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2025\SEVAC\1ER TRIMESTRE\"/>
    </mc:Choice>
  </mc:AlternateContent>
  <xr:revisionPtr revIDLastSave="0" documentId="8_{5F68744E-480E-4ADC-A301-AAE31FEB6A7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I.1" sheetId="9" r:id="rId1"/>
    <sheet name="I.2" sheetId="10" r:id="rId2"/>
    <sheet name="I.3" sheetId="11" r:id="rId3"/>
    <sheet name="I.4" sheetId="12" r:id="rId4"/>
    <sheet name="I.7" sheetId="15" r:id="rId5"/>
    <sheet name="I.9 (municipal + 200 mil hab)" sheetId="17" r:id="rId6"/>
    <sheet name="I.10 (municipal + 200 mil hab)" sheetId="18" r:id="rId7"/>
    <sheet name="DETALLADO" sheetId="28" r:id="rId8"/>
    <sheet name="Base Recursos Fiscales" sheetId="1" state="hidden" r:id="rId9"/>
    <sheet name="catalogos" sheetId="21" state="veryHidden" r:id="rId10"/>
    <sheet name="Hoja1" sheetId="29" state="hidden" r:id="rId11"/>
    <sheet name="2022" sheetId="22" state="hidden" r:id="rId12"/>
    <sheet name="Hoja2" sheetId="30" state="hidden" r:id="rId13"/>
    <sheet name="2021" sheetId="26" state="veryHidden" r:id="rId14"/>
    <sheet name="2020" sheetId="25" state="veryHidden" r:id="rId15"/>
    <sheet name="2019" sheetId="24" state="veryHidden" r:id="rId16"/>
  </sheets>
  <definedNames>
    <definedName name="_xlnm._FilterDatabase" localSheetId="13" hidden="1">'2021'!$A$1:$W$147</definedName>
    <definedName name="_xlnm._FilterDatabase" localSheetId="11" hidden="1">'2022'!$A$1:$X$1029</definedName>
    <definedName name="_xlnm._FilterDatabase" localSheetId="8" hidden="1">'Base Recursos Fiscales'!$A$9:$U$732</definedName>
    <definedName name="_xlnm._FilterDatabase" localSheetId="7" hidden="1">DETALLADO!$A$1:$C$230</definedName>
    <definedName name="_xlnm.Print_Area" localSheetId="7">DETALLADO!$A$1:$C$106</definedName>
    <definedName name="_xlnm.Print_Area" localSheetId="0">I.1!$B$1:$C$67</definedName>
    <definedName name="_xlnm.Print_Area" localSheetId="6">'I.10 (municipal + 200 mil hab)'!$B$1:$G$46</definedName>
    <definedName name="_xlnm.Print_Area" localSheetId="1">I.2!$A$1:$C$26</definedName>
    <definedName name="_xlnm.Print_Area" localSheetId="2">I.3!$A$1:$C$101</definedName>
    <definedName name="_xlnm.Print_Area" localSheetId="3">I.4!$B$1:$D$74</definedName>
    <definedName name="_xlnm.Print_Area" localSheetId="5">'I.9 (municipal + 200 mil hab)'!$A$1:$E$50</definedName>
    <definedName name="_xlnm.Print_Titles" localSheetId="7">DETALLADO!$1:$1</definedName>
    <definedName name="_xlnm.Print_Titles" localSheetId="0">I.1!$1:$1</definedName>
    <definedName name="_xlnm.Print_Titles" localSheetId="2">I.3!$1:$3</definedName>
    <definedName name="_xlnm.Print_Titles" localSheetId="3">I.4!$1:$3</definedName>
    <definedName name="_xlnm.Print_Titles" localSheetId="4">I.7!$1:$2</definedName>
  </definedNames>
  <calcPr calcId="191029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8" l="1"/>
  <c r="C5" i="17" l="1"/>
  <c r="D5" i="17" s="1"/>
  <c r="E5" i="17" s="1"/>
  <c r="F4" i="18"/>
  <c r="E4" i="18" s="1"/>
  <c r="D4" i="18" s="1"/>
  <c r="C4" i="18" s="1"/>
  <c r="R258" i="1" l="1"/>
  <c r="Q258" i="1"/>
  <c r="P258" i="1"/>
  <c r="J258" i="1"/>
  <c r="F258" i="1"/>
  <c r="C258" i="1" s="1"/>
  <c r="A258" i="1"/>
  <c r="E258" i="1" s="1"/>
  <c r="A214" i="1"/>
  <c r="E214" i="1" s="1"/>
  <c r="C214" i="1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J166" i="1"/>
  <c r="J241" i="1"/>
  <c r="J29" i="1"/>
  <c r="R225" i="1"/>
  <c r="Q225" i="1"/>
  <c r="P225" i="1"/>
  <c r="J225" i="1"/>
  <c r="F225" i="1"/>
  <c r="C225" i="1" s="1"/>
  <c r="A225" i="1"/>
  <c r="E225" i="1" s="1"/>
  <c r="R219" i="1"/>
  <c r="Q219" i="1"/>
  <c r="P219" i="1"/>
  <c r="J219" i="1"/>
  <c r="F219" i="1"/>
  <c r="C219" i="1" s="1"/>
  <c r="A219" i="1"/>
  <c r="E219" i="1" s="1"/>
  <c r="B10" i="1"/>
  <c r="D43" i="30" l="1"/>
  <c r="R450" i="1"/>
  <c r="Q450" i="1"/>
  <c r="P450" i="1"/>
  <c r="J450" i="1"/>
  <c r="F450" i="1"/>
  <c r="C450" i="1" s="1"/>
  <c r="A450" i="1"/>
  <c r="E450" i="1" s="1"/>
  <c r="R231" i="1"/>
  <c r="Q231" i="1"/>
  <c r="P231" i="1"/>
  <c r="J231" i="1"/>
  <c r="F231" i="1"/>
  <c r="C231" i="1" s="1"/>
  <c r="A231" i="1"/>
  <c r="E231" i="1" s="1"/>
  <c r="R230" i="1"/>
  <c r="Q230" i="1"/>
  <c r="P230" i="1"/>
  <c r="J230" i="1"/>
  <c r="F230" i="1"/>
  <c r="C230" i="1" s="1"/>
  <c r="A230" i="1"/>
  <c r="E230" i="1" s="1"/>
  <c r="R220" i="1"/>
  <c r="Q220" i="1"/>
  <c r="P220" i="1"/>
  <c r="J220" i="1"/>
  <c r="F220" i="1"/>
  <c r="C220" i="1" s="1"/>
  <c r="A220" i="1"/>
  <c r="E220" i="1" s="1"/>
  <c r="T1261" i="22"/>
  <c r="K2" i="1" l="1"/>
  <c r="K258" i="1" s="1"/>
  <c r="L258" i="1" s="1"/>
  <c r="M258" i="1" s="1"/>
  <c r="J247" i="1"/>
  <c r="R600" i="1"/>
  <c r="Q600" i="1"/>
  <c r="P600" i="1"/>
  <c r="J600" i="1"/>
  <c r="R599" i="1"/>
  <c r="Q599" i="1"/>
  <c r="P599" i="1"/>
  <c r="J599" i="1"/>
  <c r="R597" i="1"/>
  <c r="Q597" i="1"/>
  <c r="P597" i="1"/>
  <c r="J597" i="1"/>
  <c r="R596" i="1"/>
  <c r="Q596" i="1"/>
  <c r="P596" i="1"/>
  <c r="J596" i="1"/>
  <c r="R594" i="1"/>
  <c r="Q594" i="1"/>
  <c r="P594" i="1"/>
  <c r="J594" i="1"/>
  <c r="R592" i="1"/>
  <c r="Q592" i="1"/>
  <c r="P592" i="1"/>
  <c r="J592" i="1"/>
  <c r="R590" i="1"/>
  <c r="Q590" i="1"/>
  <c r="P590" i="1"/>
  <c r="J590" i="1"/>
  <c r="R589" i="1"/>
  <c r="Q589" i="1"/>
  <c r="P589" i="1"/>
  <c r="J589" i="1"/>
  <c r="R588" i="1"/>
  <c r="Q588" i="1"/>
  <c r="P588" i="1"/>
  <c r="J588" i="1"/>
  <c r="R586" i="1"/>
  <c r="Q586" i="1"/>
  <c r="P586" i="1"/>
  <c r="J586" i="1"/>
  <c r="R583" i="1"/>
  <c r="Q583" i="1"/>
  <c r="P583" i="1"/>
  <c r="J583" i="1"/>
  <c r="R582" i="1"/>
  <c r="Q582" i="1"/>
  <c r="P582" i="1"/>
  <c r="J582" i="1"/>
  <c r="R581" i="1"/>
  <c r="Q581" i="1"/>
  <c r="P581" i="1"/>
  <c r="J581" i="1"/>
  <c r="R580" i="1"/>
  <c r="Q580" i="1"/>
  <c r="P580" i="1"/>
  <c r="J580" i="1"/>
  <c r="R578" i="1"/>
  <c r="Q578" i="1"/>
  <c r="P578" i="1"/>
  <c r="J578" i="1"/>
  <c r="R577" i="1"/>
  <c r="Q577" i="1"/>
  <c r="P577" i="1"/>
  <c r="J577" i="1"/>
  <c r="R576" i="1"/>
  <c r="Q576" i="1"/>
  <c r="P576" i="1"/>
  <c r="J576" i="1"/>
  <c r="R575" i="1"/>
  <c r="Q575" i="1"/>
  <c r="P575" i="1"/>
  <c r="J575" i="1"/>
  <c r="R573" i="1"/>
  <c r="Q573" i="1"/>
  <c r="P573" i="1"/>
  <c r="J573" i="1"/>
  <c r="R572" i="1"/>
  <c r="Q572" i="1"/>
  <c r="P572" i="1"/>
  <c r="J572" i="1"/>
  <c r="R571" i="1"/>
  <c r="Q571" i="1"/>
  <c r="P571" i="1"/>
  <c r="J571" i="1"/>
  <c r="R570" i="1"/>
  <c r="Q570" i="1"/>
  <c r="P570" i="1"/>
  <c r="J570" i="1"/>
  <c r="R569" i="1"/>
  <c r="Q569" i="1"/>
  <c r="P569" i="1"/>
  <c r="J569" i="1"/>
  <c r="R566" i="1"/>
  <c r="Q566" i="1"/>
  <c r="P566" i="1"/>
  <c r="J566" i="1"/>
  <c r="R565" i="1"/>
  <c r="Q565" i="1"/>
  <c r="P565" i="1"/>
  <c r="J565" i="1"/>
  <c r="R564" i="1"/>
  <c r="Q564" i="1"/>
  <c r="P564" i="1"/>
  <c r="J564" i="1"/>
  <c r="R562" i="1"/>
  <c r="Q562" i="1"/>
  <c r="P562" i="1"/>
  <c r="J562" i="1"/>
  <c r="R561" i="1"/>
  <c r="Q561" i="1"/>
  <c r="P561" i="1"/>
  <c r="J561" i="1"/>
  <c r="R560" i="1"/>
  <c r="Q560" i="1"/>
  <c r="P560" i="1"/>
  <c r="J560" i="1"/>
  <c r="R557" i="1"/>
  <c r="Q557" i="1"/>
  <c r="P557" i="1"/>
  <c r="J557" i="1"/>
  <c r="R556" i="1"/>
  <c r="Q556" i="1"/>
  <c r="P556" i="1"/>
  <c r="J556" i="1"/>
  <c r="R555" i="1"/>
  <c r="Q555" i="1"/>
  <c r="P555" i="1"/>
  <c r="J555" i="1"/>
  <c r="R553" i="1"/>
  <c r="Q553" i="1"/>
  <c r="P553" i="1"/>
  <c r="J553" i="1"/>
  <c r="R552" i="1"/>
  <c r="Q552" i="1"/>
  <c r="P552" i="1"/>
  <c r="J552" i="1"/>
  <c r="R551" i="1"/>
  <c r="Q551" i="1"/>
  <c r="P551" i="1"/>
  <c r="J551" i="1"/>
  <c r="R548" i="1"/>
  <c r="Q548" i="1"/>
  <c r="P548" i="1"/>
  <c r="J548" i="1"/>
  <c r="R547" i="1"/>
  <c r="Q547" i="1"/>
  <c r="P547" i="1"/>
  <c r="J547" i="1"/>
  <c r="R546" i="1"/>
  <c r="Q546" i="1"/>
  <c r="P546" i="1"/>
  <c r="J546" i="1"/>
  <c r="R544" i="1"/>
  <c r="Q544" i="1"/>
  <c r="P544" i="1"/>
  <c r="J544" i="1"/>
  <c r="R543" i="1"/>
  <c r="Q543" i="1"/>
  <c r="P543" i="1"/>
  <c r="J543" i="1"/>
  <c r="R542" i="1"/>
  <c r="Q542" i="1"/>
  <c r="P542" i="1"/>
  <c r="J542" i="1"/>
  <c r="R541" i="1"/>
  <c r="Q541" i="1"/>
  <c r="P541" i="1"/>
  <c r="J541" i="1"/>
  <c r="R537" i="1"/>
  <c r="Q537" i="1"/>
  <c r="P537" i="1"/>
  <c r="J537" i="1"/>
  <c r="R536" i="1"/>
  <c r="Q536" i="1"/>
  <c r="P536" i="1"/>
  <c r="J536" i="1"/>
  <c r="R535" i="1"/>
  <c r="Q535" i="1"/>
  <c r="P535" i="1"/>
  <c r="J535" i="1"/>
  <c r="R533" i="1"/>
  <c r="Q533" i="1"/>
  <c r="P533" i="1"/>
  <c r="R531" i="1"/>
  <c r="Q531" i="1"/>
  <c r="P531" i="1"/>
  <c r="J531" i="1"/>
  <c r="R530" i="1"/>
  <c r="Q530" i="1"/>
  <c r="P530" i="1"/>
  <c r="J530" i="1"/>
  <c r="R529" i="1"/>
  <c r="Q529" i="1"/>
  <c r="P529" i="1"/>
  <c r="J529" i="1"/>
  <c r="R527" i="1"/>
  <c r="Q527" i="1"/>
  <c r="P527" i="1"/>
  <c r="J527" i="1"/>
  <c r="R525" i="1"/>
  <c r="Q525" i="1"/>
  <c r="P525" i="1"/>
  <c r="J525" i="1"/>
  <c r="R524" i="1"/>
  <c r="Q524" i="1"/>
  <c r="P524" i="1"/>
  <c r="J524" i="1"/>
  <c r="R523" i="1"/>
  <c r="Q523" i="1"/>
  <c r="P523" i="1"/>
  <c r="J523" i="1"/>
  <c r="R522" i="1"/>
  <c r="Q522" i="1"/>
  <c r="P522" i="1"/>
  <c r="J522" i="1"/>
  <c r="R520" i="1"/>
  <c r="Q520" i="1"/>
  <c r="P520" i="1"/>
  <c r="J520" i="1"/>
  <c r="R519" i="1"/>
  <c r="Q519" i="1"/>
  <c r="P519" i="1"/>
  <c r="J519" i="1"/>
  <c r="R518" i="1"/>
  <c r="Q518" i="1"/>
  <c r="P518" i="1"/>
  <c r="J518" i="1"/>
  <c r="R515" i="1"/>
  <c r="Q515" i="1"/>
  <c r="P515" i="1"/>
  <c r="J515" i="1"/>
  <c r="R513" i="1"/>
  <c r="Q513" i="1"/>
  <c r="P513" i="1"/>
  <c r="J513" i="1"/>
  <c r="R511" i="1"/>
  <c r="Q511" i="1"/>
  <c r="P511" i="1"/>
  <c r="J511" i="1"/>
  <c r="R508" i="1"/>
  <c r="Q508" i="1"/>
  <c r="P508" i="1"/>
  <c r="J508" i="1"/>
  <c r="R507" i="1"/>
  <c r="Q507" i="1"/>
  <c r="P507" i="1"/>
  <c r="J507" i="1"/>
  <c r="R504" i="1"/>
  <c r="Q504" i="1"/>
  <c r="P504" i="1"/>
  <c r="R502" i="1"/>
  <c r="Q502" i="1"/>
  <c r="P502" i="1"/>
  <c r="R498" i="1"/>
  <c r="Q498" i="1"/>
  <c r="P498" i="1"/>
  <c r="J498" i="1"/>
  <c r="R497" i="1"/>
  <c r="Q497" i="1"/>
  <c r="P497" i="1"/>
  <c r="J497" i="1"/>
  <c r="R496" i="1"/>
  <c r="Q496" i="1"/>
  <c r="P496" i="1"/>
  <c r="J496" i="1"/>
  <c r="R493" i="1"/>
  <c r="Q493" i="1"/>
  <c r="P493" i="1"/>
  <c r="J493" i="1"/>
  <c r="R492" i="1"/>
  <c r="Q492" i="1"/>
  <c r="P492" i="1"/>
  <c r="J492" i="1"/>
  <c r="R491" i="1"/>
  <c r="Q491" i="1"/>
  <c r="P491" i="1"/>
  <c r="R490" i="1"/>
  <c r="Q490" i="1"/>
  <c r="P490" i="1"/>
  <c r="R489" i="1"/>
  <c r="Q489" i="1"/>
  <c r="P489" i="1"/>
  <c r="R488" i="1"/>
  <c r="Q488" i="1"/>
  <c r="P488" i="1"/>
  <c r="R487" i="1"/>
  <c r="Q487" i="1"/>
  <c r="P487" i="1"/>
  <c r="R486" i="1"/>
  <c r="Q486" i="1"/>
  <c r="P486" i="1"/>
  <c r="R485" i="1"/>
  <c r="Q485" i="1"/>
  <c r="P485" i="1"/>
  <c r="R484" i="1"/>
  <c r="Q484" i="1"/>
  <c r="P484" i="1"/>
  <c r="R483" i="1"/>
  <c r="Q483" i="1"/>
  <c r="P483" i="1"/>
  <c r="R482" i="1"/>
  <c r="Q482" i="1"/>
  <c r="P482" i="1"/>
  <c r="R478" i="1"/>
  <c r="Q478" i="1"/>
  <c r="P478" i="1"/>
  <c r="J478" i="1"/>
  <c r="R476" i="1"/>
  <c r="Q476" i="1"/>
  <c r="P476" i="1"/>
  <c r="J476" i="1"/>
  <c r="R474" i="1"/>
  <c r="Q474" i="1"/>
  <c r="P474" i="1"/>
  <c r="J474" i="1"/>
  <c r="R472" i="1"/>
  <c r="Q472" i="1"/>
  <c r="P472" i="1"/>
  <c r="J472" i="1"/>
  <c r="R470" i="1"/>
  <c r="Q470" i="1"/>
  <c r="P470" i="1"/>
  <c r="J470" i="1"/>
  <c r="R469" i="1"/>
  <c r="Q469" i="1"/>
  <c r="P469" i="1"/>
  <c r="J469" i="1"/>
  <c r="R468" i="1"/>
  <c r="Q468" i="1"/>
  <c r="P468" i="1"/>
  <c r="J468" i="1"/>
  <c r="R466" i="1"/>
  <c r="Q466" i="1"/>
  <c r="P466" i="1"/>
  <c r="J466" i="1"/>
  <c r="R465" i="1"/>
  <c r="Q465" i="1"/>
  <c r="P465" i="1"/>
  <c r="J465" i="1"/>
  <c r="R463" i="1"/>
  <c r="Q463" i="1"/>
  <c r="P463" i="1"/>
  <c r="J463" i="1"/>
  <c r="R462" i="1"/>
  <c r="Q462" i="1"/>
  <c r="P462" i="1"/>
  <c r="J462" i="1"/>
  <c r="R460" i="1"/>
  <c r="Q460" i="1"/>
  <c r="P460" i="1"/>
  <c r="J460" i="1"/>
  <c r="R459" i="1"/>
  <c r="Q459" i="1"/>
  <c r="P459" i="1"/>
  <c r="J459" i="1"/>
  <c r="R458" i="1"/>
  <c r="Q458" i="1"/>
  <c r="P458" i="1"/>
  <c r="J458" i="1"/>
  <c r="R457" i="1"/>
  <c r="Q457" i="1"/>
  <c r="P457" i="1"/>
  <c r="J457" i="1"/>
  <c r="R456" i="1"/>
  <c r="Q456" i="1"/>
  <c r="P456" i="1"/>
  <c r="J456" i="1"/>
  <c r="R454" i="1"/>
  <c r="Q454" i="1"/>
  <c r="P454" i="1"/>
  <c r="J454" i="1"/>
  <c r="R453" i="1"/>
  <c r="Q453" i="1"/>
  <c r="P453" i="1"/>
  <c r="J453" i="1"/>
  <c r="R451" i="1"/>
  <c r="Q451" i="1"/>
  <c r="P451" i="1"/>
  <c r="J451" i="1"/>
  <c r="R448" i="1"/>
  <c r="Q448" i="1"/>
  <c r="P448" i="1"/>
  <c r="J448" i="1"/>
  <c r="R444" i="1"/>
  <c r="Q444" i="1"/>
  <c r="P444" i="1"/>
  <c r="J444" i="1"/>
  <c r="R443" i="1"/>
  <c r="Q443" i="1"/>
  <c r="P443" i="1"/>
  <c r="J443" i="1"/>
  <c r="R442" i="1"/>
  <c r="Q442" i="1"/>
  <c r="P442" i="1"/>
  <c r="J442" i="1"/>
  <c r="R441" i="1"/>
  <c r="Q441" i="1"/>
  <c r="P441" i="1"/>
  <c r="J441" i="1"/>
  <c r="R440" i="1"/>
  <c r="Q440" i="1"/>
  <c r="P440" i="1"/>
  <c r="J440" i="1"/>
  <c r="R439" i="1"/>
  <c r="Q439" i="1"/>
  <c r="P439" i="1"/>
  <c r="J439" i="1"/>
  <c r="R438" i="1"/>
  <c r="Q438" i="1"/>
  <c r="P438" i="1"/>
  <c r="J438" i="1"/>
  <c r="R437" i="1"/>
  <c r="Q437" i="1"/>
  <c r="P437" i="1"/>
  <c r="J437" i="1"/>
  <c r="R436" i="1"/>
  <c r="Q436" i="1"/>
  <c r="P436" i="1"/>
  <c r="J436" i="1"/>
  <c r="R435" i="1"/>
  <c r="Q435" i="1"/>
  <c r="P435" i="1"/>
  <c r="J435" i="1"/>
  <c r="R434" i="1"/>
  <c r="Q434" i="1"/>
  <c r="P434" i="1"/>
  <c r="J434" i="1"/>
  <c r="R433" i="1"/>
  <c r="Q433" i="1"/>
  <c r="P433" i="1"/>
  <c r="J433" i="1"/>
  <c r="R432" i="1"/>
  <c r="Q432" i="1"/>
  <c r="P432" i="1"/>
  <c r="J432" i="1"/>
  <c r="R430" i="1"/>
  <c r="Q430" i="1"/>
  <c r="P430" i="1"/>
  <c r="J430" i="1"/>
  <c r="R429" i="1"/>
  <c r="Q429" i="1"/>
  <c r="P429" i="1"/>
  <c r="J429" i="1"/>
  <c r="R428" i="1"/>
  <c r="Q428" i="1"/>
  <c r="P428" i="1"/>
  <c r="J428" i="1"/>
  <c r="R427" i="1"/>
  <c r="Q427" i="1"/>
  <c r="P427" i="1"/>
  <c r="J427" i="1"/>
  <c r="R426" i="1"/>
  <c r="Q426" i="1"/>
  <c r="P426" i="1"/>
  <c r="J426" i="1"/>
  <c r="R425" i="1"/>
  <c r="Q425" i="1"/>
  <c r="P425" i="1"/>
  <c r="J425" i="1"/>
  <c r="R424" i="1"/>
  <c r="Q424" i="1"/>
  <c r="P424" i="1"/>
  <c r="J424" i="1"/>
  <c r="R422" i="1"/>
  <c r="Q422" i="1"/>
  <c r="P422" i="1"/>
  <c r="J422" i="1"/>
  <c r="R421" i="1"/>
  <c r="Q421" i="1"/>
  <c r="P421" i="1"/>
  <c r="J421" i="1"/>
  <c r="R420" i="1"/>
  <c r="Q420" i="1"/>
  <c r="P420" i="1"/>
  <c r="J420" i="1"/>
  <c r="R418" i="1"/>
  <c r="Q418" i="1"/>
  <c r="P418" i="1"/>
  <c r="J418" i="1"/>
  <c r="R417" i="1"/>
  <c r="Q417" i="1"/>
  <c r="P417" i="1"/>
  <c r="J417" i="1"/>
  <c r="R416" i="1"/>
  <c r="Q416" i="1"/>
  <c r="P416" i="1"/>
  <c r="J416" i="1"/>
  <c r="R415" i="1"/>
  <c r="Q415" i="1"/>
  <c r="P415" i="1"/>
  <c r="J415" i="1"/>
  <c r="R414" i="1"/>
  <c r="Q414" i="1"/>
  <c r="P414" i="1"/>
  <c r="J414" i="1"/>
  <c r="R413" i="1"/>
  <c r="Q413" i="1"/>
  <c r="P413" i="1"/>
  <c r="J413" i="1"/>
  <c r="R411" i="1"/>
  <c r="Q411" i="1"/>
  <c r="P411" i="1"/>
  <c r="J411" i="1"/>
  <c r="R410" i="1"/>
  <c r="Q410" i="1"/>
  <c r="P410" i="1"/>
  <c r="J410" i="1"/>
  <c r="R409" i="1"/>
  <c r="Q409" i="1"/>
  <c r="P409" i="1"/>
  <c r="J409" i="1"/>
  <c r="R408" i="1"/>
  <c r="Q408" i="1"/>
  <c r="P408" i="1"/>
  <c r="J408" i="1"/>
  <c r="R406" i="1"/>
  <c r="Q406" i="1"/>
  <c r="P406" i="1"/>
  <c r="J406" i="1"/>
  <c r="R405" i="1"/>
  <c r="Q405" i="1"/>
  <c r="P405" i="1"/>
  <c r="J405" i="1"/>
  <c r="R404" i="1"/>
  <c r="Q404" i="1"/>
  <c r="P404" i="1"/>
  <c r="J404" i="1"/>
  <c r="R403" i="1"/>
  <c r="Q403" i="1"/>
  <c r="P403" i="1"/>
  <c r="J403" i="1"/>
  <c r="R402" i="1"/>
  <c r="Q402" i="1"/>
  <c r="P402" i="1"/>
  <c r="J402" i="1"/>
  <c r="R401" i="1"/>
  <c r="Q401" i="1"/>
  <c r="P401" i="1"/>
  <c r="J401" i="1"/>
  <c r="R400" i="1"/>
  <c r="Q400" i="1"/>
  <c r="P400" i="1"/>
  <c r="J400" i="1"/>
  <c r="R399" i="1"/>
  <c r="Q399" i="1"/>
  <c r="P399" i="1"/>
  <c r="J399" i="1"/>
  <c r="R397" i="1"/>
  <c r="Q397" i="1"/>
  <c r="P397" i="1"/>
  <c r="J397" i="1"/>
  <c r="R395" i="1"/>
  <c r="Q395" i="1"/>
  <c r="P395" i="1"/>
  <c r="J395" i="1"/>
  <c r="R393" i="1"/>
  <c r="Q393" i="1"/>
  <c r="P393" i="1"/>
  <c r="J393" i="1"/>
  <c r="R392" i="1"/>
  <c r="Q392" i="1"/>
  <c r="P392" i="1"/>
  <c r="J392" i="1"/>
  <c r="R390" i="1"/>
  <c r="Q390" i="1"/>
  <c r="P390" i="1"/>
  <c r="J390" i="1"/>
  <c r="R389" i="1"/>
  <c r="Q389" i="1"/>
  <c r="P389" i="1"/>
  <c r="J389" i="1"/>
  <c r="R387" i="1"/>
  <c r="Q387" i="1"/>
  <c r="P387" i="1"/>
  <c r="J387" i="1"/>
  <c r="R386" i="1"/>
  <c r="Q386" i="1"/>
  <c r="P386" i="1"/>
  <c r="J386" i="1"/>
  <c r="R384" i="1"/>
  <c r="Q384" i="1"/>
  <c r="P384" i="1"/>
  <c r="J384" i="1"/>
  <c r="R383" i="1"/>
  <c r="Q383" i="1"/>
  <c r="P383" i="1"/>
  <c r="J383" i="1"/>
  <c r="R382" i="1"/>
  <c r="Q382" i="1"/>
  <c r="P382" i="1"/>
  <c r="J382" i="1"/>
  <c r="R381" i="1"/>
  <c r="Q381" i="1"/>
  <c r="P381" i="1"/>
  <c r="J381" i="1"/>
  <c r="R380" i="1"/>
  <c r="Q380" i="1"/>
  <c r="P380" i="1"/>
  <c r="J380" i="1"/>
  <c r="R377" i="1"/>
  <c r="Q377" i="1"/>
  <c r="P377" i="1"/>
  <c r="J377" i="1"/>
  <c r="R376" i="1"/>
  <c r="Q376" i="1"/>
  <c r="P376" i="1"/>
  <c r="J376" i="1"/>
  <c r="R375" i="1"/>
  <c r="Q375" i="1"/>
  <c r="P375" i="1"/>
  <c r="J375" i="1"/>
  <c r="R374" i="1"/>
  <c r="Q374" i="1"/>
  <c r="P374" i="1"/>
  <c r="J374" i="1"/>
  <c r="R373" i="1"/>
  <c r="Q373" i="1"/>
  <c r="P373" i="1"/>
  <c r="J373" i="1"/>
  <c r="R372" i="1"/>
  <c r="Q372" i="1"/>
  <c r="P372" i="1"/>
  <c r="J372" i="1"/>
  <c r="R370" i="1"/>
  <c r="Q370" i="1"/>
  <c r="P370" i="1"/>
  <c r="J370" i="1"/>
  <c r="R369" i="1"/>
  <c r="Q369" i="1"/>
  <c r="P369" i="1"/>
  <c r="J369" i="1"/>
  <c r="R368" i="1"/>
  <c r="Q368" i="1"/>
  <c r="P368" i="1"/>
  <c r="J368" i="1"/>
  <c r="R367" i="1"/>
  <c r="Q367" i="1"/>
  <c r="P367" i="1"/>
  <c r="J367" i="1"/>
  <c r="R366" i="1"/>
  <c r="Q366" i="1"/>
  <c r="P366" i="1"/>
  <c r="J366" i="1"/>
  <c r="R365" i="1"/>
  <c r="Q365" i="1"/>
  <c r="P365" i="1"/>
  <c r="J365" i="1"/>
  <c r="R362" i="1"/>
  <c r="Q362" i="1"/>
  <c r="P362" i="1"/>
  <c r="J362" i="1"/>
  <c r="R361" i="1"/>
  <c r="Q361" i="1"/>
  <c r="P361" i="1"/>
  <c r="J361" i="1"/>
  <c r="R360" i="1"/>
  <c r="Q360" i="1"/>
  <c r="P360" i="1"/>
  <c r="J360" i="1"/>
  <c r="R359" i="1"/>
  <c r="Q359" i="1"/>
  <c r="P359" i="1"/>
  <c r="J359" i="1"/>
  <c r="R356" i="1"/>
  <c r="Q356" i="1"/>
  <c r="P356" i="1"/>
  <c r="J356" i="1"/>
  <c r="R355" i="1"/>
  <c r="Q355" i="1"/>
  <c r="P355" i="1"/>
  <c r="J355" i="1"/>
  <c r="R354" i="1"/>
  <c r="Q354" i="1"/>
  <c r="P354" i="1"/>
  <c r="J354" i="1"/>
  <c r="R353" i="1"/>
  <c r="Q353" i="1"/>
  <c r="P353" i="1"/>
  <c r="J353" i="1"/>
  <c r="R352" i="1"/>
  <c r="Q352" i="1"/>
  <c r="P352" i="1"/>
  <c r="J352" i="1"/>
  <c r="R351" i="1"/>
  <c r="Q351" i="1"/>
  <c r="P351" i="1"/>
  <c r="J351" i="1"/>
  <c r="R350" i="1"/>
  <c r="Q350" i="1"/>
  <c r="P350" i="1"/>
  <c r="J350" i="1"/>
  <c r="R349" i="1"/>
  <c r="Q349" i="1"/>
  <c r="P349" i="1"/>
  <c r="J349" i="1"/>
  <c r="R348" i="1"/>
  <c r="Q348" i="1"/>
  <c r="P348" i="1"/>
  <c r="J348" i="1"/>
  <c r="R347" i="1"/>
  <c r="Q347" i="1"/>
  <c r="P347" i="1"/>
  <c r="J347" i="1"/>
  <c r="R346" i="1"/>
  <c r="Q346" i="1"/>
  <c r="P346" i="1"/>
  <c r="J346" i="1"/>
  <c r="R345" i="1"/>
  <c r="Q345" i="1"/>
  <c r="P345" i="1"/>
  <c r="J345" i="1"/>
  <c r="R343" i="1"/>
  <c r="Q343" i="1"/>
  <c r="P343" i="1"/>
  <c r="J343" i="1"/>
  <c r="R342" i="1"/>
  <c r="Q342" i="1"/>
  <c r="P342" i="1"/>
  <c r="J342" i="1"/>
  <c r="R341" i="1"/>
  <c r="Q341" i="1"/>
  <c r="P341" i="1"/>
  <c r="J341" i="1"/>
  <c r="R339" i="1"/>
  <c r="Q339" i="1"/>
  <c r="P339" i="1"/>
  <c r="J339" i="1"/>
  <c r="R338" i="1"/>
  <c r="Q338" i="1"/>
  <c r="P338" i="1"/>
  <c r="J338" i="1"/>
  <c r="R337" i="1"/>
  <c r="Q337" i="1"/>
  <c r="P337" i="1"/>
  <c r="J337" i="1"/>
  <c r="R336" i="1"/>
  <c r="Q336" i="1"/>
  <c r="P336" i="1"/>
  <c r="J336" i="1"/>
  <c r="R335" i="1"/>
  <c r="Q335" i="1"/>
  <c r="P335" i="1"/>
  <c r="J335" i="1"/>
  <c r="R334" i="1"/>
  <c r="Q334" i="1"/>
  <c r="P334" i="1"/>
  <c r="J334" i="1"/>
  <c r="R333" i="1"/>
  <c r="Q333" i="1"/>
  <c r="P333" i="1"/>
  <c r="J333" i="1"/>
  <c r="R328" i="1"/>
  <c r="Q328" i="1"/>
  <c r="P328" i="1"/>
  <c r="J328" i="1"/>
  <c r="R327" i="1"/>
  <c r="Q327" i="1"/>
  <c r="P327" i="1"/>
  <c r="J327" i="1"/>
  <c r="R325" i="1"/>
  <c r="Q325" i="1"/>
  <c r="P325" i="1"/>
  <c r="J325" i="1"/>
  <c r="R324" i="1"/>
  <c r="Q324" i="1"/>
  <c r="P324" i="1"/>
  <c r="J324" i="1"/>
  <c r="R321" i="1"/>
  <c r="Q321" i="1"/>
  <c r="P321" i="1"/>
  <c r="J321" i="1"/>
  <c r="R320" i="1"/>
  <c r="Q320" i="1"/>
  <c r="P320" i="1"/>
  <c r="J320" i="1"/>
  <c r="R318" i="1"/>
  <c r="Q318" i="1"/>
  <c r="P318" i="1"/>
  <c r="J318" i="1"/>
  <c r="R317" i="1"/>
  <c r="Q317" i="1"/>
  <c r="P317" i="1"/>
  <c r="J317" i="1"/>
  <c r="R315" i="1"/>
  <c r="Q315" i="1"/>
  <c r="P315" i="1"/>
  <c r="J315" i="1"/>
  <c r="R314" i="1"/>
  <c r="Q314" i="1"/>
  <c r="P314" i="1"/>
  <c r="J314" i="1"/>
  <c r="R313" i="1"/>
  <c r="Q313" i="1"/>
  <c r="P313" i="1"/>
  <c r="J313" i="1"/>
  <c r="R311" i="1"/>
  <c r="Q311" i="1"/>
  <c r="P311" i="1"/>
  <c r="J311" i="1"/>
  <c r="R310" i="1"/>
  <c r="Q310" i="1"/>
  <c r="P310" i="1"/>
  <c r="J310" i="1"/>
  <c r="R309" i="1"/>
  <c r="Q309" i="1"/>
  <c r="P309" i="1"/>
  <c r="J309" i="1"/>
  <c r="R308" i="1"/>
  <c r="Q308" i="1"/>
  <c r="P308" i="1"/>
  <c r="J308" i="1"/>
  <c r="R307" i="1"/>
  <c r="Q307" i="1"/>
  <c r="P307" i="1"/>
  <c r="J307" i="1"/>
  <c r="R306" i="1"/>
  <c r="Q306" i="1"/>
  <c r="P306" i="1"/>
  <c r="J306" i="1"/>
  <c r="R305" i="1"/>
  <c r="Q305" i="1"/>
  <c r="P305" i="1"/>
  <c r="J305" i="1"/>
  <c r="R304" i="1"/>
  <c r="Q304" i="1"/>
  <c r="P304" i="1"/>
  <c r="J304" i="1"/>
  <c r="R302" i="1"/>
  <c r="Q302" i="1"/>
  <c r="P302" i="1"/>
  <c r="J302" i="1"/>
  <c r="R301" i="1"/>
  <c r="Q301" i="1"/>
  <c r="P301" i="1"/>
  <c r="J301" i="1"/>
  <c r="R300" i="1"/>
  <c r="Q300" i="1"/>
  <c r="P300" i="1"/>
  <c r="J300" i="1"/>
  <c r="R299" i="1"/>
  <c r="Q299" i="1"/>
  <c r="P299" i="1"/>
  <c r="J299" i="1"/>
  <c r="R298" i="1"/>
  <c r="Q298" i="1"/>
  <c r="P298" i="1"/>
  <c r="J298" i="1"/>
  <c r="R296" i="1"/>
  <c r="Q296" i="1"/>
  <c r="P296" i="1"/>
  <c r="J296" i="1"/>
  <c r="R294" i="1"/>
  <c r="Q294" i="1"/>
  <c r="P294" i="1"/>
  <c r="J294" i="1"/>
  <c r="R291" i="1"/>
  <c r="Q291" i="1"/>
  <c r="P291" i="1"/>
  <c r="J291" i="1"/>
  <c r="R290" i="1"/>
  <c r="Q290" i="1"/>
  <c r="P290" i="1"/>
  <c r="J290" i="1"/>
  <c r="R288" i="1"/>
  <c r="Q288" i="1"/>
  <c r="P288" i="1"/>
  <c r="J288" i="1"/>
  <c r="R287" i="1"/>
  <c r="Q287" i="1"/>
  <c r="P287" i="1"/>
  <c r="J287" i="1"/>
  <c r="R285" i="1"/>
  <c r="Q285" i="1"/>
  <c r="P285" i="1"/>
  <c r="J285" i="1"/>
  <c r="R284" i="1"/>
  <c r="Q284" i="1"/>
  <c r="P284" i="1"/>
  <c r="J284" i="1"/>
  <c r="R283" i="1"/>
  <c r="Q283" i="1"/>
  <c r="P283" i="1"/>
  <c r="J283" i="1"/>
  <c r="R282" i="1"/>
  <c r="Q282" i="1"/>
  <c r="P282" i="1"/>
  <c r="J282" i="1"/>
  <c r="R281" i="1"/>
  <c r="Q281" i="1"/>
  <c r="P281" i="1"/>
  <c r="J281" i="1"/>
  <c r="R279" i="1"/>
  <c r="Q279" i="1"/>
  <c r="P279" i="1"/>
  <c r="J279" i="1"/>
  <c r="R278" i="1"/>
  <c r="Q278" i="1"/>
  <c r="P278" i="1"/>
  <c r="J278" i="1"/>
  <c r="R277" i="1"/>
  <c r="Q277" i="1"/>
  <c r="P277" i="1"/>
  <c r="J277" i="1"/>
  <c r="R276" i="1"/>
  <c r="Q276" i="1"/>
  <c r="P276" i="1"/>
  <c r="J276" i="1"/>
  <c r="R274" i="1"/>
  <c r="Q274" i="1"/>
  <c r="P274" i="1"/>
  <c r="J274" i="1"/>
  <c r="R273" i="1"/>
  <c r="Q273" i="1"/>
  <c r="P273" i="1"/>
  <c r="J273" i="1"/>
  <c r="R272" i="1"/>
  <c r="Q272" i="1"/>
  <c r="P272" i="1"/>
  <c r="J272" i="1"/>
  <c r="R271" i="1"/>
  <c r="Q271" i="1"/>
  <c r="P271" i="1"/>
  <c r="J271" i="1"/>
  <c r="R269" i="1"/>
  <c r="Q269" i="1"/>
  <c r="P269" i="1"/>
  <c r="J269" i="1"/>
  <c r="R268" i="1"/>
  <c r="Q268" i="1"/>
  <c r="P268" i="1"/>
  <c r="J268" i="1"/>
  <c r="R267" i="1"/>
  <c r="Q267" i="1"/>
  <c r="P267" i="1"/>
  <c r="J267" i="1"/>
  <c r="R266" i="1"/>
  <c r="Q266" i="1"/>
  <c r="P266" i="1"/>
  <c r="J266" i="1"/>
  <c r="R265" i="1"/>
  <c r="Q265" i="1"/>
  <c r="P265" i="1"/>
  <c r="J265" i="1"/>
  <c r="R264" i="1"/>
  <c r="Q264" i="1"/>
  <c r="P264" i="1"/>
  <c r="J264" i="1"/>
  <c r="R263" i="1"/>
  <c r="Q263" i="1"/>
  <c r="P263" i="1"/>
  <c r="J263" i="1"/>
  <c r="R262" i="1"/>
  <c r="Q262" i="1"/>
  <c r="P262" i="1"/>
  <c r="J262" i="1"/>
  <c r="R261" i="1"/>
  <c r="Q261" i="1"/>
  <c r="P261" i="1"/>
  <c r="J261" i="1"/>
  <c r="R260" i="1"/>
  <c r="Q260" i="1"/>
  <c r="P260" i="1"/>
  <c r="J260" i="1"/>
  <c r="R256" i="1"/>
  <c r="Q256" i="1"/>
  <c r="P256" i="1"/>
  <c r="J256" i="1"/>
  <c r="R255" i="1"/>
  <c r="Q255" i="1"/>
  <c r="P255" i="1"/>
  <c r="J255" i="1"/>
  <c r="R251" i="1"/>
  <c r="Q251" i="1"/>
  <c r="P251" i="1"/>
  <c r="J251" i="1"/>
  <c r="R250" i="1"/>
  <c r="Q250" i="1"/>
  <c r="P250" i="1"/>
  <c r="J250" i="1"/>
  <c r="R249" i="1"/>
  <c r="Q249" i="1"/>
  <c r="P249" i="1"/>
  <c r="J249" i="1"/>
  <c r="R248" i="1"/>
  <c r="Q248" i="1"/>
  <c r="P248" i="1"/>
  <c r="J248" i="1"/>
  <c r="R247" i="1"/>
  <c r="Q247" i="1"/>
  <c r="P247" i="1"/>
  <c r="R246" i="1"/>
  <c r="Q246" i="1"/>
  <c r="P246" i="1"/>
  <c r="J246" i="1"/>
  <c r="R245" i="1"/>
  <c r="Q245" i="1"/>
  <c r="P245" i="1"/>
  <c r="J245" i="1"/>
  <c r="R243" i="1"/>
  <c r="Q243" i="1"/>
  <c r="P243" i="1"/>
  <c r="J243" i="1"/>
  <c r="R242" i="1"/>
  <c r="Q242" i="1"/>
  <c r="P242" i="1"/>
  <c r="J242" i="1"/>
  <c r="R241" i="1"/>
  <c r="Q241" i="1"/>
  <c r="P241" i="1"/>
  <c r="R240" i="1"/>
  <c r="Q240" i="1"/>
  <c r="P240" i="1"/>
  <c r="J240" i="1"/>
  <c r="R237" i="1"/>
  <c r="Q237" i="1"/>
  <c r="P237" i="1"/>
  <c r="J237" i="1"/>
  <c r="R236" i="1"/>
  <c r="Q236" i="1"/>
  <c r="P236" i="1"/>
  <c r="J236" i="1"/>
  <c r="R235" i="1"/>
  <c r="Q235" i="1"/>
  <c r="P235" i="1"/>
  <c r="J235" i="1"/>
  <c r="R234" i="1"/>
  <c r="Q234" i="1"/>
  <c r="P234" i="1"/>
  <c r="J234" i="1"/>
  <c r="R232" i="1"/>
  <c r="Q232" i="1"/>
  <c r="P232" i="1"/>
  <c r="J232" i="1"/>
  <c r="R228" i="1"/>
  <c r="Q228" i="1"/>
  <c r="P228" i="1"/>
  <c r="J228" i="1"/>
  <c r="R226" i="1"/>
  <c r="Q226" i="1"/>
  <c r="P226" i="1"/>
  <c r="J226" i="1"/>
  <c r="R224" i="1"/>
  <c r="Q224" i="1"/>
  <c r="P224" i="1"/>
  <c r="J224" i="1"/>
  <c r="R223" i="1"/>
  <c r="Q223" i="1"/>
  <c r="P223" i="1"/>
  <c r="J223" i="1"/>
  <c r="R221" i="1"/>
  <c r="Q221" i="1"/>
  <c r="P221" i="1"/>
  <c r="J221" i="1"/>
  <c r="R218" i="1"/>
  <c r="Q218" i="1"/>
  <c r="P218" i="1"/>
  <c r="J218" i="1"/>
  <c r="R215" i="1"/>
  <c r="Q215" i="1"/>
  <c r="P215" i="1"/>
  <c r="J215" i="1"/>
  <c r="R212" i="1"/>
  <c r="Q212" i="1"/>
  <c r="P212" i="1"/>
  <c r="J212" i="1"/>
  <c r="R211" i="1"/>
  <c r="Q211" i="1"/>
  <c r="P211" i="1"/>
  <c r="J211" i="1"/>
  <c r="R210" i="1"/>
  <c r="Q210" i="1"/>
  <c r="P210" i="1"/>
  <c r="J210" i="1"/>
  <c r="R209" i="1"/>
  <c r="Q209" i="1"/>
  <c r="P209" i="1"/>
  <c r="J209" i="1"/>
  <c r="R208" i="1"/>
  <c r="Q208" i="1"/>
  <c r="P208" i="1"/>
  <c r="J208" i="1"/>
  <c r="R207" i="1"/>
  <c r="Q207" i="1"/>
  <c r="P207" i="1"/>
  <c r="J207" i="1"/>
  <c r="R206" i="1"/>
  <c r="Q206" i="1"/>
  <c r="P206" i="1"/>
  <c r="J206" i="1"/>
  <c r="R205" i="1"/>
  <c r="Q205" i="1"/>
  <c r="P205" i="1"/>
  <c r="J205" i="1"/>
  <c r="R204" i="1"/>
  <c r="Q204" i="1"/>
  <c r="P204" i="1"/>
  <c r="J204" i="1"/>
  <c r="R203" i="1"/>
  <c r="Q203" i="1"/>
  <c r="P203" i="1"/>
  <c r="J203" i="1"/>
  <c r="R202" i="1"/>
  <c r="Q202" i="1"/>
  <c r="P202" i="1"/>
  <c r="J202" i="1"/>
  <c r="R201" i="1"/>
  <c r="Q201" i="1"/>
  <c r="P201" i="1"/>
  <c r="J201" i="1"/>
  <c r="R200" i="1"/>
  <c r="Q200" i="1"/>
  <c r="P200" i="1"/>
  <c r="J200" i="1"/>
  <c r="R199" i="1"/>
  <c r="Q199" i="1"/>
  <c r="P199" i="1"/>
  <c r="J199" i="1"/>
  <c r="R198" i="1"/>
  <c r="Q198" i="1"/>
  <c r="P198" i="1"/>
  <c r="J198" i="1"/>
  <c r="R197" i="1"/>
  <c r="Q197" i="1"/>
  <c r="P197" i="1"/>
  <c r="J197" i="1"/>
  <c r="R196" i="1"/>
  <c r="Q196" i="1"/>
  <c r="P196" i="1"/>
  <c r="J196" i="1"/>
  <c r="R195" i="1"/>
  <c r="Q195" i="1"/>
  <c r="P195" i="1"/>
  <c r="J195" i="1"/>
  <c r="R194" i="1"/>
  <c r="Q194" i="1"/>
  <c r="P194" i="1"/>
  <c r="J194" i="1"/>
  <c r="R193" i="1"/>
  <c r="Q193" i="1"/>
  <c r="P193" i="1"/>
  <c r="J193" i="1"/>
  <c r="R192" i="1"/>
  <c r="Q192" i="1"/>
  <c r="P192" i="1"/>
  <c r="J192" i="1"/>
  <c r="R189" i="1"/>
  <c r="Q189" i="1"/>
  <c r="P189" i="1"/>
  <c r="J189" i="1"/>
  <c r="R188" i="1"/>
  <c r="Q188" i="1"/>
  <c r="P188" i="1"/>
  <c r="J188" i="1"/>
  <c r="R186" i="1"/>
  <c r="Q186" i="1"/>
  <c r="P186" i="1"/>
  <c r="J186" i="1"/>
  <c r="R185" i="1"/>
  <c r="Q185" i="1"/>
  <c r="P185" i="1"/>
  <c r="J185" i="1"/>
  <c r="R184" i="1"/>
  <c r="Q184" i="1"/>
  <c r="P184" i="1"/>
  <c r="J184" i="1"/>
  <c r="R182" i="1"/>
  <c r="Q182" i="1"/>
  <c r="P182" i="1"/>
  <c r="J182" i="1"/>
  <c r="R181" i="1"/>
  <c r="Q181" i="1"/>
  <c r="P181" i="1"/>
  <c r="J181" i="1"/>
  <c r="R180" i="1"/>
  <c r="Q180" i="1"/>
  <c r="P180" i="1"/>
  <c r="J180" i="1"/>
  <c r="R178" i="1"/>
  <c r="Q178" i="1"/>
  <c r="P178" i="1"/>
  <c r="J178" i="1"/>
  <c r="R177" i="1"/>
  <c r="Q177" i="1"/>
  <c r="P177" i="1"/>
  <c r="J177" i="1"/>
  <c r="R176" i="1"/>
  <c r="Q176" i="1"/>
  <c r="P176" i="1"/>
  <c r="J176" i="1"/>
  <c r="R175" i="1"/>
  <c r="Q175" i="1"/>
  <c r="P175" i="1"/>
  <c r="J175" i="1"/>
  <c r="R174" i="1"/>
  <c r="Q174" i="1"/>
  <c r="P174" i="1"/>
  <c r="J174" i="1"/>
  <c r="R172" i="1"/>
  <c r="Q172" i="1"/>
  <c r="P172" i="1"/>
  <c r="J172" i="1"/>
  <c r="R170" i="1"/>
  <c r="Q170" i="1"/>
  <c r="P170" i="1"/>
  <c r="J170" i="1"/>
  <c r="R168" i="1"/>
  <c r="Q168" i="1"/>
  <c r="P168" i="1"/>
  <c r="J168" i="1"/>
  <c r="R167" i="1"/>
  <c r="Q167" i="1"/>
  <c r="P167" i="1"/>
  <c r="J167" i="1"/>
  <c r="R166" i="1"/>
  <c r="Q166" i="1"/>
  <c r="P166" i="1"/>
  <c r="R164" i="1"/>
  <c r="Q164" i="1"/>
  <c r="P164" i="1"/>
  <c r="J164" i="1"/>
  <c r="R163" i="1"/>
  <c r="Q163" i="1"/>
  <c r="P163" i="1"/>
  <c r="J163" i="1"/>
  <c r="R162" i="1"/>
  <c r="Q162" i="1"/>
  <c r="P162" i="1"/>
  <c r="J162" i="1"/>
  <c r="R161" i="1"/>
  <c r="Q161" i="1"/>
  <c r="P161" i="1"/>
  <c r="J161" i="1"/>
  <c r="R159" i="1"/>
  <c r="Q159" i="1"/>
  <c r="P159" i="1"/>
  <c r="J159" i="1"/>
  <c r="R158" i="1"/>
  <c r="Q158" i="1"/>
  <c r="P158" i="1"/>
  <c r="J158" i="1"/>
  <c r="R157" i="1"/>
  <c r="Q157" i="1"/>
  <c r="P157" i="1"/>
  <c r="J157" i="1"/>
  <c r="R155" i="1"/>
  <c r="Q155" i="1"/>
  <c r="P155" i="1"/>
  <c r="J155" i="1"/>
  <c r="R153" i="1"/>
  <c r="Q153" i="1"/>
  <c r="P153" i="1"/>
  <c r="J153" i="1"/>
  <c r="R152" i="1"/>
  <c r="Q152" i="1"/>
  <c r="P152" i="1"/>
  <c r="J152" i="1"/>
  <c r="R151" i="1"/>
  <c r="Q151" i="1"/>
  <c r="P151" i="1"/>
  <c r="J151" i="1"/>
  <c r="R150" i="1"/>
  <c r="Q150" i="1"/>
  <c r="P150" i="1"/>
  <c r="J150" i="1"/>
  <c r="R148" i="1"/>
  <c r="Q148" i="1"/>
  <c r="P148" i="1"/>
  <c r="J148" i="1"/>
  <c r="R146" i="1"/>
  <c r="Q146" i="1"/>
  <c r="P146" i="1"/>
  <c r="J146" i="1"/>
  <c r="R145" i="1"/>
  <c r="Q145" i="1"/>
  <c r="P145" i="1"/>
  <c r="J145" i="1"/>
  <c r="R144" i="1"/>
  <c r="Q144" i="1"/>
  <c r="P144" i="1"/>
  <c r="J144" i="1"/>
  <c r="R142" i="1"/>
  <c r="Q142" i="1"/>
  <c r="P142" i="1"/>
  <c r="J142" i="1"/>
  <c r="R141" i="1"/>
  <c r="Q141" i="1"/>
  <c r="P141" i="1"/>
  <c r="J141" i="1"/>
  <c r="R140" i="1"/>
  <c r="Q140" i="1"/>
  <c r="P140" i="1"/>
  <c r="J140" i="1"/>
  <c r="R139" i="1"/>
  <c r="Q139" i="1"/>
  <c r="P139" i="1"/>
  <c r="J139" i="1"/>
  <c r="R138" i="1"/>
  <c r="Q138" i="1"/>
  <c r="P138" i="1"/>
  <c r="J138" i="1"/>
  <c r="R137" i="1"/>
  <c r="Q137" i="1"/>
  <c r="P137" i="1"/>
  <c r="J137" i="1"/>
  <c r="R136" i="1"/>
  <c r="Q136" i="1"/>
  <c r="P136" i="1"/>
  <c r="J136" i="1"/>
  <c r="R135" i="1"/>
  <c r="Q135" i="1"/>
  <c r="P135" i="1"/>
  <c r="J135" i="1"/>
  <c r="R134" i="1"/>
  <c r="Q134" i="1"/>
  <c r="P134" i="1"/>
  <c r="J134" i="1"/>
  <c r="R133" i="1"/>
  <c r="Q133" i="1"/>
  <c r="P133" i="1"/>
  <c r="J133" i="1"/>
  <c r="R132" i="1"/>
  <c r="Q132" i="1"/>
  <c r="P132" i="1"/>
  <c r="J132" i="1"/>
  <c r="R131" i="1"/>
  <c r="Q131" i="1"/>
  <c r="P131" i="1"/>
  <c r="J131" i="1"/>
  <c r="R130" i="1"/>
  <c r="Q130" i="1"/>
  <c r="P130" i="1"/>
  <c r="J130" i="1"/>
  <c r="R129" i="1"/>
  <c r="Q129" i="1"/>
  <c r="P129" i="1"/>
  <c r="J129" i="1"/>
  <c r="R128" i="1"/>
  <c r="Q128" i="1"/>
  <c r="P128" i="1"/>
  <c r="J128" i="1"/>
  <c r="R127" i="1"/>
  <c r="Q127" i="1"/>
  <c r="P127" i="1"/>
  <c r="J127" i="1"/>
  <c r="R125" i="1"/>
  <c r="Q125" i="1"/>
  <c r="P125" i="1"/>
  <c r="J125" i="1"/>
  <c r="R124" i="1"/>
  <c r="Q124" i="1"/>
  <c r="P124" i="1"/>
  <c r="J124" i="1"/>
  <c r="R123" i="1"/>
  <c r="Q123" i="1"/>
  <c r="P123" i="1"/>
  <c r="J123" i="1"/>
  <c r="R122" i="1"/>
  <c r="Q122" i="1"/>
  <c r="P122" i="1"/>
  <c r="J122" i="1"/>
  <c r="R121" i="1"/>
  <c r="Q121" i="1"/>
  <c r="P121" i="1"/>
  <c r="J121" i="1"/>
  <c r="R120" i="1"/>
  <c r="Q120" i="1"/>
  <c r="P120" i="1"/>
  <c r="J120" i="1"/>
  <c r="R118" i="1"/>
  <c r="Q118" i="1"/>
  <c r="P118" i="1"/>
  <c r="J118" i="1"/>
  <c r="R117" i="1"/>
  <c r="Q117" i="1"/>
  <c r="P117" i="1"/>
  <c r="J117" i="1"/>
  <c r="R116" i="1"/>
  <c r="Q116" i="1"/>
  <c r="P116" i="1"/>
  <c r="J116" i="1"/>
  <c r="R115" i="1"/>
  <c r="Q115" i="1"/>
  <c r="P115" i="1"/>
  <c r="J115" i="1"/>
  <c r="R114" i="1"/>
  <c r="Q114" i="1"/>
  <c r="P114" i="1"/>
  <c r="J114" i="1"/>
  <c r="R113" i="1"/>
  <c r="Q113" i="1"/>
  <c r="P113" i="1"/>
  <c r="J113" i="1"/>
  <c r="R111" i="1"/>
  <c r="Q111" i="1"/>
  <c r="P111" i="1"/>
  <c r="J111" i="1"/>
  <c r="R110" i="1"/>
  <c r="Q110" i="1"/>
  <c r="P110" i="1"/>
  <c r="J110" i="1"/>
  <c r="R109" i="1"/>
  <c r="Q109" i="1"/>
  <c r="P109" i="1"/>
  <c r="J109" i="1"/>
  <c r="R108" i="1"/>
  <c r="Q108" i="1"/>
  <c r="P108" i="1"/>
  <c r="J108" i="1"/>
  <c r="R107" i="1"/>
  <c r="Q107" i="1"/>
  <c r="P107" i="1"/>
  <c r="J107" i="1"/>
  <c r="R106" i="1"/>
  <c r="Q106" i="1"/>
  <c r="P106" i="1"/>
  <c r="J106" i="1"/>
  <c r="R101" i="1"/>
  <c r="Q101" i="1"/>
  <c r="P101" i="1"/>
  <c r="J101" i="1"/>
  <c r="R100" i="1"/>
  <c r="Q100" i="1"/>
  <c r="P100" i="1"/>
  <c r="J100" i="1"/>
  <c r="R99" i="1"/>
  <c r="Q99" i="1"/>
  <c r="P99" i="1"/>
  <c r="J99" i="1"/>
  <c r="R98" i="1"/>
  <c r="Q98" i="1"/>
  <c r="P98" i="1"/>
  <c r="J98" i="1"/>
  <c r="R97" i="1"/>
  <c r="Q97" i="1"/>
  <c r="P97" i="1"/>
  <c r="J97" i="1"/>
  <c r="R96" i="1"/>
  <c r="Q96" i="1"/>
  <c r="P96" i="1"/>
  <c r="J96" i="1"/>
  <c r="R95" i="1"/>
  <c r="Q95" i="1"/>
  <c r="P95" i="1"/>
  <c r="J95" i="1"/>
  <c r="R94" i="1"/>
  <c r="Q94" i="1"/>
  <c r="P94" i="1"/>
  <c r="J94" i="1"/>
  <c r="R93" i="1"/>
  <c r="Q93" i="1"/>
  <c r="P93" i="1"/>
  <c r="J93" i="1"/>
  <c r="R92" i="1"/>
  <c r="Q92" i="1"/>
  <c r="P92" i="1"/>
  <c r="J92" i="1"/>
  <c r="R91" i="1"/>
  <c r="Q91" i="1"/>
  <c r="P91" i="1"/>
  <c r="J91" i="1"/>
  <c r="R90" i="1"/>
  <c r="Q90" i="1"/>
  <c r="P90" i="1"/>
  <c r="J90" i="1"/>
  <c r="R89" i="1"/>
  <c r="Q89" i="1"/>
  <c r="P89" i="1"/>
  <c r="J89" i="1"/>
  <c r="R88" i="1"/>
  <c r="Q88" i="1"/>
  <c r="P88" i="1"/>
  <c r="J88" i="1"/>
  <c r="R87" i="1"/>
  <c r="Q87" i="1"/>
  <c r="P87" i="1"/>
  <c r="J87" i="1"/>
  <c r="R86" i="1"/>
  <c r="Q86" i="1"/>
  <c r="P86" i="1"/>
  <c r="J86" i="1"/>
  <c r="R85" i="1"/>
  <c r="Q85" i="1"/>
  <c r="P85" i="1"/>
  <c r="J85" i="1"/>
  <c r="R83" i="1"/>
  <c r="Q83" i="1"/>
  <c r="P83" i="1"/>
  <c r="J83" i="1"/>
  <c r="R82" i="1"/>
  <c r="Q82" i="1"/>
  <c r="P82" i="1"/>
  <c r="J82" i="1"/>
  <c r="R80" i="1"/>
  <c r="Q80" i="1"/>
  <c r="P80" i="1"/>
  <c r="J80" i="1"/>
  <c r="R79" i="1"/>
  <c r="Q79" i="1"/>
  <c r="P79" i="1"/>
  <c r="J79" i="1"/>
  <c r="R78" i="1"/>
  <c r="Q78" i="1"/>
  <c r="P78" i="1"/>
  <c r="J78" i="1"/>
  <c r="R76" i="1"/>
  <c r="Q76" i="1"/>
  <c r="P76" i="1"/>
  <c r="J76" i="1"/>
  <c r="R75" i="1"/>
  <c r="Q75" i="1"/>
  <c r="P75" i="1"/>
  <c r="J75" i="1"/>
  <c r="R74" i="1"/>
  <c r="Q74" i="1"/>
  <c r="P74" i="1"/>
  <c r="J74" i="1"/>
  <c r="R73" i="1"/>
  <c r="Q73" i="1"/>
  <c r="P73" i="1"/>
  <c r="J73" i="1"/>
  <c r="R70" i="1"/>
  <c r="Q70" i="1"/>
  <c r="P70" i="1"/>
  <c r="R69" i="1"/>
  <c r="Q69" i="1"/>
  <c r="P69" i="1"/>
  <c r="R67" i="1"/>
  <c r="Q67" i="1"/>
  <c r="P67" i="1"/>
  <c r="R66" i="1"/>
  <c r="Q66" i="1"/>
  <c r="P66" i="1"/>
  <c r="R64" i="1"/>
  <c r="Q64" i="1"/>
  <c r="P64" i="1"/>
  <c r="R63" i="1"/>
  <c r="Q63" i="1"/>
  <c r="P63" i="1"/>
  <c r="R59" i="1"/>
  <c r="Q59" i="1"/>
  <c r="P59" i="1"/>
  <c r="J59" i="1"/>
  <c r="R57" i="1"/>
  <c r="Q57" i="1"/>
  <c r="P57" i="1"/>
  <c r="J57" i="1"/>
  <c r="R56" i="1"/>
  <c r="Q56" i="1"/>
  <c r="P56" i="1"/>
  <c r="J56" i="1"/>
  <c r="R53" i="1"/>
  <c r="Q53" i="1"/>
  <c r="P53" i="1"/>
  <c r="J53" i="1"/>
  <c r="R52" i="1"/>
  <c r="Q52" i="1"/>
  <c r="P52" i="1"/>
  <c r="J52" i="1"/>
  <c r="R50" i="1"/>
  <c r="Q50" i="1"/>
  <c r="P50" i="1"/>
  <c r="J50" i="1"/>
  <c r="R49" i="1"/>
  <c r="Q49" i="1"/>
  <c r="P49" i="1"/>
  <c r="J49" i="1"/>
  <c r="R47" i="1"/>
  <c r="Q47" i="1"/>
  <c r="P47" i="1"/>
  <c r="J47" i="1"/>
  <c r="R46" i="1"/>
  <c r="Q46" i="1"/>
  <c r="P46" i="1"/>
  <c r="J46" i="1"/>
  <c r="R45" i="1"/>
  <c r="Q45" i="1"/>
  <c r="P45" i="1"/>
  <c r="J45" i="1"/>
  <c r="R44" i="1"/>
  <c r="Q44" i="1"/>
  <c r="P44" i="1"/>
  <c r="J44" i="1"/>
  <c r="R42" i="1"/>
  <c r="Q42" i="1"/>
  <c r="P42" i="1"/>
  <c r="J42" i="1"/>
  <c r="R41" i="1"/>
  <c r="Q41" i="1"/>
  <c r="P41" i="1"/>
  <c r="J41" i="1"/>
  <c r="R40" i="1"/>
  <c r="Q40" i="1"/>
  <c r="P40" i="1"/>
  <c r="J40" i="1"/>
  <c r="R39" i="1"/>
  <c r="Q39" i="1"/>
  <c r="P39" i="1"/>
  <c r="J39" i="1"/>
  <c r="R38" i="1"/>
  <c r="Q38" i="1"/>
  <c r="P38" i="1"/>
  <c r="J38" i="1"/>
  <c r="R37" i="1"/>
  <c r="Q37" i="1"/>
  <c r="P37" i="1"/>
  <c r="J37" i="1"/>
  <c r="R36" i="1"/>
  <c r="Q36" i="1"/>
  <c r="P36" i="1"/>
  <c r="J36" i="1"/>
  <c r="R34" i="1"/>
  <c r="Q34" i="1"/>
  <c r="P34" i="1"/>
  <c r="J34" i="1"/>
  <c r="R33" i="1"/>
  <c r="Q33" i="1"/>
  <c r="P33" i="1"/>
  <c r="J33" i="1"/>
  <c r="R32" i="1"/>
  <c r="Q32" i="1"/>
  <c r="P32" i="1"/>
  <c r="J32" i="1"/>
  <c r="R30" i="1"/>
  <c r="Q30" i="1"/>
  <c r="P30" i="1"/>
  <c r="J30" i="1"/>
  <c r="R29" i="1"/>
  <c r="Q29" i="1"/>
  <c r="P29" i="1"/>
  <c r="R25" i="1"/>
  <c r="Q25" i="1"/>
  <c r="P25" i="1"/>
  <c r="J25" i="1"/>
  <c r="R23" i="1"/>
  <c r="Q23" i="1"/>
  <c r="P23" i="1"/>
  <c r="J23" i="1"/>
  <c r="R22" i="1"/>
  <c r="Q22" i="1"/>
  <c r="P22" i="1"/>
  <c r="J22" i="1"/>
  <c r="R21" i="1"/>
  <c r="Q21" i="1"/>
  <c r="P21" i="1"/>
  <c r="J21" i="1"/>
  <c r="R20" i="1"/>
  <c r="Q20" i="1"/>
  <c r="P20" i="1"/>
  <c r="J20" i="1"/>
  <c r="R19" i="1"/>
  <c r="Q19" i="1"/>
  <c r="P19" i="1"/>
  <c r="J19" i="1"/>
  <c r="R18" i="1"/>
  <c r="Q18" i="1"/>
  <c r="P18" i="1"/>
  <c r="J18" i="1"/>
  <c r="R17" i="1"/>
  <c r="Q17" i="1"/>
  <c r="P17" i="1"/>
  <c r="J17" i="1"/>
  <c r="R16" i="1"/>
  <c r="Q16" i="1"/>
  <c r="P16" i="1"/>
  <c r="J16" i="1"/>
  <c r="R14" i="1"/>
  <c r="Q14" i="1"/>
  <c r="P14" i="1"/>
  <c r="J14" i="1"/>
  <c r="F600" i="1"/>
  <c r="C600" i="1" s="1"/>
  <c r="F599" i="1"/>
  <c r="C599" i="1" s="1"/>
  <c r="C598" i="1"/>
  <c r="F597" i="1"/>
  <c r="C597" i="1" s="1"/>
  <c r="F596" i="1"/>
  <c r="C596" i="1" s="1"/>
  <c r="F594" i="1"/>
  <c r="C594" i="1" s="1"/>
  <c r="C593" i="1"/>
  <c r="F592" i="1"/>
  <c r="C592" i="1" s="1"/>
  <c r="F590" i="1"/>
  <c r="C590" i="1" s="1"/>
  <c r="F589" i="1"/>
  <c r="C589" i="1" s="1"/>
  <c r="F588" i="1"/>
  <c r="C588" i="1" s="1"/>
  <c r="F586" i="1"/>
  <c r="C586" i="1" s="1"/>
  <c r="C585" i="1"/>
  <c r="F583" i="1"/>
  <c r="C583" i="1" s="1"/>
  <c r="F582" i="1"/>
  <c r="C582" i="1" s="1"/>
  <c r="F581" i="1"/>
  <c r="C581" i="1" s="1"/>
  <c r="F580" i="1"/>
  <c r="C580" i="1" s="1"/>
  <c r="F578" i="1"/>
  <c r="C578" i="1" s="1"/>
  <c r="F577" i="1"/>
  <c r="C577" i="1" s="1"/>
  <c r="F576" i="1"/>
  <c r="C576" i="1" s="1"/>
  <c r="F575" i="1"/>
  <c r="C575" i="1" s="1"/>
  <c r="C574" i="1"/>
  <c r="F573" i="1"/>
  <c r="C573" i="1" s="1"/>
  <c r="F572" i="1"/>
  <c r="C572" i="1" s="1"/>
  <c r="F571" i="1"/>
  <c r="C571" i="1" s="1"/>
  <c r="F570" i="1"/>
  <c r="C570" i="1" s="1"/>
  <c r="F569" i="1"/>
  <c r="C569" i="1" s="1"/>
  <c r="F566" i="1"/>
  <c r="C566" i="1" s="1"/>
  <c r="F565" i="1"/>
  <c r="C565" i="1" s="1"/>
  <c r="F564" i="1"/>
  <c r="C564" i="1" s="1"/>
  <c r="F562" i="1"/>
  <c r="C562" i="1" s="1"/>
  <c r="F561" i="1"/>
  <c r="C561" i="1" s="1"/>
  <c r="F560" i="1"/>
  <c r="C560" i="1" s="1"/>
  <c r="C558" i="1"/>
  <c r="F557" i="1"/>
  <c r="C557" i="1" s="1"/>
  <c r="F556" i="1"/>
  <c r="C556" i="1" s="1"/>
  <c r="F555" i="1"/>
  <c r="C555" i="1" s="1"/>
  <c r="C554" i="1"/>
  <c r="F553" i="1"/>
  <c r="C553" i="1" s="1"/>
  <c r="F552" i="1"/>
  <c r="C552" i="1" s="1"/>
  <c r="F551" i="1"/>
  <c r="C551" i="1" s="1"/>
  <c r="C550" i="1"/>
  <c r="C549" i="1"/>
  <c r="F548" i="1"/>
  <c r="C548" i="1" s="1"/>
  <c r="F547" i="1"/>
  <c r="C547" i="1" s="1"/>
  <c r="F546" i="1"/>
  <c r="C546" i="1" s="1"/>
  <c r="C545" i="1"/>
  <c r="F544" i="1"/>
  <c r="C544" i="1" s="1"/>
  <c r="F543" i="1"/>
  <c r="C543" i="1" s="1"/>
  <c r="F542" i="1"/>
  <c r="C542" i="1" s="1"/>
  <c r="F541" i="1"/>
  <c r="C541" i="1" s="1"/>
  <c r="C538" i="1"/>
  <c r="F537" i="1"/>
  <c r="C537" i="1" s="1"/>
  <c r="F536" i="1"/>
  <c r="C536" i="1" s="1"/>
  <c r="F535" i="1"/>
  <c r="C535" i="1" s="1"/>
  <c r="C534" i="1"/>
  <c r="F533" i="1"/>
  <c r="C533" i="1" s="1"/>
  <c r="F531" i="1"/>
  <c r="C531" i="1" s="1"/>
  <c r="F530" i="1"/>
  <c r="C530" i="1" s="1"/>
  <c r="F529" i="1"/>
  <c r="C529" i="1" s="1"/>
  <c r="F527" i="1"/>
  <c r="C527" i="1" s="1"/>
  <c r="C526" i="1"/>
  <c r="F525" i="1"/>
  <c r="C525" i="1" s="1"/>
  <c r="F524" i="1"/>
  <c r="C524" i="1" s="1"/>
  <c r="F523" i="1"/>
  <c r="C523" i="1" s="1"/>
  <c r="F522" i="1"/>
  <c r="C522" i="1" s="1"/>
  <c r="C521" i="1"/>
  <c r="F520" i="1"/>
  <c r="C520" i="1" s="1"/>
  <c r="F519" i="1"/>
  <c r="C519" i="1" s="1"/>
  <c r="F518" i="1"/>
  <c r="C518" i="1" s="1"/>
  <c r="C517" i="1"/>
  <c r="F515" i="1"/>
  <c r="C515" i="1" s="1"/>
  <c r="C514" i="1"/>
  <c r="F513" i="1"/>
  <c r="C513" i="1" s="1"/>
  <c r="F511" i="1"/>
  <c r="C511" i="1" s="1"/>
  <c r="C510" i="1"/>
  <c r="C509" i="1"/>
  <c r="F508" i="1"/>
  <c r="C508" i="1" s="1"/>
  <c r="F507" i="1"/>
  <c r="C507" i="1" s="1"/>
  <c r="C506" i="1"/>
  <c r="C505" i="1"/>
  <c r="F504" i="1"/>
  <c r="C504" i="1" s="1"/>
  <c r="F502" i="1"/>
  <c r="C502" i="1" s="1"/>
  <c r="C501" i="1"/>
  <c r="F498" i="1"/>
  <c r="C498" i="1" s="1"/>
  <c r="F497" i="1"/>
  <c r="C497" i="1" s="1"/>
  <c r="F496" i="1"/>
  <c r="C496" i="1" s="1"/>
  <c r="C494" i="1"/>
  <c r="F493" i="1"/>
  <c r="C493" i="1" s="1"/>
  <c r="F492" i="1"/>
  <c r="C492" i="1" s="1"/>
  <c r="F491" i="1"/>
  <c r="C491" i="1" s="1"/>
  <c r="F490" i="1"/>
  <c r="C490" i="1" s="1"/>
  <c r="F489" i="1"/>
  <c r="C489" i="1" s="1"/>
  <c r="F488" i="1"/>
  <c r="C488" i="1" s="1"/>
  <c r="F487" i="1"/>
  <c r="C487" i="1" s="1"/>
  <c r="F486" i="1"/>
  <c r="C486" i="1" s="1"/>
  <c r="F485" i="1"/>
  <c r="C485" i="1" s="1"/>
  <c r="F484" i="1"/>
  <c r="C484" i="1" s="1"/>
  <c r="F483" i="1"/>
  <c r="C483" i="1" s="1"/>
  <c r="F482" i="1"/>
  <c r="C482" i="1" s="1"/>
  <c r="C481" i="1"/>
  <c r="F478" i="1"/>
  <c r="C478" i="1" s="1"/>
  <c r="C477" i="1"/>
  <c r="F476" i="1"/>
  <c r="C476" i="1" s="1"/>
  <c r="F474" i="1"/>
  <c r="C474" i="1" s="1"/>
  <c r="C473" i="1"/>
  <c r="F472" i="1"/>
  <c r="C472" i="1" s="1"/>
  <c r="F470" i="1"/>
  <c r="C470" i="1" s="1"/>
  <c r="F469" i="1"/>
  <c r="C469" i="1" s="1"/>
  <c r="F468" i="1"/>
  <c r="F466" i="1"/>
  <c r="C466" i="1" s="1"/>
  <c r="F465" i="1"/>
  <c r="C465" i="1" s="1"/>
  <c r="F463" i="1"/>
  <c r="C463" i="1" s="1"/>
  <c r="F462" i="1"/>
  <c r="C462" i="1" s="1"/>
  <c r="C461" i="1"/>
  <c r="F460" i="1"/>
  <c r="C460" i="1" s="1"/>
  <c r="F459" i="1"/>
  <c r="C459" i="1" s="1"/>
  <c r="F458" i="1"/>
  <c r="C458" i="1" s="1"/>
  <c r="F457" i="1"/>
  <c r="C457" i="1" s="1"/>
  <c r="F456" i="1"/>
  <c r="C456" i="1" s="1"/>
  <c r="F454" i="1"/>
  <c r="C454" i="1" s="1"/>
  <c r="F453" i="1"/>
  <c r="C453" i="1" s="1"/>
  <c r="F451" i="1"/>
  <c r="C451" i="1" s="1"/>
  <c r="C449" i="1"/>
  <c r="F448" i="1"/>
  <c r="C448" i="1" s="1"/>
  <c r="C445" i="1"/>
  <c r="F444" i="1"/>
  <c r="C444" i="1" s="1"/>
  <c r="F443" i="1"/>
  <c r="C443" i="1" s="1"/>
  <c r="F442" i="1"/>
  <c r="C442" i="1" s="1"/>
  <c r="F441" i="1"/>
  <c r="C441" i="1" s="1"/>
  <c r="F440" i="1"/>
  <c r="C440" i="1" s="1"/>
  <c r="F439" i="1"/>
  <c r="C439" i="1" s="1"/>
  <c r="F438" i="1"/>
  <c r="C438" i="1" s="1"/>
  <c r="F437" i="1"/>
  <c r="C437" i="1" s="1"/>
  <c r="F436" i="1"/>
  <c r="C436" i="1" s="1"/>
  <c r="F435" i="1"/>
  <c r="C435" i="1" s="1"/>
  <c r="F434" i="1"/>
  <c r="C434" i="1" s="1"/>
  <c r="F433" i="1"/>
  <c r="C433" i="1" s="1"/>
  <c r="F432" i="1"/>
  <c r="C432" i="1" s="1"/>
  <c r="F430" i="1"/>
  <c r="C430" i="1" s="1"/>
  <c r="F429" i="1"/>
  <c r="C429" i="1" s="1"/>
  <c r="F428" i="1"/>
  <c r="C428" i="1" s="1"/>
  <c r="F427" i="1"/>
  <c r="C427" i="1" s="1"/>
  <c r="F426" i="1"/>
  <c r="C426" i="1" s="1"/>
  <c r="F425" i="1"/>
  <c r="C425" i="1" s="1"/>
  <c r="F424" i="1"/>
  <c r="C424" i="1" s="1"/>
  <c r="F422" i="1"/>
  <c r="C422" i="1" s="1"/>
  <c r="F421" i="1"/>
  <c r="C421" i="1" s="1"/>
  <c r="F420" i="1"/>
  <c r="C420" i="1" s="1"/>
  <c r="F418" i="1"/>
  <c r="C418" i="1" s="1"/>
  <c r="F417" i="1"/>
  <c r="C417" i="1" s="1"/>
  <c r="F416" i="1"/>
  <c r="C416" i="1" s="1"/>
  <c r="F415" i="1"/>
  <c r="C415" i="1" s="1"/>
  <c r="F414" i="1"/>
  <c r="C414" i="1" s="1"/>
  <c r="F413" i="1"/>
  <c r="C413" i="1" s="1"/>
  <c r="C412" i="1"/>
  <c r="F411" i="1"/>
  <c r="C411" i="1" s="1"/>
  <c r="F410" i="1"/>
  <c r="C410" i="1" s="1"/>
  <c r="F409" i="1"/>
  <c r="C409" i="1" s="1"/>
  <c r="F408" i="1"/>
  <c r="C408" i="1" s="1"/>
  <c r="F406" i="1"/>
  <c r="C406" i="1" s="1"/>
  <c r="F405" i="1"/>
  <c r="C405" i="1" s="1"/>
  <c r="F404" i="1"/>
  <c r="C404" i="1" s="1"/>
  <c r="F403" i="1"/>
  <c r="C403" i="1" s="1"/>
  <c r="F402" i="1"/>
  <c r="C402" i="1" s="1"/>
  <c r="F401" i="1"/>
  <c r="C401" i="1" s="1"/>
  <c r="F400" i="1"/>
  <c r="C400" i="1" s="1"/>
  <c r="F399" i="1"/>
  <c r="C399" i="1" s="1"/>
  <c r="F397" i="1"/>
  <c r="C397" i="1" s="1"/>
  <c r="C396" i="1"/>
  <c r="F395" i="1"/>
  <c r="C395" i="1" s="1"/>
  <c r="F393" i="1"/>
  <c r="C393" i="1" s="1"/>
  <c r="F392" i="1"/>
  <c r="C392" i="1" s="1"/>
  <c r="F390" i="1"/>
  <c r="C390" i="1" s="1"/>
  <c r="F389" i="1"/>
  <c r="C389" i="1" s="1"/>
  <c r="C388" i="1"/>
  <c r="F387" i="1"/>
  <c r="C387" i="1" s="1"/>
  <c r="F386" i="1"/>
  <c r="C386" i="1" s="1"/>
  <c r="C385" i="1"/>
  <c r="F384" i="1"/>
  <c r="C384" i="1" s="1"/>
  <c r="F383" i="1"/>
  <c r="C383" i="1" s="1"/>
  <c r="F382" i="1"/>
  <c r="C382" i="1" s="1"/>
  <c r="F381" i="1"/>
  <c r="C381" i="1" s="1"/>
  <c r="F380" i="1"/>
  <c r="C380" i="1" s="1"/>
  <c r="F377" i="1"/>
  <c r="C377" i="1" s="1"/>
  <c r="F376" i="1"/>
  <c r="C376" i="1" s="1"/>
  <c r="F375" i="1"/>
  <c r="C375" i="1" s="1"/>
  <c r="F374" i="1"/>
  <c r="C374" i="1" s="1"/>
  <c r="F373" i="1"/>
  <c r="C373" i="1" s="1"/>
  <c r="F372" i="1"/>
  <c r="C372" i="1" s="1"/>
  <c r="F370" i="1"/>
  <c r="C370" i="1" s="1"/>
  <c r="F369" i="1"/>
  <c r="C369" i="1" s="1"/>
  <c r="F368" i="1"/>
  <c r="C368" i="1" s="1"/>
  <c r="F367" i="1"/>
  <c r="C367" i="1" s="1"/>
  <c r="F366" i="1"/>
  <c r="C366" i="1" s="1"/>
  <c r="F365" i="1"/>
  <c r="C365" i="1" s="1"/>
  <c r="C364" i="1"/>
  <c r="F362" i="1"/>
  <c r="C362" i="1" s="1"/>
  <c r="F361" i="1"/>
  <c r="C361" i="1" s="1"/>
  <c r="F360" i="1"/>
  <c r="C360" i="1" s="1"/>
  <c r="F359" i="1"/>
  <c r="C359" i="1" s="1"/>
  <c r="C357" i="1"/>
  <c r="F356" i="1"/>
  <c r="C356" i="1" s="1"/>
  <c r="F355" i="1"/>
  <c r="C355" i="1" s="1"/>
  <c r="F354" i="1"/>
  <c r="C354" i="1" s="1"/>
  <c r="F353" i="1"/>
  <c r="C353" i="1" s="1"/>
  <c r="F352" i="1"/>
  <c r="C352" i="1" s="1"/>
  <c r="F351" i="1"/>
  <c r="C351" i="1" s="1"/>
  <c r="F350" i="1"/>
  <c r="C350" i="1" s="1"/>
  <c r="F349" i="1"/>
  <c r="C349" i="1" s="1"/>
  <c r="F348" i="1"/>
  <c r="C348" i="1" s="1"/>
  <c r="F347" i="1"/>
  <c r="C347" i="1" s="1"/>
  <c r="F346" i="1"/>
  <c r="C346" i="1" s="1"/>
  <c r="F345" i="1"/>
  <c r="C345" i="1" s="1"/>
  <c r="C344" i="1"/>
  <c r="F343" i="1"/>
  <c r="C343" i="1" s="1"/>
  <c r="F342" i="1"/>
  <c r="C342" i="1" s="1"/>
  <c r="F341" i="1"/>
  <c r="C341" i="1" s="1"/>
  <c r="C340" i="1"/>
  <c r="F339" i="1"/>
  <c r="C339" i="1" s="1"/>
  <c r="F338" i="1"/>
  <c r="C338" i="1" s="1"/>
  <c r="F337" i="1"/>
  <c r="C337" i="1" s="1"/>
  <c r="F336" i="1"/>
  <c r="C336" i="1" s="1"/>
  <c r="F335" i="1"/>
  <c r="C335" i="1" s="1"/>
  <c r="F334" i="1"/>
  <c r="C334" i="1" s="1"/>
  <c r="F333" i="1"/>
  <c r="C333" i="1" s="1"/>
  <c r="C332" i="1"/>
  <c r="C329" i="1"/>
  <c r="F328" i="1"/>
  <c r="C328" i="1" s="1"/>
  <c r="F327" i="1"/>
  <c r="C327" i="1" s="1"/>
  <c r="F325" i="1"/>
  <c r="C325" i="1" s="1"/>
  <c r="F324" i="1"/>
  <c r="C324" i="1" s="1"/>
  <c r="F321" i="1"/>
  <c r="C321" i="1" s="1"/>
  <c r="F320" i="1"/>
  <c r="C320" i="1" s="1"/>
  <c r="F318" i="1"/>
  <c r="C318" i="1" s="1"/>
  <c r="F317" i="1"/>
  <c r="C317" i="1" s="1"/>
  <c r="C316" i="1"/>
  <c r="F315" i="1"/>
  <c r="C315" i="1" s="1"/>
  <c r="F314" i="1"/>
  <c r="C314" i="1" s="1"/>
  <c r="F313" i="1"/>
  <c r="C313" i="1" s="1"/>
  <c r="C312" i="1"/>
  <c r="F311" i="1"/>
  <c r="C311" i="1" s="1"/>
  <c r="F310" i="1"/>
  <c r="C310" i="1" s="1"/>
  <c r="F309" i="1"/>
  <c r="C309" i="1" s="1"/>
  <c r="F308" i="1"/>
  <c r="C308" i="1" s="1"/>
  <c r="F307" i="1"/>
  <c r="C307" i="1" s="1"/>
  <c r="F306" i="1"/>
  <c r="C306" i="1" s="1"/>
  <c r="F305" i="1"/>
  <c r="C305" i="1" s="1"/>
  <c r="F304" i="1"/>
  <c r="C304" i="1" s="1"/>
  <c r="F302" i="1"/>
  <c r="C302" i="1" s="1"/>
  <c r="F301" i="1"/>
  <c r="C301" i="1" s="1"/>
  <c r="F300" i="1"/>
  <c r="C300" i="1" s="1"/>
  <c r="F299" i="1"/>
  <c r="C299" i="1" s="1"/>
  <c r="F298" i="1"/>
  <c r="C298" i="1" s="1"/>
  <c r="C297" i="1"/>
  <c r="F296" i="1"/>
  <c r="C296" i="1" s="1"/>
  <c r="F294" i="1"/>
  <c r="C294" i="1" s="1"/>
  <c r="C293" i="1"/>
  <c r="C292" i="1"/>
  <c r="F291" i="1"/>
  <c r="C291" i="1" s="1"/>
  <c r="F290" i="1"/>
  <c r="C290" i="1" s="1"/>
  <c r="C289" i="1"/>
  <c r="F288" i="1"/>
  <c r="C288" i="1" s="1"/>
  <c r="F287" i="1"/>
  <c r="C287" i="1" s="1"/>
  <c r="F285" i="1"/>
  <c r="C285" i="1" s="1"/>
  <c r="F284" i="1"/>
  <c r="C284" i="1" s="1"/>
  <c r="F283" i="1"/>
  <c r="C283" i="1" s="1"/>
  <c r="F282" i="1"/>
  <c r="C282" i="1" s="1"/>
  <c r="F281" i="1"/>
  <c r="C281" i="1" s="1"/>
  <c r="C280" i="1"/>
  <c r="F279" i="1"/>
  <c r="C279" i="1" s="1"/>
  <c r="F278" i="1"/>
  <c r="C278" i="1" s="1"/>
  <c r="F277" i="1"/>
  <c r="C277" i="1" s="1"/>
  <c r="F276" i="1"/>
  <c r="C276" i="1" s="1"/>
  <c r="F274" i="1"/>
  <c r="C274" i="1" s="1"/>
  <c r="F273" i="1"/>
  <c r="C273" i="1" s="1"/>
  <c r="F272" i="1"/>
  <c r="C272" i="1" s="1"/>
  <c r="F271" i="1"/>
  <c r="C271" i="1" s="1"/>
  <c r="F269" i="1"/>
  <c r="C269" i="1" s="1"/>
  <c r="F268" i="1"/>
  <c r="C268" i="1" s="1"/>
  <c r="F267" i="1"/>
  <c r="C267" i="1" s="1"/>
  <c r="F266" i="1"/>
  <c r="C266" i="1" s="1"/>
  <c r="F265" i="1"/>
  <c r="C265" i="1" s="1"/>
  <c r="F264" i="1"/>
  <c r="C264" i="1" s="1"/>
  <c r="F263" i="1"/>
  <c r="C263" i="1" s="1"/>
  <c r="F262" i="1"/>
  <c r="C262" i="1" s="1"/>
  <c r="F261" i="1"/>
  <c r="C261" i="1" s="1"/>
  <c r="F260" i="1"/>
  <c r="C260" i="1" s="1"/>
  <c r="C257" i="1"/>
  <c r="F256" i="1"/>
  <c r="C256" i="1" s="1"/>
  <c r="F255" i="1"/>
  <c r="C255" i="1" s="1"/>
  <c r="F251" i="1"/>
  <c r="C251" i="1" s="1"/>
  <c r="F250" i="1"/>
  <c r="C250" i="1" s="1"/>
  <c r="F249" i="1"/>
  <c r="C249" i="1" s="1"/>
  <c r="F248" i="1"/>
  <c r="C248" i="1" s="1"/>
  <c r="F247" i="1"/>
  <c r="C247" i="1" s="1"/>
  <c r="F246" i="1"/>
  <c r="C246" i="1" s="1"/>
  <c r="F245" i="1"/>
  <c r="C245" i="1" s="1"/>
  <c r="C244" i="1"/>
  <c r="F243" i="1"/>
  <c r="C243" i="1" s="1"/>
  <c r="F242" i="1"/>
  <c r="C242" i="1" s="1"/>
  <c r="F241" i="1"/>
  <c r="C241" i="1" s="1"/>
  <c r="F240" i="1"/>
  <c r="C240" i="1" s="1"/>
  <c r="C239" i="1"/>
  <c r="F237" i="1"/>
  <c r="C237" i="1" s="1"/>
  <c r="F236" i="1"/>
  <c r="C236" i="1" s="1"/>
  <c r="F235" i="1"/>
  <c r="C235" i="1" s="1"/>
  <c r="F234" i="1"/>
  <c r="C234" i="1" s="1"/>
  <c r="F232" i="1"/>
  <c r="C232" i="1" s="1"/>
  <c r="C229" i="1"/>
  <c r="F228" i="1"/>
  <c r="C228" i="1" s="1"/>
  <c r="F227" i="1"/>
  <c r="F226" i="1"/>
  <c r="C226" i="1" s="1"/>
  <c r="F224" i="1"/>
  <c r="C224" i="1" s="1"/>
  <c r="F223" i="1"/>
  <c r="C223" i="1" s="1"/>
  <c r="F221" i="1"/>
  <c r="C221" i="1" s="1"/>
  <c r="F218" i="1"/>
  <c r="C218" i="1" s="1"/>
  <c r="F215" i="1"/>
  <c r="C215" i="1" s="1"/>
  <c r="C213" i="1"/>
  <c r="F212" i="1"/>
  <c r="C212" i="1" s="1"/>
  <c r="F211" i="1"/>
  <c r="C211" i="1" s="1"/>
  <c r="F210" i="1"/>
  <c r="C210" i="1" s="1"/>
  <c r="F209" i="1"/>
  <c r="C209" i="1" s="1"/>
  <c r="F208" i="1"/>
  <c r="C208" i="1" s="1"/>
  <c r="F207" i="1"/>
  <c r="C207" i="1" s="1"/>
  <c r="F206" i="1"/>
  <c r="C206" i="1" s="1"/>
  <c r="F205" i="1"/>
  <c r="C205" i="1" s="1"/>
  <c r="F204" i="1"/>
  <c r="C204" i="1" s="1"/>
  <c r="F203" i="1"/>
  <c r="C203" i="1" s="1"/>
  <c r="F202" i="1"/>
  <c r="C202" i="1" s="1"/>
  <c r="F201" i="1"/>
  <c r="C201" i="1" s="1"/>
  <c r="F200" i="1"/>
  <c r="C200" i="1" s="1"/>
  <c r="F199" i="1"/>
  <c r="C199" i="1" s="1"/>
  <c r="F198" i="1"/>
  <c r="C198" i="1" s="1"/>
  <c r="F197" i="1"/>
  <c r="C197" i="1" s="1"/>
  <c r="F196" i="1"/>
  <c r="C196" i="1" s="1"/>
  <c r="F195" i="1"/>
  <c r="C195" i="1" s="1"/>
  <c r="F194" i="1"/>
  <c r="C194" i="1" s="1"/>
  <c r="F193" i="1"/>
  <c r="C193" i="1" s="1"/>
  <c r="F192" i="1"/>
  <c r="C192" i="1" s="1"/>
  <c r="C190" i="1"/>
  <c r="F189" i="1"/>
  <c r="C189" i="1" s="1"/>
  <c r="F188" i="1"/>
  <c r="C188" i="1" s="1"/>
  <c r="F186" i="1"/>
  <c r="C186" i="1" s="1"/>
  <c r="F185" i="1"/>
  <c r="C185" i="1" s="1"/>
  <c r="F184" i="1"/>
  <c r="C184" i="1" s="1"/>
  <c r="F182" i="1"/>
  <c r="C182" i="1" s="1"/>
  <c r="F181" i="1"/>
  <c r="C181" i="1" s="1"/>
  <c r="F180" i="1"/>
  <c r="C180" i="1" s="1"/>
  <c r="F178" i="1"/>
  <c r="C178" i="1" s="1"/>
  <c r="F177" i="1"/>
  <c r="C177" i="1" s="1"/>
  <c r="F176" i="1"/>
  <c r="C176" i="1" s="1"/>
  <c r="F175" i="1"/>
  <c r="C175" i="1" s="1"/>
  <c r="F174" i="1"/>
  <c r="C174" i="1" s="1"/>
  <c r="C173" i="1"/>
  <c r="F172" i="1"/>
  <c r="C172" i="1" s="1"/>
  <c r="F170" i="1"/>
  <c r="C170" i="1" s="1"/>
  <c r="C169" i="1"/>
  <c r="F168" i="1"/>
  <c r="C168" i="1" s="1"/>
  <c r="F167" i="1"/>
  <c r="C167" i="1" s="1"/>
  <c r="F166" i="1"/>
  <c r="C166" i="1" s="1"/>
  <c r="C165" i="1"/>
  <c r="F164" i="1"/>
  <c r="C164" i="1" s="1"/>
  <c r="F163" i="1"/>
  <c r="C163" i="1" s="1"/>
  <c r="F162" i="1"/>
  <c r="C162" i="1" s="1"/>
  <c r="F161" i="1"/>
  <c r="C161" i="1" s="1"/>
  <c r="F159" i="1"/>
  <c r="C159" i="1" s="1"/>
  <c r="F158" i="1"/>
  <c r="C158" i="1" s="1"/>
  <c r="F157" i="1"/>
  <c r="C157" i="1" s="1"/>
  <c r="F155" i="1"/>
  <c r="C155" i="1" s="1"/>
  <c r="F153" i="1"/>
  <c r="C153" i="1" s="1"/>
  <c r="F152" i="1"/>
  <c r="C152" i="1" s="1"/>
  <c r="F151" i="1"/>
  <c r="C151" i="1" s="1"/>
  <c r="F150" i="1"/>
  <c r="C150" i="1" s="1"/>
  <c r="C149" i="1"/>
  <c r="F148" i="1"/>
  <c r="C148" i="1" s="1"/>
  <c r="F146" i="1"/>
  <c r="C146" i="1" s="1"/>
  <c r="F145" i="1"/>
  <c r="C145" i="1" s="1"/>
  <c r="F144" i="1"/>
  <c r="C144" i="1" s="1"/>
  <c r="F142" i="1"/>
  <c r="C142" i="1" s="1"/>
  <c r="F141" i="1"/>
  <c r="C141" i="1" s="1"/>
  <c r="F140" i="1"/>
  <c r="C140" i="1" s="1"/>
  <c r="F139" i="1"/>
  <c r="C139" i="1" s="1"/>
  <c r="F138" i="1"/>
  <c r="C138" i="1" s="1"/>
  <c r="F137" i="1"/>
  <c r="C137" i="1" s="1"/>
  <c r="F136" i="1"/>
  <c r="C136" i="1" s="1"/>
  <c r="F135" i="1"/>
  <c r="C135" i="1" s="1"/>
  <c r="F134" i="1"/>
  <c r="C134" i="1" s="1"/>
  <c r="F133" i="1"/>
  <c r="C133" i="1" s="1"/>
  <c r="F132" i="1"/>
  <c r="C132" i="1" s="1"/>
  <c r="F131" i="1"/>
  <c r="C131" i="1" s="1"/>
  <c r="F130" i="1"/>
  <c r="C130" i="1" s="1"/>
  <c r="F129" i="1"/>
  <c r="C129" i="1" s="1"/>
  <c r="F128" i="1"/>
  <c r="C128" i="1" s="1"/>
  <c r="F127" i="1"/>
  <c r="C127" i="1" s="1"/>
  <c r="C126" i="1"/>
  <c r="F125" i="1"/>
  <c r="C125" i="1" s="1"/>
  <c r="F124" i="1"/>
  <c r="C124" i="1" s="1"/>
  <c r="F123" i="1"/>
  <c r="C123" i="1" s="1"/>
  <c r="F122" i="1"/>
  <c r="C122" i="1" s="1"/>
  <c r="F121" i="1"/>
  <c r="C121" i="1" s="1"/>
  <c r="F120" i="1"/>
  <c r="C120" i="1" s="1"/>
  <c r="F118" i="1"/>
  <c r="C118" i="1" s="1"/>
  <c r="F117" i="1"/>
  <c r="C117" i="1" s="1"/>
  <c r="F116" i="1"/>
  <c r="C116" i="1" s="1"/>
  <c r="F115" i="1"/>
  <c r="C115" i="1" s="1"/>
  <c r="F114" i="1"/>
  <c r="C114" i="1" s="1"/>
  <c r="F113" i="1"/>
  <c r="C113" i="1" s="1"/>
  <c r="F111" i="1"/>
  <c r="C111" i="1" s="1"/>
  <c r="F110" i="1"/>
  <c r="C110" i="1" s="1"/>
  <c r="F109" i="1"/>
  <c r="C109" i="1" s="1"/>
  <c r="F108" i="1"/>
  <c r="C108" i="1" s="1"/>
  <c r="F107" i="1"/>
  <c r="C107" i="1" s="1"/>
  <c r="F106" i="1"/>
  <c r="C106" i="1" s="1"/>
  <c r="C105" i="1"/>
  <c r="C102" i="1"/>
  <c r="F101" i="1"/>
  <c r="C101" i="1" s="1"/>
  <c r="F100" i="1"/>
  <c r="C100" i="1" s="1"/>
  <c r="F99" i="1"/>
  <c r="C99" i="1" s="1"/>
  <c r="F98" i="1"/>
  <c r="C98" i="1" s="1"/>
  <c r="F97" i="1"/>
  <c r="C97" i="1" s="1"/>
  <c r="F96" i="1"/>
  <c r="C96" i="1" s="1"/>
  <c r="F95" i="1"/>
  <c r="C95" i="1" s="1"/>
  <c r="F94" i="1"/>
  <c r="C94" i="1" s="1"/>
  <c r="F93" i="1"/>
  <c r="C93" i="1" s="1"/>
  <c r="F92" i="1"/>
  <c r="C92" i="1" s="1"/>
  <c r="F91" i="1"/>
  <c r="C91" i="1" s="1"/>
  <c r="F90" i="1"/>
  <c r="C90" i="1" s="1"/>
  <c r="F89" i="1"/>
  <c r="C89" i="1" s="1"/>
  <c r="F88" i="1"/>
  <c r="C88" i="1" s="1"/>
  <c r="F87" i="1"/>
  <c r="C87" i="1" s="1"/>
  <c r="F86" i="1"/>
  <c r="C86" i="1" s="1"/>
  <c r="F85" i="1"/>
  <c r="C85" i="1" s="1"/>
  <c r="F83" i="1"/>
  <c r="C83" i="1" s="1"/>
  <c r="F82" i="1"/>
  <c r="C82" i="1" s="1"/>
  <c r="C81" i="1"/>
  <c r="F80" i="1"/>
  <c r="C80" i="1" s="1"/>
  <c r="F79" i="1"/>
  <c r="C79" i="1" s="1"/>
  <c r="F78" i="1"/>
  <c r="C78" i="1" s="1"/>
  <c r="C77" i="1"/>
  <c r="F76" i="1"/>
  <c r="C76" i="1" s="1"/>
  <c r="F75" i="1"/>
  <c r="C75" i="1" s="1"/>
  <c r="F74" i="1"/>
  <c r="C74" i="1" s="1"/>
  <c r="F73" i="1"/>
  <c r="C73" i="1" s="1"/>
  <c r="F70" i="1"/>
  <c r="C70" i="1" s="1"/>
  <c r="F69" i="1"/>
  <c r="C69" i="1" s="1"/>
  <c r="F67" i="1"/>
  <c r="C67" i="1" s="1"/>
  <c r="F66" i="1"/>
  <c r="C66" i="1" s="1"/>
  <c r="C65" i="1"/>
  <c r="F64" i="1"/>
  <c r="C64" i="1" s="1"/>
  <c r="F63" i="1"/>
  <c r="C63" i="1" s="1"/>
  <c r="C62" i="1"/>
  <c r="C61" i="1"/>
  <c r="F59" i="1"/>
  <c r="C59" i="1" s="1"/>
  <c r="F57" i="1"/>
  <c r="C57" i="1" s="1"/>
  <c r="F56" i="1"/>
  <c r="C56" i="1" s="1"/>
  <c r="F53" i="1"/>
  <c r="C53" i="1" s="1"/>
  <c r="F52" i="1"/>
  <c r="C52" i="1" s="1"/>
  <c r="F50" i="1"/>
  <c r="C50" i="1" s="1"/>
  <c r="F49" i="1"/>
  <c r="C49" i="1" s="1"/>
  <c r="F47" i="1"/>
  <c r="C47" i="1" s="1"/>
  <c r="F46" i="1"/>
  <c r="C46" i="1" s="1"/>
  <c r="F45" i="1"/>
  <c r="C45" i="1" s="1"/>
  <c r="F44" i="1"/>
  <c r="C44" i="1" s="1"/>
  <c r="F42" i="1"/>
  <c r="C42" i="1" s="1"/>
  <c r="F41" i="1"/>
  <c r="C41" i="1" s="1"/>
  <c r="F40" i="1"/>
  <c r="C40" i="1" s="1"/>
  <c r="F39" i="1"/>
  <c r="C39" i="1" s="1"/>
  <c r="F38" i="1"/>
  <c r="C38" i="1" s="1"/>
  <c r="F37" i="1"/>
  <c r="C37" i="1" s="1"/>
  <c r="F36" i="1"/>
  <c r="C36" i="1" s="1"/>
  <c r="F34" i="1"/>
  <c r="C34" i="1" s="1"/>
  <c r="F33" i="1"/>
  <c r="C33" i="1" s="1"/>
  <c r="F32" i="1"/>
  <c r="C32" i="1" s="1"/>
  <c r="F30" i="1"/>
  <c r="C30" i="1" s="1"/>
  <c r="F29" i="1"/>
  <c r="C29" i="1" s="1"/>
  <c r="F25" i="1"/>
  <c r="C25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4" i="1"/>
  <c r="C595" i="1"/>
  <c r="C591" i="1"/>
  <c r="C587" i="1"/>
  <c r="C584" i="1"/>
  <c r="C579" i="1"/>
  <c r="C568" i="1"/>
  <c r="C567" i="1"/>
  <c r="C563" i="1"/>
  <c r="C559" i="1"/>
  <c r="C540" i="1"/>
  <c r="C539" i="1"/>
  <c r="C532" i="1"/>
  <c r="C528" i="1"/>
  <c r="C516" i="1"/>
  <c r="C512" i="1"/>
  <c r="C503" i="1"/>
  <c r="C500" i="1"/>
  <c r="C499" i="1"/>
  <c r="C495" i="1"/>
  <c r="C480" i="1"/>
  <c r="C479" i="1"/>
  <c r="C475" i="1"/>
  <c r="C471" i="1"/>
  <c r="C468" i="1"/>
  <c r="C467" i="1"/>
  <c r="C464" i="1"/>
  <c r="C455" i="1"/>
  <c r="C452" i="1"/>
  <c r="C447" i="1"/>
  <c r="C446" i="1"/>
  <c r="C431" i="1"/>
  <c r="C423" i="1"/>
  <c r="C419" i="1"/>
  <c r="C407" i="1"/>
  <c r="C398" i="1"/>
  <c r="C394" i="1"/>
  <c r="C391" i="1"/>
  <c r="C379" i="1"/>
  <c r="C378" i="1"/>
  <c r="C371" i="1"/>
  <c r="C363" i="1"/>
  <c r="C358" i="1"/>
  <c r="C331" i="1"/>
  <c r="C330" i="1"/>
  <c r="C326" i="1"/>
  <c r="C323" i="1"/>
  <c r="C322" i="1"/>
  <c r="C319" i="1"/>
  <c r="C303" i="1"/>
  <c r="C295" i="1"/>
  <c r="C286" i="1"/>
  <c r="C275" i="1"/>
  <c r="C270" i="1"/>
  <c r="C259" i="1"/>
  <c r="C254" i="1"/>
  <c r="C253" i="1"/>
  <c r="C252" i="1"/>
  <c r="C238" i="1"/>
  <c r="C233" i="1"/>
  <c r="C222" i="1"/>
  <c r="C217" i="1"/>
  <c r="C216" i="1"/>
  <c r="C191" i="1"/>
  <c r="C187" i="1"/>
  <c r="C183" i="1"/>
  <c r="C179" i="1"/>
  <c r="C171" i="1"/>
  <c r="C160" i="1"/>
  <c r="C156" i="1"/>
  <c r="C154" i="1"/>
  <c r="C147" i="1"/>
  <c r="C143" i="1"/>
  <c r="C119" i="1"/>
  <c r="C112" i="1"/>
  <c r="C104" i="1"/>
  <c r="C103" i="1"/>
  <c r="C84" i="1"/>
  <c r="C72" i="1"/>
  <c r="C71" i="1"/>
  <c r="C68" i="1"/>
  <c r="C60" i="1"/>
  <c r="C58" i="1"/>
  <c r="C55" i="1"/>
  <c r="C54" i="1"/>
  <c r="C51" i="1"/>
  <c r="C48" i="1"/>
  <c r="C43" i="1"/>
  <c r="C35" i="1"/>
  <c r="C31" i="1"/>
  <c r="C28" i="1"/>
  <c r="C27" i="1"/>
  <c r="C26" i="1"/>
  <c r="C24" i="1"/>
  <c r="N258" i="1" l="1"/>
  <c r="K225" i="1"/>
  <c r="L225" i="1" s="1"/>
  <c r="M225" i="1" s="1"/>
  <c r="N225" i="1" s="1"/>
  <c r="K220" i="1"/>
  <c r="L220" i="1" s="1"/>
  <c r="M220" i="1" s="1"/>
  <c r="N220" i="1" s="1"/>
  <c r="K219" i="1"/>
  <c r="K450" i="1"/>
  <c r="L450" i="1" s="1"/>
  <c r="M450" i="1" s="1"/>
  <c r="N450" i="1" s="1"/>
  <c r="K230" i="1"/>
  <c r="L230" i="1" s="1"/>
  <c r="M230" i="1" s="1"/>
  <c r="K231" i="1"/>
  <c r="L231" i="1" s="1"/>
  <c r="M231" i="1" s="1"/>
  <c r="N231" i="1" s="1"/>
  <c r="R15" i="1"/>
  <c r="Q15" i="1"/>
  <c r="P15" i="1"/>
  <c r="J15" i="1"/>
  <c r="A600" i="1"/>
  <c r="E600" i="1" s="1"/>
  <c r="A599" i="1"/>
  <c r="E599" i="1" s="1"/>
  <c r="A598" i="1"/>
  <c r="E598" i="1" s="1"/>
  <c r="A597" i="1"/>
  <c r="E597" i="1" s="1"/>
  <c r="A596" i="1"/>
  <c r="E596" i="1" s="1"/>
  <c r="A595" i="1"/>
  <c r="E595" i="1" s="1"/>
  <c r="A594" i="1"/>
  <c r="E594" i="1" s="1"/>
  <c r="A593" i="1"/>
  <c r="E593" i="1" s="1"/>
  <c r="A592" i="1"/>
  <c r="E592" i="1" s="1"/>
  <c r="A591" i="1"/>
  <c r="E591" i="1" s="1"/>
  <c r="A590" i="1"/>
  <c r="E590" i="1" s="1"/>
  <c r="A589" i="1"/>
  <c r="E589" i="1" s="1"/>
  <c r="A588" i="1"/>
  <c r="E588" i="1" s="1"/>
  <c r="A587" i="1"/>
  <c r="E587" i="1" s="1"/>
  <c r="A586" i="1"/>
  <c r="E586" i="1" s="1"/>
  <c r="A585" i="1"/>
  <c r="E585" i="1" s="1"/>
  <c r="A584" i="1"/>
  <c r="E584" i="1" s="1"/>
  <c r="A583" i="1"/>
  <c r="E583" i="1" s="1"/>
  <c r="A582" i="1"/>
  <c r="E582" i="1" s="1"/>
  <c r="A581" i="1"/>
  <c r="E581" i="1" s="1"/>
  <c r="A580" i="1"/>
  <c r="E580" i="1" s="1"/>
  <c r="A579" i="1"/>
  <c r="E579" i="1" s="1"/>
  <c r="A578" i="1"/>
  <c r="E578" i="1" s="1"/>
  <c r="A577" i="1"/>
  <c r="E577" i="1" s="1"/>
  <c r="A576" i="1"/>
  <c r="E576" i="1" s="1"/>
  <c r="A575" i="1"/>
  <c r="E575" i="1" s="1"/>
  <c r="A574" i="1"/>
  <c r="E574" i="1" s="1"/>
  <c r="A573" i="1"/>
  <c r="E573" i="1" s="1"/>
  <c r="A572" i="1"/>
  <c r="E572" i="1" s="1"/>
  <c r="A571" i="1"/>
  <c r="E571" i="1" s="1"/>
  <c r="A570" i="1"/>
  <c r="E570" i="1" s="1"/>
  <c r="A569" i="1"/>
  <c r="E569" i="1" s="1"/>
  <c r="A568" i="1"/>
  <c r="E568" i="1" s="1"/>
  <c r="A567" i="1"/>
  <c r="E567" i="1" s="1"/>
  <c r="A566" i="1"/>
  <c r="E566" i="1" s="1"/>
  <c r="A565" i="1"/>
  <c r="E565" i="1" s="1"/>
  <c r="A564" i="1"/>
  <c r="E564" i="1" s="1"/>
  <c r="A563" i="1"/>
  <c r="E563" i="1" s="1"/>
  <c r="A562" i="1"/>
  <c r="E562" i="1" s="1"/>
  <c r="A561" i="1"/>
  <c r="E561" i="1" s="1"/>
  <c r="A560" i="1"/>
  <c r="E560" i="1" s="1"/>
  <c r="A559" i="1"/>
  <c r="E559" i="1" s="1"/>
  <c r="A558" i="1"/>
  <c r="E558" i="1" s="1"/>
  <c r="A557" i="1"/>
  <c r="E557" i="1" s="1"/>
  <c r="A556" i="1"/>
  <c r="E556" i="1" s="1"/>
  <c r="A555" i="1"/>
  <c r="E555" i="1" s="1"/>
  <c r="A554" i="1"/>
  <c r="E554" i="1" s="1"/>
  <c r="A553" i="1"/>
  <c r="E553" i="1" s="1"/>
  <c r="A552" i="1"/>
  <c r="E552" i="1" s="1"/>
  <c r="A551" i="1"/>
  <c r="E551" i="1" s="1"/>
  <c r="A550" i="1"/>
  <c r="E550" i="1" s="1"/>
  <c r="A549" i="1"/>
  <c r="E549" i="1" s="1"/>
  <c r="A548" i="1"/>
  <c r="E548" i="1" s="1"/>
  <c r="A547" i="1"/>
  <c r="E547" i="1" s="1"/>
  <c r="A546" i="1"/>
  <c r="E546" i="1" s="1"/>
  <c r="A545" i="1"/>
  <c r="E545" i="1" s="1"/>
  <c r="A544" i="1"/>
  <c r="E544" i="1" s="1"/>
  <c r="A543" i="1"/>
  <c r="E543" i="1" s="1"/>
  <c r="A542" i="1"/>
  <c r="E542" i="1" s="1"/>
  <c r="A541" i="1"/>
  <c r="E541" i="1" s="1"/>
  <c r="A540" i="1"/>
  <c r="E540" i="1" s="1"/>
  <c r="A539" i="1"/>
  <c r="E539" i="1" s="1"/>
  <c r="A538" i="1"/>
  <c r="E538" i="1" s="1"/>
  <c r="A537" i="1"/>
  <c r="E537" i="1" s="1"/>
  <c r="A536" i="1"/>
  <c r="E536" i="1" s="1"/>
  <c r="A535" i="1"/>
  <c r="E535" i="1" s="1"/>
  <c r="A534" i="1"/>
  <c r="E534" i="1" s="1"/>
  <c r="A533" i="1"/>
  <c r="E533" i="1" s="1"/>
  <c r="A532" i="1"/>
  <c r="E532" i="1" s="1"/>
  <c r="A531" i="1"/>
  <c r="E531" i="1" s="1"/>
  <c r="A530" i="1"/>
  <c r="E530" i="1" s="1"/>
  <c r="A529" i="1"/>
  <c r="E529" i="1" s="1"/>
  <c r="A528" i="1"/>
  <c r="E528" i="1" s="1"/>
  <c r="A527" i="1"/>
  <c r="E527" i="1" s="1"/>
  <c r="A526" i="1"/>
  <c r="E526" i="1" s="1"/>
  <c r="A525" i="1"/>
  <c r="E525" i="1" s="1"/>
  <c r="A524" i="1"/>
  <c r="E524" i="1" s="1"/>
  <c r="A523" i="1"/>
  <c r="E523" i="1" s="1"/>
  <c r="A522" i="1"/>
  <c r="E522" i="1" s="1"/>
  <c r="A521" i="1"/>
  <c r="E521" i="1" s="1"/>
  <c r="A520" i="1"/>
  <c r="E520" i="1" s="1"/>
  <c r="A519" i="1"/>
  <c r="E519" i="1" s="1"/>
  <c r="A518" i="1"/>
  <c r="E518" i="1" s="1"/>
  <c r="A517" i="1"/>
  <c r="E517" i="1" s="1"/>
  <c r="A516" i="1"/>
  <c r="E516" i="1" s="1"/>
  <c r="A515" i="1"/>
  <c r="E515" i="1" s="1"/>
  <c r="A514" i="1"/>
  <c r="E514" i="1" s="1"/>
  <c r="A513" i="1"/>
  <c r="E513" i="1" s="1"/>
  <c r="A512" i="1"/>
  <c r="E512" i="1" s="1"/>
  <c r="A511" i="1"/>
  <c r="E511" i="1" s="1"/>
  <c r="A510" i="1"/>
  <c r="E510" i="1" s="1"/>
  <c r="A509" i="1"/>
  <c r="E509" i="1" s="1"/>
  <c r="A508" i="1"/>
  <c r="E508" i="1" s="1"/>
  <c r="A507" i="1"/>
  <c r="E507" i="1" s="1"/>
  <c r="A506" i="1"/>
  <c r="E506" i="1" s="1"/>
  <c r="A505" i="1"/>
  <c r="E505" i="1" s="1"/>
  <c r="A504" i="1"/>
  <c r="E504" i="1" s="1"/>
  <c r="A503" i="1"/>
  <c r="E503" i="1" s="1"/>
  <c r="A502" i="1"/>
  <c r="E502" i="1" s="1"/>
  <c r="A501" i="1"/>
  <c r="E501" i="1" s="1"/>
  <c r="A500" i="1"/>
  <c r="E500" i="1" s="1"/>
  <c r="A499" i="1"/>
  <c r="E499" i="1" s="1"/>
  <c r="A498" i="1"/>
  <c r="E498" i="1" s="1"/>
  <c r="A497" i="1"/>
  <c r="E497" i="1" s="1"/>
  <c r="A496" i="1"/>
  <c r="E496" i="1" s="1"/>
  <c r="A495" i="1"/>
  <c r="E495" i="1" s="1"/>
  <c r="A494" i="1"/>
  <c r="E494" i="1" s="1"/>
  <c r="A493" i="1"/>
  <c r="E493" i="1" s="1"/>
  <c r="A492" i="1"/>
  <c r="E492" i="1" s="1"/>
  <c r="A491" i="1"/>
  <c r="E491" i="1" s="1"/>
  <c r="A490" i="1"/>
  <c r="E490" i="1" s="1"/>
  <c r="A489" i="1"/>
  <c r="E489" i="1" s="1"/>
  <c r="A488" i="1"/>
  <c r="E488" i="1" s="1"/>
  <c r="A487" i="1"/>
  <c r="E487" i="1" s="1"/>
  <c r="A486" i="1"/>
  <c r="E486" i="1" s="1"/>
  <c r="A485" i="1"/>
  <c r="E485" i="1" s="1"/>
  <c r="A484" i="1"/>
  <c r="E484" i="1" s="1"/>
  <c r="A483" i="1"/>
  <c r="E483" i="1" s="1"/>
  <c r="A482" i="1"/>
  <c r="E482" i="1" s="1"/>
  <c r="A481" i="1"/>
  <c r="E481" i="1" s="1"/>
  <c r="A480" i="1"/>
  <c r="E480" i="1" s="1"/>
  <c r="A479" i="1"/>
  <c r="E479" i="1" s="1"/>
  <c r="A478" i="1"/>
  <c r="E478" i="1" s="1"/>
  <c r="A477" i="1"/>
  <c r="E477" i="1" s="1"/>
  <c r="A476" i="1"/>
  <c r="E476" i="1" s="1"/>
  <c r="A475" i="1"/>
  <c r="E475" i="1" s="1"/>
  <c r="A474" i="1"/>
  <c r="E474" i="1" s="1"/>
  <c r="A473" i="1"/>
  <c r="E473" i="1" s="1"/>
  <c r="A472" i="1"/>
  <c r="E472" i="1" s="1"/>
  <c r="A471" i="1"/>
  <c r="E471" i="1" s="1"/>
  <c r="A470" i="1"/>
  <c r="E470" i="1" s="1"/>
  <c r="A469" i="1"/>
  <c r="E469" i="1" s="1"/>
  <c r="A468" i="1"/>
  <c r="E468" i="1" s="1"/>
  <c r="A467" i="1"/>
  <c r="E467" i="1" s="1"/>
  <c r="A466" i="1"/>
  <c r="E466" i="1" s="1"/>
  <c r="A465" i="1"/>
  <c r="E465" i="1" s="1"/>
  <c r="A464" i="1"/>
  <c r="E464" i="1" s="1"/>
  <c r="A463" i="1"/>
  <c r="E463" i="1" s="1"/>
  <c r="A462" i="1"/>
  <c r="E462" i="1" s="1"/>
  <c r="A461" i="1"/>
  <c r="E461" i="1" s="1"/>
  <c r="A460" i="1"/>
  <c r="E460" i="1" s="1"/>
  <c r="A459" i="1"/>
  <c r="E459" i="1" s="1"/>
  <c r="A458" i="1"/>
  <c r="E458" i="1" s="1"/>
  <c r="A457" i="1"/>
  <c r="E457" i="1" s="1"/>
  <c r="A456" i="1"/>
  <c r="E456" i="1" s="1"/>
  <c r="A455" i="1"/>
  <c r="E455" i="1" s="1"/>
  <c r="A454" i="1"/>
  <c r="E454" i="1" s="1"/>
  <c r="A453" i="1"/>
  <c r="E453" i="1" s="1"/>
  <c r="A452" i="1"/>
  <c r="E452" i="1" s="1"/>
  <c r="A451" i="1"/>
  <c r="E451" i="1" s="1"/>
  <c r="A449" i="1"/>
  <c r="E449" i="1" s="1"/>
  <c r="A448" i="1"/>
  <c r="E448" i="1" s="1"/>
  <c r="A447" i="1"/>
  <c r="E447" i="1" s="1"/>
  <c r="A446" i="1"/>
  <c r="E446" i="1" s="1"/>
  <c r="A445" i="1"/>
  <c r="E445" i="1" s="1"/>
  <c r="A444" i="1"/>
  <c r="E444" i="1" s="1"/>
  <c r="A443" i="1"/>
  <c r="E443" i="1" s="1"/>
  <c r="A442" i="1"/>
  <c r="E442" i="1" s="1"/>
  <c r="A441" i="1"/>
  <c r="E441" i="1" s="1"/>
  <c r="A440" i="1"/>
  <c r="E440" i="1" s="1"/>
  <c r="A439" i="1"/>
  <c r="E439" i="1" s="1"/>
  <c r="A438" i="1"/>
  <c r="E438" i="1" s="1"/>
  <c r="A437" i="1"/>
  <c r="E437" i="1" s="1"/>
  <c r="A436" i="1"/>
  <c r="E436" i="1" s="1"/>
  <c r="A435" i="1"/>
  <c r="E435" i="1" s="1"/>
  <c r="A434" i="1"/>
  <c r="E434" i="1" s="1"/>
  <c r="A433" i="1"/>
  <c r="E433" i="1" s="1"/>
  <c r="A432" i="1"/>
  <c r="E432" i="1" s="1"/>
  <c r="A431" i="1"/>
  <c r="E431" i="1" s="1"/>
  <c r="A430" i="1"/>
  <c r="E430" i="1" s="1"/>
  <c r="A429" i="1"/>
  <c r="E429" i="1" s="1"/>
  <c r="A428" i="1"/>
  <c r="E428" i="1" s="1"/>
  <c r="A427" i="1"/>
  <c r="E427" i="1" s="1"/>
  <c r="A426" i="1"/>
  <c r="E426" i="1" s="1"/>
  <c r="A425" i="1"/>
  <c r="E425" i="1" s="1"/>
  <c r="A424" i="1"/>
  <c r="E424" i="1" s="1"/>
  <c r="A423" i="1"/>
  <c r="E423" i="1" s="1"/>
  <c r="A422" i="1"/>
  <c r="E422" i="1" s="1"/>
  <c r="A421" i="1"/>
  <c r="E421" i="1" s="1"/>
  <c r="A420" i="1"/>
  <c r="E420" i="1" s="1"/>
  <c r="A419" i="1"/>
  <c r="E419" i="1" s="1"/>
  <c r="A418" i="1"/>
  <c r="E418" i="1" s="1"/>
  <c r="A417" i="1"/>
  <c r="E417" i="1" s="1"/>
  <c r="A416" i="1"/>
  <c r="E416" i="1" s="1"/>
  <c r="A415" i="1"/>
  <c r="E415" i="1" s="1"/>
  <c r="A414" i="1"/>
  <c r="E414" i="1" s="1"/>
  <c r="A413" i="1"/>
  <c r="E413" i="1" s="1"/>
  <c r="A412" i="1"/>
  <c r="E412" i="1" s="1"/>
  <c r="A411" i="1"/>
  <c r="E411" i="1" s="1"/>
  <c r="A410" i="1"/>
  <c r="E410" i="1" s="1"/>
  <c r="A409" i="1"/>
  <c r="E409" i="1" s="1"/>
  <c r="A408" i="1"/>
  <c r="E408" i="1" s="1"/>
  <c r="A407" i="1"/>
  <c r="E407" i="1" s="1"/>
  <c r="A406" i="1"/>
  <c r="E406" i="1" s="1"/>
  <c r="A405" i="1"/>
  <c r="E405" i="1" s="1"/>
  <c r="A404" i="1"/>
  <c r="E404" i="1" s="1"/>
  <c r="A403" i="1"/>
  <c r="E403" i="1" s="1"/>
  <c r="A402" i="1"/>
  <c r="E402" i="1" s="1"/>
  <c r="A401" i="1"/>
  <c r="E401" i="1" s="1"/>
  <c r="A400" i="1"/>
  <c r="E400" i="1" s="1"/>
  <c r="A399" i="1"/>
  <c r="E399" i="1" s="1"/>
  <c r="A398" i="1"/>
  <c r="E398" i="1" s="1"/>
  <c r="A397" i="1"/>
  <c r="E397" i="1" s="1"/>
  <c r="A396" i="1"/>
  <c r="E396" i="1" s="1"/>
  <c r="A395" i="1"/>
  <c r="E395" i="1" s="1"/>
  <c r="A394" i="1"/>
  <c r="E394" i="1" s="1"/>
  <c r="A393" i="1"/>
  <c r="E393" i="1" s="1"/>
  <c r="A392" i="1"/>
  <c r="E392" i="1" s="1"/>
  <c r="A391" i="1"/>
  <c r="E391" i="1" s="1"/>
  <c r="A390" i="1"/>
  <c r="E390" i="1" s="1"/>
  <c r="A389" i="1"/>
  <c r="E389" i="1" s="1"/>
  <c r="A388" i="1"/>
  <c r="E388" i="1" s="1"/>
  <c r="A387" i="1"/>
  <c r="E387" i="1" s="1"/>
  <c r="A386" i="1"/>
  <c r="E386" i="1" s="1"/>
  <c r="A385" i="1"/>
  <c r="E385" i="1" s="1"/>
  <c r="A384" i="1"/>
  <c r="E384" i="1" s="1"/>
  <c r="A383" i="1"/>
  <c r="E383" i="1" s="1"/>
  <c r="A382" i="1"/>
  <c r="E382" i="1" s="1"/>
  <c r="A381" i="1"/>
  <c r="E381" i="1" s="1"/>
  <c r="A380" i="1"/>
  <c r="E380" i="1" s="1"/>
  <c r="A379" i="1"/>
  <c r="E379" i="1" s="1"/>
  <c r="A378" i="1"/>
  <c r="E378" i="1" s="1"/>
  <c r="A377" i="1"/>
  <c r="E377" i="1" s="1"/>
  <c r="A376" i="1"/>
  <c r="E376" i="1" s="1"/>
  <c r="A375" i="1"/>
  <c r="E375" i="1" s="1"/>
  <c r="A374" i="1"/>
  <c r="E374" i="1" s="1"/>
  <c r="A373" i="1"/>
  <c r="E373" i="1" s="1"/>
  <c r="A372" i="1"/>
  <c r="E372" i="1" s="1"/>
  <c r="A371" i="1"/>
  <c r="E371" i="1" s="1"/>
  <c r="A370" i="1"/>
  <c r="E370" i="1" s="1"/>
  <c r="A369" i="1"/>
  <c r="E369" i="1" s="1"/>
  <c r="A368" i="1"/>
  <c r="E368" i="1" s="1"/>
  <c r="A367" i="1"/>
  <c r="E367" i="1" s="1"/>
  <c r="A366" i="1"/>
  <c r="E366" i="1" s="1"/>
  <c r="A365" i="1"/>
  <c r="E365" i="1" s="1"/>
  <c r="A364" i="1"/>
  <c r="E364" i="1" s="1"/>
  <c r="A363" i="1"/>
  <c r="E363" i="1" s="1"/>
  <c r="A362" i="1"/>
  <c r="E362" i="1" s="1"/>
  <c r="A361" i="1"/>
  <c r="E361" i="1" s="1"/>
  <c r="A360" i="1"/>
  <c r="E360" i="1" s="1"/>
  <c r="A359" i="1"/>
  <c r="E359" i="1" s="1"/>
  <c r="A358" i="1"/>
  <c r="E358" i="1" s="1"/>
  <c r="A357" i="1"/>
  <c r="E357" i="1" s="1"/>
  <c r="A356" i="1"/>
  <c r="E356" i="1" s="1"/>
  <c r="A355" i="1"/>
  <c r="E355" i="1" s="1"/>
  <c r="A354" i="1"/>
  <c r="E354" i="1" s="1"/>
  <c r="A353" i="1"/>
  <c r="E353" i="1" s="1"/>
  <c r="A352" i="1"/>
  <c r="E352" i="1" s="1"/>
  <c r="A351" i="1"/>
  <c r="E351" i="1" s="1"/>
  <c r="A350" i="1"/>
  <c r="E350" i="1" s="1"/>
  <c r="A349" i="1"/>
  <c r="E349" i="1" s="1"/>
  <c r="A348" i="1"/>
  <c r="E348" i="1" s="1"/>
  <c r="A347" i="1"/>
  <c r="E347" i="1" s="1"/>
  <c r="A346" i="1"/>
  <c r="E346" i="1" s="1"/>
  <c r="A345" i="1"/>
  <c r="E345" i="1" s="1"/>
  <c r="A344" i="1"/>
  <c r="E344" i="1" s="1"/>
  <c r="A343" i="1"/>
  <c r="E343" i="1" s="1"/>
  <c r="A342" i="1"/>
  <c r="E342" i="1" s="1"/>
  <c r="A341" i="1"/>
  <c r="E341" i="1" s="1"/>
  <c r="A340" i="1"/>
  <c r="E340" i="1" s="1"/>
  <c r="A339" i="1"/>
  <c r="E339" i="1" s="1"/>
  <c r="A338" i="1"/>
  <c r="E338" i="1" s="1"/>
  <c r="A337" i="1"/>
  <c r="E337" i="1" s="1"/>
  <c r="A336" i="1"/>
  <c r="E336" i="1" s="1"/>
  <c r="A335" i="1"/>
  <c r="E335" i="1" s="1"/>
  <c r="A334" i="1"/>
  <c r="E334" i="1" s="1"/>
  <c r="A333" i="1"/>
  <c r="E333" i="1" s="1"/>
  <c r="A332" i="1"/>
  <c r="E332" i="1" s="1"/>
  <c r="A331" i="1"/>
  <c r="E331" i="1" s="1"/>
  <c r="A330" i="1"/>
  <c r="E330" i="1" s="1"/>
  <c r="A329" i="1"/>
  <c r="E329" i="1" s="1"/>
  <c r="A328" i="1"/>
  <c r="E328" i="1" s="1"/>
  <c r="A327" i="1"/>
  <c r="E327" i="1" s="1"/>
  <c r="A326" i="1"/>
  <c r="E326" i="1" s="1"/>
  <c r="A325" i="1"/>
  <c r="E325" i="1" s="1"/>
  <c r="A324" i="1"/>
  <c r="E324" i="1" s="1"/>
  <c r="A323" i="1"/>
  <c r="E323" i="1" s="1"/>
  <c r="A322" i="1"/>
  <c r="E322" i="1" s="1"/>
  <c r="A321" i="1"/>
  <c r="E321" i="1" s="1"/>
  <c r="A320" i="1"/>
  <c r="E320" i="1" s="1"/>
  <c r="A319" i="1"/>
  <c r="E319" i="1" s="1"/>
  <c r="A318" i="1"/>
  <c r="E318" i="1" s="1"/>
  <c r="A317" i="1"/>
  <c r="E317" i="1" s="1"/>
  <c r="A316" i="1"/>
  <c r="E316" i="1" s="1"/>
  <c r="A315" i="1"/>
  <c r="E315" i="1" s="1"/>
  <c r="A314" i="1"/>
  <c r="E314" i="1" s="1"/>
  <c r="A313" i="1"/>
  <c r="E313" i="1" s="1"/>
  <c r="A312" i="1"/>
  <c r="E312" i="1" s="1"/>
  <c r="A311" i="1"/>
  <c r="E311" i="1" s="1"/>
  <c r="A310" i="1"/>
  <c r="E310" i="1" s="1"/>
  <c r="A309" i="1"/>
  <c r="E309" i="1" s="1"/>
  <c r="A308" i="1"/>
  <c r="E308" i="1" s="1"/>
  <c r="A307" i="1"/>
  <c r="E307" i="1" s="1"/>
  <c r="A306" i="1"/>
  <c r="E306" i="1" s="1"/>
  <c r="A305" i="1"/>
  <c r="E305" i="1" s="1"/>
  <c r="A304" i="1"/>
  <c r="E304" i="1" s="1"/>
  <c r="A303" i="1"/>
  <c r="E303" i="1" s="1"/>
  <c r="A302" i="1"/>
  <c r="E302" i="1" s="1"/>
  <c r="A301" i="1"/>
  <c r="E301" i="1" s="1"/>
  <c r="A300" i="1"/>
  <c r="E300" i="1" s="1"/>
  <c r="A299" i="1"/>
  <c r="E299" i="1" s="1"/>
  <c r="A298" i="1"/>
  <c r="E298" i="1" s="1"/>
  <c r="A297" i="1"/>
  <c r="E297" i="1" s="1"/>
  <c r="A296" i="1"/>
  <c r="E296" i="1" s="1"/>
  <c r="A295" i="1"/>
  <c r="E295" i="1" s="1"/>
  <c r="A294" i="1"/>
  <c r="E294" i="1" s="1"/>
  <c r="A293" i="1"/>
  <c r="E293" i="1" s="1"/>
  <c r="A292" i="1"/>
  <c r="E292" i="1" s="1"/>
  <c r="A291" i="1"/>
  <c r="E291" i="1" s="1"/>
  <c r="A290" i="1"/>
  <c r="E290" i="1" s="1"/>
  <c r="A289" i="1"/>
  <c r="E289" i="1" s="1"/>
  <c r="A288" i="1"/>
  <c r="E288" i="1" s="1"/>
  <c r="A287" i="1"/>
  <c r="E287" i="1" s="1"/>
  <c r="A286" i="1"/>
  <c r="E286" i="1" s="1"/>
  <c r="A285" i="1"/>
  <c r="E285" i="1" s="1"/>
  <c r="A284" i="1"/>
  <c r="E284" i="1" s="1"/>
  <c r="A283" i="1"/>
  <c r="E283" i="1" s="1"/>
  <c r="A282" i="1"/>
  <c r="E282" i="1" s="1"/>
  <c r="A281" i="1"/>
  <c r="E281" i="1" s="1"/>
  <c r="A280" i="1"/>
  <c r="E280" i="1" s="1"/>
  <c r="A279" i="1"/>
  <c r="E279" i="1" s="1"/>
  <c r="A278" i="1"/>
  <c r="E278" i="1" s="1"/>
  <c r="A277" i="1"/>
  <c r="E277" i="1" s="1"/>
  <c r="A276" i="1"/>
  <c r="E276" i="1" s="1"/>
  <c r="A275" i="1"/>
  <c r="E275" i="1" s="1"/>
  <c r="A274" i="1"/>
  <c r="E274" i="1" s="1"/>
  <c r="A273" i="1"/>
  <c r="E273" i="1" s="1"/>
  <c r="A272" i="1"/>
  <c r="E272" i="1" s="1"/>
  <c r="A271" i="1"/>
  <c r="E271" i="1" s="1"/>
  <c r="A270" i="1"/>
  <c r="E270" i="1" s="1"/>
  <c r="A269" i="1"/>
  <c r="E269" i="1" s="1"/>
  <c r="A268" i="1"/>
  <c r="E268" i="1" s="1"/>
  <c r="A267" i="1"/>
  <c r="E267" i="1" s="1"/>
  <c r="A266" i="1"/>
  <c r="E266" i="1" s="1"/>
  <c r="A265" i="1"/>
  <c r="E265" i="1" s="1"/>
  <c r="A264" i="1"/>
  <c r="E264" i="1" s="1"/>
  <c r="A263" i="1"/>
  <c r="E263" i="1" s="1"/>
  <c r="A262" i="1"/>
  <c r="E262" i="1" s="1"/>
  <c r="A261" i="1"/>
  <c r="E261" i="1" s="1"/>
  <c r="A260" i="1"/>
  <c r="E260" i="1" s="1"/>
  <c r="A259" i="1"/>
  <c r="E259" i="1" s="1"/>
  <c r="A257" i="1"/>
  <c r="E257" i="1" s="1"/>
  <c r="A256" i="1"/>
  <c r="E256" i="1" s="1"/>
  <c r="A255" i="1"/>
  <c r="E255" i="1" s="1"/>
  <c r="A254" i="1"/>
  <c r="E254" i="1" s="1"/>
  <c r="A253" i="1"/>
  <c r="E253" i="1" s="1"/>
  <c r="A252" i="1"/>
  <c r="E252" i="1" s="1"/>
  <c r="A251" i="1"/>
  <c r="E251" i="1" s="1"/>
  <c r="A250" i="1"/>
  <c r="E250" i="1" s="1"/>
  <c r="A249" i="1"/>
  <c r="E249" i="1" s="1"/>
  <c r="A248" i="1"/>
  <c r="E248" i="1" s="1"/>
  <c r="A247" i="1"/>
  <c r="E247" i="1" s="1"/>
  <c r="A246" i="1"/>
  <c r="E246" i="1" s="1"/>
  <c r="A245" i="1"/>
  <c r="E245" i="1" s="1"/>
  <c r="A244" i="1"/>
  <c r="E244" i="1" s="1"/>
  <c r="A243" i="1"/>
  <c r="E243" i="1" s="1"/>
  <c r="A242" i="1"/>
  <c r="E242" i="1" s="1"/>
  <c r="A241" i="1"/>
  <c r="E241" i="1" s="1"/>
  <c r="A240" i="1"/>
  <c r="E240" i="1" s="1"/>
  <c r="A239" i="1"/>
  <c r="E239" i="1" s="1"/>
  <c r="A238" i="1"/>
  <c r="E238" i="1" s="1"/>
  <c r="A237" i="1"/>
  <c r="E237" i="1" s="1"/>
  <c r="A236" i="1"/>
  <c r="E236" i="1" s="1"/>
  <c r="A235" i="1"/>
  <c r="E235" i="1" s="1"/>
  <c r="A234" i="1"/>
  <c r="E234" i="1" s="1"/>
  <c r="A233" i="1"/>
  <c r="E233" i="1" s="1"/>
  <c r="A232" i="1"/>
  <c r="E232" i="1" s="1"/>
  <c r="A229" i="1"/>
  <c r="E229" i="1" s="1"/>
  <c r="A228" i="1"/>
  <c r="E228" i="1" s="1"/>
  <c r="A227" i="1"/>
  <c r="E227" i="1" s="1"/>
  <c r="A226" i="1"/>
  <c r="E226" i="1" s="1"/>
  <c r="A224" i="1"/>
  <c r="E224" i="1" s="1"/>
  <c r="A223" i="1"/>
  <c r="E223" i="1" s="1"/>
  <c r="A222" i="1"/>
  <c r="E222" i="1" s="1"/>
  <c r="A221" i="1"/>
  <c r="E221" i="1" s="1"/>
  <c r="A218" i="1"/>
  <c r="E218" i="1" s="1"/>
  <c r="A217" i="1"/>
  <c r="E217" i="1" s="1"/>
  <c r="A216" i="1"/>
  <c r="E216" i="1" s="1"/>
  <c r="A215" i="1"/>
  <c r="E215" i="1" s="1"/>
  <c r="A213" i="1"/>
  <c r="E213" i="1" s="1"/>
  <c r="A212" i="1"/>
  <c r="E212" i="1" s="1"/>
  <c r="A211" i="1"/>
  <c r="E211" i="1" s="1"/>
  <c r="A210" i="1"/>
  <c r="E210" i="1" s="1"/>
  <c r="A209" i="1"/>
  <c r="E209" i="1" s="1"/>
  <c r="A208" i="1"/>
  <c r="E208" i="1" s="1"/>
  <c r="A207" i="1"/>
  <c r="E207" i="1" s="1"/>
  <c r="A206" i="1"/>
  <c r="E206" i="1" s="1"/>
  <c r="A205" i="1"/>
  <c r="E205" i="1" s="1"/>
  <c r="A204" i="1"/>
  <c r="E204" i="1" s="1"/>
  <c r="A203" i="1"/>
  <c r="E203" i="1" s="1"/>
  <c r="A202" i="1"/>
  <c r="E202" i="1" s="1"/>
  <c r="A201" i="1"/>
  <c r="E201" i="1" s="1"/>
  <c r="A200" i="1"/>
  <c r="E200" i="1" s="1"/>
  <c r="A199" i="1"/>
  <c r="E199" i="1" s="1"/>
  <c r="A198" i="1"/>
  <c r="E198" i="1" s="1"/>
  <c r="A197" i="1"/>
  <c r="E197" i="1" s="1"/>
  <c r="A196" i="1"/>
  <c r="E196" i="1" s="1"/>
  <c r="A195" i="1"/>
  <c r="E195" i="1" s="1"/>
  <c r="A194" i="1"/>
  <c r="E194" i="1" s="1"/>
  <c r="A193" i="1"/>
  <c r="E193" i="1" s="1"/>
  <c r="A192" i="1"/>
  <c r="E192" i="1" s="1"/>
  <c r="A191" i="1"/>
  <c r="E191" i="1" s="1"/>
  <c r="A190" i="1"/>
  <c r="E190" i="1" s="1"/>
  <c r="A189" i="1"/>
  <c r="E189" i="1" s="1"/>
  <c r="A188" i="1"/>
  <c r="E188" i="1" s="1"/>
  <c r="A187" i="1"/>
  <c r="E187" i="1" s="1"/>
  <c r="A186" i="1"/>
  <c r="E186" i="1" s="1"/>
  <c r="A185" i="1"/>
  <c r="E185" i="1" s="1"/>
  <c r="A184" i="1"/>
  <c r="E184" i="1" s="1"/>
  <c r="A183" i="1"/>
  <c r="E183" i="1" s="1"/>
  <c r="A182" i="1"/>
  <c r="E182" i="1" s="1"/>
  <c r="A181" i="1"/>
  <c r="E181" i="1" s="1"/>
  <c r="A180" i="1"/>
  <c r="E180" i="1" s="1"/>
  <c r="A179" i="1"/>
  <c r="E179" i="1" s="1"/>
  <c r="A178" i="1"/>
  <c r="E178" i="1" s="1"/>
  <c r="A177" i="1"/>
  <c r="E177" i="1" s="1"/>
  <c r="A176" i="1"/>
  <c r="E176" i="1" s="1"/>
  <c r="A175" i="1"/>
  <c r="E175" i="1" s="1"/>
  <c r="A174" i="1"/>
  <c r="E174" i="1" s="1"/>
  <c r="A173" i="1"/>
  <c r="E173" i="1" s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E167" i="1" s="1"/>
  <c r="A166" i="1"/>
  <c r="E166" i="1" s="1"/>
  <c r="A165" i="1"/>
  <c r="E165" i="1" s="1"/>
  <c r="A164" i="1"/>
  <c r="E164" i="1" s="1"/>
  <c r="A163" i="1"/>
  <c r="E163" i="1" s="1"/>
  <c r="A162" i="1"/>
  <c r="E162" i="1" s="1"/>
  <c r="A161" i="1"/>
  <c r="E161" i="1" s="1"/>
  <c r="A160" i="1"/>
  <c r="E160" i="1" s="1"/>
  <c r="A159" i="1"/>
  <c r="E159" i="1" s="1"/>
  <c r="A158" i="1"/>
  <c r="E158" i="1" s="1"/>
  <c r="A157" i="1"/>
  <c r="E157" i="1" s="1"/>
  <c r="A156" i="1"/>
  <c r="E156" i="1" s="1"/>
  <c r="A155" i="1"/>
  <c r="E155" i="1" s="1"/>
  <c r="A154" i="1"/>
  <c r="E154" i="1" s="1"/>
  <c r="T258" i="1" l="1"/>
  <c r="T225" i="1"/>
  <c r="L219" i="1"/>
  <c r="M219" i="1" s="1"/>
  <c r="N219" i="1" s="1"/>
  <c r="T231" i="1"/>
  <c r="T450" i="1"/>
  <c r="N230" i="1"/>
  <c r="T230" i="1" s="1"/>
  <c r="T220" i="1"/>
  <c r="A153" i="1"/>
  <c r="E153" i="1" s="1"/>
  <c r="A152" i="1"/>
  <c r="E152" i="1" s="1"/>
  <c r="A151" i="1"/>
  <c r="E151" i="1" s="1"/>
  <c r="A150" i="1"/>
  <c r="E150" i="1" s="1"/>
  <c r="A149" i="1"/>
  <c r="E149" i="1" s="1"/>
  <c r="A148" i="1"/>
  <c r="E148" i="1" s="1"/>
  <c r="A147" i="1"/>
  <c r="E147" i="1" s="1"/>
  <c r="A146" i="1"/>
  <c r="E146" i="1" s="1"/>
  <c r="A145" i="1"/>
  <c r="E145" i="1" s="1"/>
  <c r="A144" i="1"/>
  <c r="E144" i="1" s="1"/>
  <c r="A143" i="1"/>
  <c r="E143" i="1" s="1"/>
  <c r="A142" i="1"/>
  <c r="E142" i="1" s="1"/>
  <c r="A141" i="1"/>
  <c r="E141" i="1" s="1"/>
  <c r="A140" i="1"/>
  <c r="E140" i="1" s="1"/>
  <c r="A139" i="1"/>
  <c r="E139" i="1" s="1"/>
  <c r="A138" i="1"/>
  <c r="E138" i="1" s="1"/>
  <c r="A137" i="1"/>
  <c r="E137" i="1" s="1"/>
  <c r="A136" i="1"/>
  <c r="E136" i="1" s="1"/>
  <c r="A135" i="1"/>
  <c r="E135" i="1" s="1"/>
  <c r="A134" i="1"/>
  <c r="E134" i="1" s="1"/>
  <c r="A133" i="1"/>
  <c r="E133" i="1" s="1"/>
  <c r="A132" i="1"/>
  <c r="E132" i="1" s="1"/>
  <c r="A131" i="1"/>
  <c r="E131" i="1" s="1"/>
  <c r="A130" i="1"/>
  <c r="E130" i="1" s="1"/>
  <c r="A129" i="1"/>
  <c r="E129" i="1" s="1"/>
  <c r="A128" i="1"/>
  <c r="E128" i="1" s="1"/>
  <c r="A127" i="1"/>
  <c r="E127" i="1" s="1"/>
  <c r="A126" i="1"/>
  <c r="E126" i="1" s="1"/>
  <c r="A125" i="1"/>
  <c r="E125" i="1" s="1"/>
  <c r="A124" i="1"/>
  <c r="E124" i="1" s="1"/>
  <c r="A123" i="1"/>
  <c r="E123" i="1" s="1"/>
  <c r="A122" i="1"/>
  <c r="E122" i="1" s="1"/>
  <c r="A121" i="1"/>
  <c r="E121" i="1" s="1"/>
  <c r="A120" i="1"/>
  <c r="E120" i="1" s="1"/>
  <c r="A119" i="1"/>
  <c r="E119" i="1" s="1"/>
  <c r="A118" i="1"/>
  <c r="E118" i="1" s="1"/>
  <c r="A117" i="1"/>
  <c r="E117" i="1" s="1"/>
  <c r="A116" i="1"/>
  <c r="E116" i="1" s="1"/>
  <c r="A115" i="1"/>
  <c r="E115" i="1" s="1"/>
  <c r="A114" i="1"/>
  <c r="E114" i="1" s="1"/>
  <c r="A113" i="1"/>
  <c r="E113" i="1" s="1"/>
  <c r="A112" i="1"/>
  <c r="E112" i="1" s="1"/>
  <c r="A111" i="1"/>
  <c r="E111" i="1" s="1"/>
  <c r="A110" i="1"/>
  <c r="E110" i="1" s="1"/>
  <c r="A109" i="1"/>
  <c r="E109" i="1" s="1"/>
  <c r="A108" i="1"/>
  <c r="E108" i="1" s="1"/>
  <c r="A107" i="1"/>
  <c r="E107" i="1" s="1"/>
  <c r="A106" i="1"/>
  <c r="E106" i="1" s="1"/>
  <c r="A105" i="1"/>
  <c r="E105" i="1" s="1"/>
  <c r="A104" i="1"/>
  <c r="E104" i="1" s="1"/>
  <c r="A103" i="1"/>
  <c r="E103" i="1" s="1"/>
  <c r="A102" i="1"/>
  <c r="E102" i="1" s="1"/>
  <c r="A101" i="1"/>
  <c r="E101" i="1" s="1"/>
  <c r="A100" i="1"/>
  <c r="E100" i="1" s="1"/>
  <c r="A99" i="1"/>
  <c r="E99" i="1" s="1"/>
  <c r="A98" i="1"/>
  <c r="E98" i="1" s="1"/>
  <c r="A97" i="1"/>
  <c r="E97" i="1" s="1"/>
  <c r="A96" i="1"/>
  <c r="E96" i="1" s="1"/>
  <c r="A95" i="1"/>
  <c r="E95" i="1" s="1"/>
  <c r="A94" i="1"/>
  <c r="E94" i="1" s="1"/>
  <c r="A93" i="1"/>
  <c r="E93" i="1" s="1"/>
  <c r="A92" i="1"/>
  <c r="E92" i="1" s="1"/>
  <c r="A91" i="1"/>
  <c r="E91" i="1" s="1"/>
  <c r="A90" i="1"/>
  <c r="E90" i="1" s="1"/>
  <c r="A89" i="1"/>
  <c r="E89" i="1" s="1"/>
  <c r="A88" i="1"/>
  <c r="E88" i="1" s="1"/>
  <c r="A87" i="1"/>
  <c r="E87" i="1" s="1"/>
  <c r="A86" i="1"/>
  <c r="E86" i="1" s="1"/>
  <c r="A85" i="1"/>
  <c r="E85" i="1" s="1"/>
  <c r="A84" i="1"/>
  <c r="E84" i="1" s="1"/>
  <c r="A83" i="1"/>
  <c r="E83" i="1" s="1"/>
  <c r="A82" i="1"/>
  <c r="E82" i="1" s="1"/>
  <c r="A81" i="1"/>
  <c r="E81" i="1" s="1"/>
  <c r="A80" i="1"/>
  <c r="E80" i="1" s="1"/>
  <c r="A79" i="1"/>
  <c r="E79" i="1" s="1"/>
  <c r="A78" i="1"/>
  <c r="E78" i="1" s="1"/>
  <c r="A77" i="1"/>
  <c r="E77" i="1" s="1"/>
  <c r="A76" i="1"/>
  <c r="E76" i="1" s="1"/>
  <c r="A75" i="1"/>
  <c r="E75" i="1" s="1"/>
  <c r="A74" i="1"/>
  <c r="E74" i="1" s="1"/>
  <c r="A73" i="1"/>
  <c r="E73" i="1" s="1"/>
  <c r="A72" i="1"/>
  <c r="E72" i="1" s="1"/>
  <c r="A71" i="1"/>
  <c r="E71" i="1" s="1"/>
  <c r="A70" i="1"/>
  <c r="E70" i="1" s="1"/>
  <c r="A69" i="1"/>
  <c r="E69" i="1" s="1"/>
  <c r="A68" i="1"/>
  <c r="E68" i="1" s="1"/>
  <c r="A67" i="1"/>
  <c r="E67" i="1" s="1"/>
  <c r="A66" i="1"/>
  <c r="E66" i="1" s="1"/>
  <c r="A65" i="1"/>
  <c r="E65" i="1" s="1"/>
  <c r="A64" i="1"/>
  <c r="E64" i="1" s="1"/>
  <c r="A63" i="1"/>
  <c r="E63" i="1" s="1"/>
  <c r="A62" i="1"/>
  <c r="E62" i="1" s="1"/>
  <c r="A61" i="1"/>
  <c r="E61" i="1" s="1"/>
  <c r="A60" i="1"/>
  <c r="E60" i="1" s="1"/>
  <c r="A59" i="1"/>
  <c r="E59" i="1" s="1"/>
  <c r="A58" i="1"/>
  <c r="E58" i="1" s="1"/>
  <c r="A57" i="1"/>
  <c r="E57" i="1" s="1"/>
  <c r="A56" i="1"/>
  <c r="E56" i="1" s="1"/>
  <c r="A55" i="1"/>
  <c r="E55" i="1" s="1"/>
  <c r="A54" i="1"/>
  <c r="E54" i="1" s="1"/>
  <c r="A53" i="1"/>
  <c r="E53" i="1" s="1"/>
  <c r="A52" i="1"/>
  <c r="E52" i="1" s="1"/>
  <c r="A51" i="1"/>
  <c r="E51" i="1" s="1"/>
  <c r="A50" i="1"/>
  <c r="E50" i="1" s="1"/>
  <c r="A49" i="1"/>
  <c r="E49" i="1" s="1"/>
  <c r="A48" i="1"/>
  <c r="E48" i="1" s="1"/>
  <c r="A47" i="1"/>
  <c r="E47" i="1" s="1"/>
  <c r="A46" i="1"/>
  <c r="E46" i="1" s="1"/>
  <c r="A45" i="1"/>
  <c r="E45" i="1" s="1"/>
  <c r="A44" i="1"/>
  <c r="E44" i="1" s="1"/>
  <c r="A43" i="1"/>
  <c r="E43" i="1" s="1"/>
  <c r="A42" i="1"/>
  <c r="E42" i="1" s="1"/>
  <c r="A41" i="1"/>
  <c r="E41" i="1" s="1"/>
  <c r="A40" i="1"/>
  <c r="E40" i="1" s="1"/>
  <c r="A39" i="1"/>
  <c r="E39" i="1" s="1"/>
  <c r="A38" i="1"/>
  <c r="E38" i="1" s="1"/>
  <c r="A37" i="1"/>
  <c r="E37" i="1" s="1"/>
  <c r="A36" i="1"/>
  <c r="E36" i="1" s="1"/>
  <c r="A35" i="1"/>
  <c r="E35" i="1" s="1"/>
  <c r="A34" i="1"/>
  <c r="E34" i="1" s="1"/>
  <c r="A33" i="1"/>
  <c r="E33" i="1" s="1"/>
  <c r="A32" i="1"/>
  <c r="E32" i="1" s="1"/>
  <c r="A31" i="1"/>
  <c r="E31" i="1" s="1"/>
  <c r="A30" i="1"/>
  <c r="E30" i="1" s="1"/>
  <c r="A29" i="1"/>
  <c r="E29" i="1" s="1"/>
  <c r="A28" i="1"/>
  <c r="E28" i="1" s="1"/>
  <c r="A27" i="1"/>
  <c r="E27" i="1" s="1"/>
  <c r="A26" i="1"/>
  <c r="E26" i="1" s="1"/>
  <c r="A25" i="1"/>
  <c r="E25" i="1" s="1"/>
  <c r="A24" i="1"/>
  <c r="E24" i="1" s="1"/>
  <c r="A23" i="1"/>
  <c r="E23" i="1" s="1"/>
  <c r="A22" i="1"/>
  <c r="E22" i="1" s="1"/>
  <c r="A21" i="1"/>
  <c r="E21" i="1" s="1"/>
  <c r="A20" i="1"/>
  <c r="E20" i="1" s="1"/>
  <c r="A19" i="1"/>
  <c r="E19" i="1" s="1"/>
  <c r="A18" i="1"/>
  <c r="E18" i="1" s="1"/>
  <c r="A17" i="1"/>
  <c r="E17" i="1" s="1"/>
  <c r="A16" i="1"/>
  <c r="E16" i="1" s="1"/>
  <c r="F15" i="1"/>
  <c r="C15" i="1" s="1"/>
  <c r="A15" i="1"/>
  <c r="E15" i="1" s="1"/>
  <c r="C14" i="1"/>
  <c r="A14" i="1"/>
  <c r="E14" i="1" s="1"/>
  <c r="A13" i="1"/>
  <c r="E13" i="1" s="1"/>
  <c r="A12" i="1"/>
  <c r="E12" i="1" s="1"/>
  <c r="A11" i="1"/>
  <c r="E11" i="1" s="1"/>
  <c r="P257" i="1" l="1"/>
  <c r="S257" i="1"/>
  <c r="R257" i="1"/>
  <c r="Q257" i="1"/>
  <c r="J257" i="1"/>
  <c r="K257" i="1"/>
  <c r="L257" i="1"/>
  <c r="M257" i="1"/>
  <c r="N257" i="1"/>
  <c r="R214" i="1"/>
  <c r="Q214" i="1"/>
  <c r="P214" i="1"/>
  <c r="J214" i="1"/>
  <c r="T219" i="1"/>
  <c r="R227" i="1"/>
  <c r="Q227" i="1"/>
  <c r="P227" i="1"/>
  <c r="J227" i="1"/>
  <c r="P593" i="1"/>
  <c r="P591" i="1" s="1"/>
  <c r="P587" i="1"/>
  <c r="R559" i="1"/>
  <c r="R540" i="1"/>
  <c r="R534" i="1"/>
  <c r="R528" i="1"/>
  <c r="R526" i="1"/>
  <c r="R514" i="1"/>
  <c r="R512" i="1" s="1"/>
  <c r="R510" i="1" s="1"/>
  <c r="R506" i="1"/>
  <c r="R505" i="1" s="1"/>
  <c r="R503" i="1"/>
  <c r="R501" i="1"/>
  <c r="R473" i="1"/>
  <c r="R471" i="1"/>
  <c r="R464" i="1"/>
  <c r="R452" i="1"/>
  <c r="R449" i="1"/>
  <c r="R447" i="1"/>
  <c r="R398" i="1"/>
  <c r="R396" i="1"/>
  <c r="R391" i="1"/>
  <c r="R358" i="1"/>
  <c r="R323" i="1"/>
  <c r="R316" i="1"/>
  <c r="R312" i="1"/>
  <c r="R297" i="1"/>
  <c r="R293" i="1"/>
  <c r="R289" i="1"/>
  <c r="R286" i="1"/>
  <c r="R275" i="1"/>
  <c r="R270" i="1"/>
  <c r="R259" i="1"/>
  <c r="R254" i="1"/>
  <c r="R253" i="1" s="1"/>
  <c r="J593" i="1"/>
  <c r="J591" i="1" s="1"/>
  <c r="J587" i="1"/>
  <c r="Q559" i="1"/>
  <c r="Q540" i="1"/>
  <c r="Q534" i="1"/>
  <c r="Q528" i="1"/>
  <c r="Q526" i="1"/>
  <c r="Q514" i="1"/>
  <c r="Q512" i="1" s="1"/>
  <c r="Q510" i="1" s="1"/>
  <c r="Q506" i="1"/>
  <c r="Q505" i="1" s="1"/>
  <c r="Q503" i="1"/>
  <c r="Q501" i="1"/>
  <c r="Q473" i="1"/>
  <c r="Q471" i="1"/>
  <c r="Q464" i="1"/>
  <c r="Q452" i="1"/>
  <c r="Q449" i="1"/>
  <c r="Q447" i="1"/>
  <c r="Q398" i="1"/>
  <c r="Q396" i="1"/>
  <c r="Q391" i="1"/>
  <c r="Q358" i="1"/>
  <c r="Q323" i="1"/>
  <c r="Q316" i="1"/>
  <c r="Q312" i="1"/>
  <c r="Q297" i="1"/>
  <c r="Q293" i="1"/>
  <c r="Q289" i="1"/>
  <c r="Q286" i="1"/>
  <c r="Q275" i="1"/>
  <c r="Q270" i="1"/>
  <c r="Q259" i="1"/>
  <c r="Q254" i="1"/>
  <c r="Q253" i="1" s="1"/>
  <c r="J233" i="1"/>
  <c r="J229" i="1"/>
  <c r="R593" i="1"/>
  <c r="R591" i="1" s="1"/>
  <c r="R587" i="1"/>
  <c r="P559" i="1"/>
  <c r="P540" i="1"/>
  <c r="P534" i="1"/>
  <c r="P528" i="1"/>
  <c r="P526" i="1"/>
  <c r="P514" i="1"/>
  <c r="P512" i="1" s="1"/>
  <c r="P510" i="1" s="1"/>
  <c r="P506" i="1"/>
  <c r="P505" i="1" s="1"/>
  <c r="P503" i="1"/>
  <c r="P501" i="1"/>
  <c r="P473" i="1"/>
  <c r="P471" i="1"/>
  <c r="P464" i="1"/>
  <c r="P452" i="1"/>
  <c r="P449" i="1"/>
  <c r="P447" i="1"/>
  <c r="P398" i="1"/>
  <c r="P396" i="1"/>
  <c r="P391" i="1"/>
  <c r="P358" i="1"/>
  <c r="P323" i="1"/>
  <c r="P316" i="1"/>
  <c r="P312" i="1"/>
  <c r="P297" i="1"/>
  <c r="P293" i="1"/>
  <c r="P289" i="1"/>
  <c r="P286" i="1"/>
  <c r="P275" i="1"/>
  <c r="P270" i="1"/>
  <c r="P259" i="1"/>
  <c r="Q593" i="1"/>
  <c r="Q591" i="1" s="1"/>
  <c r="Q587" i="1"/>
  <c r="J559" i="1"/>
  <c r="J534" i="1"/>
  <c r="J526" i="1"/>
  <c r="J506" i="1"/>
  <c r="J505" i="1" s="1"/>
  <c r="J503" i="1"/>
  <c r="J473" i="1"/>
  <c r="J464" i="1"/>
  <c r="J449" i="1"/>
  <c r="J398" i="1"/>
  <c r="J391" i="1"/>
  <c r="J323" i="1"/>
  <c r="J312" i="1"/>
  <c r="J293" i="1"/>
  <c r="J286" i="1"/>
  <c r="J270" i="1"/>
  <c r="P233" i="1"/>
  <c r="R229" i="1"/>
  <c r="P222" i="1"/>
  <c r="P217" i="1"/>
  <c r="R187" i="1"/>
  <c r="R156" i="1"/>
  <c r="R149" i="1"/>
  <c r="R143" i="1"/>
  <c r="R105" i="1"/>
  <c r="R81" i="1"/>
  <c r="R51" i="1"/>
  <c r="R48" i="1"/>
  <c r="R43" i="1"/>
  <c r="R24" i="1"/>
  <c r="Q233" i="1"/>
  <c r="Q217" i="1"/>
  <c r="J156" i="1"/>
  <c r="Q229" i="1"/>
  <c r="J222" i="1"/>
  <c r="J217" i="1"/>
  <c r="Q187" i="1"/>
  <c r="Q156" i="1"/>
  <c r="Q149" i="1"/>
  <c r="Q143" i="1"/>
  <c r="Q105" i="1"/>
  <c r="Q81" i="1"/>
  <c r="Q51" i="1"/>
  <c r="Q48" i="1"/>
  <c r="Q43" i="1"/>
  <c r="Q24" i="1"/>
  <c r="P254" i="1"/>
  <c r="P253" i="1" s="1"/>
  <c r="J149" i="1"/>
  <c r="J540" i="1"/>
  <c r="J528" i="1"/>
  <c r="J514" i="1"/>
  <c r="J512" i="1" s="1"/>
  <c r="J510" i="1" s="1"/>
  <c r="J501" i="1"/>
  <c r="J471" i="1"/>
  <c r="J452" i="1"/>
  <c r="J447" i="1"/>
  <c r="J396" i="1"/>
  <c r="J358" i="1"/>
  <c r="J316" i="1"/>
  <c r="J297" i="1"/>
  <c r="J289" i="1"/>
  <c r="J275" i="1"/>
  <c r="J259" i="1"/>
  <c r="J254" i="1"/>
  <c r="J253" i="1" s="1"/>
  <c r="R233" i="1"/>
  <c r="P229" i="1"/>
  <c r="R222" i="1"/>
  <c r="R217" i="1"/>
  <c r="P187" i="1"/>
  <c r="P156" i="1"/>
  <c r="P149" i="1"/>
  <c r="P143" i="1"/>
  <c r="P105" i="1"/>
  <c r="P81" i="1"/>
  <c r="P51" i="1"/>
  <c r="P48" i="1"/>
  <c r="P43" i="1"/>
  <c r="P24" i="1"/>
  <c r="Q222" i="1"/>
  <c r="J187" i="1"/>
  <c r="J143" i="1"/>
  <c r="J81" i="1"/>
  <c r="J48" i="1"/>
  <c r="J24" i="1"/>
  <c r="J105" i="1"/>
  <c r="J51" i="1"/>
  <c r="J43" i="1"/>
  <c r="C62" i="9"/>
  <c r="C61" i="9"/>
  <c r="C60" i="9"/>
  <c r="C58" i="9"/>
  <c r="C57" i="9"/>
  <c r="C56" i="9"/>
  <c r="C55" i="9"/>
  <c r="C53" i="9"/>
  <c r="C52" i="9"/>
  <c r="C45" i="9"/>
  <c r="C44" i="9"/>
  <c r="C43" i="9"/>
  <c r="C42" i="9"/>
  <c r="C41" i="9"/>
  <c r="C40" i="9"/>
  <c r="C39" i="9"/>
  <c r="C38" i="9"/>
  <c r="C37" i="9"/>
  <c r="C35" i="9"/>
  <c r="C34" i="9"/>
  <c r="C33" i="9"/>
  <c r="C30" i="9"/>
  <c r="C27" i="9"/>
  <c r="C25" i="9"/>
  <c r="C21" i="9"/>
  <c r="C20" i="9"/>
  <c r="C18" i="9"/>
  <c r="C17" i="9"/>
  <c r="C16" i="9"/>
  <c r="C15" i="9"/>
  <c r="C14" i="9"/>
  <c r="C12" i="9"/>
  <c r="C9" i="9"/>
  <c r="C8" i="9"/>
  <c r="C7" i="9"/>
  <c r="R500" i="1" l="1"/>
  <c r="R499" i="1" s="1"/>
  <c r="P252" i="1"/>
  <c r="R252" i="1"/>
  <c r="J252" i="1"/>
  <c r="P500" i="1"/>
  <c r="P499" i="1" s="1"/>
  <c r="Q216" i="1"/>
  <c r="R216" i="1"/>
  <c r="P216" i="1"/>
  <c r="Q252" i="1"/>
  <c r="J216" i="1"/>
  <c r="Q500" i="1"/>
  <c r="Q499" i="1" s="1"/>
  <c r="J500" i="1"/>
  <c r="J499" i="1" s="1"/>
  <c r="F10" i="1"/>
  <c r="A10" i="1"/>
  <c r="E10" i="1" s="1"/>
  <c r="A7" i="12" l="1"/>
  <c r="N4" i="1"/>
  <c r="N5" i="1" s="1"/>
  <c r="F24" i="18"/>
  <c r="F23" i="18"/>
  <c r="F22" i="18"/>
  <c r="F17" i="18"/>
  <c r="F15" i="18"/>
  <c r="F14" i="18"/>
  <c r="F12" i="18"/>
  <c r="F8" i="18"/>
  <c r="F7" i="18"/>
  <c r="G24" i="18"/>
  <c r="G23" i="18"/>
  <c r="G22" i="18"/>
  <c r="G17" i="18"/>
  <c r="G16" i="18"/>
  <c r="G15" i="18"/>
  <c r="G14" i="18"/>
  <c r="G12" i="18"/>
  <c r="G8" i="18"/>
  <c r="G7" i="18"/>
  <c r="G34" i="18"/>
  <c r="F34" i="18"/>
  <c r="C86" i="11"/>
  <c r="C85" i="11"/>
  <c r="C84" i="11"/>
  <c r="C83" i="11"/>
  <c r="C81" i="11"/>
  <c r="C80" i="11"/>
  <c r="C79" i="11"/>
  <c r="C77" i="11"/>
  <c r="C76" i="11"/>
  <c r="C75" i="11"/>
  <c r="C73" i="11"/>
  <c r="C71" i="11"/>
  <c r="C70" i="11"/>
  <c r="C69" i="11"/>
  <c r="C68" i="11"/>
  <c r="C66" i="11"/>
  <c r="C65" i="11"/>
  <c r="C64" i="11"/>
  <c r="C63" i="11"/>
  <c r="C62" i="11"/>
  <c r="C61" i="11"/>
  <c r="C60" i="11"/>
  <c r="C58" i="11"/>
  <c r="C57" i="11"/>
  <c r="C52" i="11"/>
  <c r="C51" i="11"/>
  <c r="C50" i="11"/>
  <c r="C48" i="11"/>
  <c r="C44" i="11"/>
  <c r="C42" i="11"/>
  <c r="C41" i="11"/>
  <c r="C39" i="11"/>
  <c r="C38" i="11"/>
  <c r="C37" i="11"/>
  <c r="C35" i="11"/>
  <c r="C34" i="11"/>
  <c r="C33" i="11"/>
  <c r="C32" i="11"/>
  <c r="C31" i="11"/>
  <c r="C23" i="11"/>
  <c r="C22" i="11"/>
  <c r="C21" i="11"/>
  <c r="C20" i="11"/>
  <c r="C16" i="11"/>
  <c r="C15" i="11"/>
  <c r="C13" i="11"/>
  <c r="C11" i="11"/>
  <c r="C10" i="11"/>
  <c r="C9" i="11"/>
  <c r="A49" i="12"/>
  <c r="A63" i="12"/>
  <c r="A62" i="12"/>
  <c r="D62" i="12" s="1"/>
  <c r="A61" i="12"/>
  <c r="D61" i="12" s="1"/>
  <c r="A59" i="12"/>
  <c r="D59" i="12" s="1"/>
  <c r="A58" i="12"/>
  <c r="D58" i="12" s="1"/>
  <c r="A57" i="12"/>
  <c r="D57" i="12" s="1"/>
  <c r="A56" i="12"/>
  <c r="D56" i="12" s="1"/>
  <c r="A54" i="12"/>
  <c r="D54" i="12" s="1"/>
  <c r="A53" i="12"/>
  <c r="D53" i="12" s="1"/>
  <c r="A52" i="12"/>
  <c r="A51" i="12"/>
  <c r="A50" i="12"/>
  <c r="A48" i="12"/>
  <c r="A46" i="12"/>
  <c r="D46" i="12" s="1"/>
  <c r="A45" i="12"/>
  <c r="D45" i="12" s="1"/>
  <c r="A44" i="12"/>
  <c r="D44" i="12" s="1"/>
  <c r="A43" i="12"/>
  <c r="D43" i="12" s="1"/>
  <c r="A42" i="12"/>
  <c r="D42" i="12" s="1"/>
  <c r="A41" i="12"/>
  <c r="D41" i="12" s="1"/>
  <c r="A40" i="12"/>
  <c r="D40" i="12" s="1"/>
  <c r="A39" i="12"/>
  <c r="D39" i="12" s="1"/>
  <c r="A38" i="12"/>
  <c r="D38" i="12" s="1"/>
  <c r="A36" i="12"/>
  <c r="A35" i="12"/>
  <c r="D35" i="12" s="1"/>
  <c r="A34" i="12"/>
  <c r="D34" i="12" s="1"/>
  <c r="A33" i="12"/>
  <c r="A31" i="12"/>
  <c r="A30" i="12"/>
  <c r="A28" i="12"/>
  <c r="A27" i="12"/>
  <c r="A26" i="12"/>
  <c r="A25" i="12"/>
  <c r="A24" i="12"/>
  <c r="A22" i="12"/>
  <c r="D22" i="12" s="1"/>
  <c r="A21" i="12"/>
  <c r="D21" i="12" s="1"/>
  <c r="A19" i="12"/>
  <c r="D19" i="12" s="1"/>
  <c r="A18" i="12"/>
  <c r="D18" i="12" s="1"/>
  <c r="A17" i="12"/>
  <c r="D17" i="12" s="1"/>
  <c r="A16" i="12"/>
  <c r="D16" i="12" s="1"/>
  <c r="A15" i="12"/>
  <c r="D15" i="12" s="1"/>
  <c r="A13" i="12"/>
  <c r="A12" i="12"/>
  <c r="A11" i="12"/>
  <c r="A10" i="12"/>
  <c r="D10" i="12" s="1"/>
  <c r="A9" i="12"/>
  <c r="D9" i="12" s="1"/>
  <c r="A8" i="12"/>
  <c r="D8" i="12" s="1"/>
  <c r="A6" i="12"/>
  <c r="A5" i="12"/>
  <c r="C63" i="15"/>
  <c r="C62" i="15"/>
  <c r="C61" i="15"/>
  <c r="C59" i="15"/>
  <c r="C58" i="15"/>
  <c r="C57" i="15"/>
  <c r="C56" i="15"/>
  <c r="C54" i="15"/>
  <c r="M54" i="15" s="1"/>
  <c r="C53" i="15"/>
  <c r="M53" i="15" s="1"/>
  <c r="C52" i="15"/>
  <c r="N52" i="15" s="1"/>
  <c r="C46" i="15"/>
  <c r="O46" i="15" s="1"/>
  <c r="C45" i="15"/>
  <c r="O45" i="15" s="1"/>
  <c r="C44" i="15"/>
  <c r="O44" i="15" s="1"/>
  <c r="C43" i="15"/>
  <c r="O43" i="15" s="1"/>
  <c r="C42" i="15"/>
  <c r="M42" i="15" s="1"/>
  <c r="C41" i="15"/>
  <c r="O41" i="15" s="1"/>
  <c r="C40" i="15"/>
  <c r="O40" i="15" s="1"/>
  <c r="C39" i="15"/>
  <c r="O39" i="15" s="1"/>
  <c r="C38" i="15"/>
  <c r="L38" i="15" s="1"/>
  <c r="C35" i="15"/>
  <c r="O35" i="15" s="1"/>
  <c r="C34" i="15"/>
  <c r="L34" i="15" s="1"/>
  <c r="C22" i="15"/>
  <c r="L22" i="15" s="1"/>
  <c r="C21" i="15"/>
  <c r="O21" i="15" s="1"/>
  <c r="C19" i="15"/>
  <c r="M19" i="15" s="1"/>
  <c r="C18" i="15"/>
  <c r="N18" i="15" s="1"/>
  <c r="C17" i="15"/>
  <c r="O17" i="15" s="1"/>
  <c r="C16" i="15"/>
  <c r="M16" i="15" s="1"/>
  <c r="C15" i="15"/>
  <c r="O15" i="15" s="1"/>
  <c r="C10" i="15"/>
  <c r="N10" i="15" s="1"/>
  <c r="C9" i="15"/>
  <c r="O9" i="15" s="1"/>
  <c r="C8" i="15"/>
  <c r="N8" i="15" s="1"/>
  <c r="O60" i="15"/>
  <c r="N60" i="15"/>
  <c r="M60" i="15"/>
  <c r="L60" i="15"/>
  <c r="K60" i="15"/>
  <c r="J60" i="15"/>
  <c r="I60" i="15"/>
  <c r="H60" i="15"/>
  <c r="G60" i="15"/>
  <c r="F60" i="15"/>
  <c r="E60" i="15"/>
  <c r="D60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E36" i="17"/>
  <c r="D36" i="17"/>
  <c r="C36" i="17"/>
  <c r="B36" i="17"/>
  <c r="C26" i="17"/>
  <c r="D26" i="17" s="1"/>
  <c r="E26" i="17" s="1"/>
  <c r="C25" i="17"/>
  <c r="D25" i="17" s="1"/>
  <c r="E25" i="17" s="1"/>
  <c r="C24" i="17"/>
  <c r="D24" i="17" s="1"/>
  <c r="E24" i="17" s="1"/>
  <c r="C19" i="17"/>
  <c r="D19" i="17" s="1"/>
  <c r="E19" i="17" s="1"/>
  <c r="C18" i="17"/>
  <c r="D18" i="17" s="1"/>
  <c r="E18" i="17" s="1"/>
  <c r="C17" i="17"/>
  <c r="D17" i="17" s="1"/>
  <c r="E17" i="17" s="1"/>
  <c r="C16" i="17"/>
  <c r="D16" i="17" s="1"/>
  <c r="E16" i="17" s="1"/>
  <c r="C15" i="10"/>
  <c r="C14" i="10"/>
  <c r="C11" i="10"/>
  <c r="C8" i="10"/>
  <c r="C7" i="10"/>
  <c r="C6" i="10"/>
  <c r="N53" i="15" l="1"/>
  <c r="C67" i="11"/>
  <c r="C82" i="11"/>
  <c r="C30" i="11"/>
  <c r="C29" i="11" s="1"/>
  <c r="C40" i="11"/>
  <c r="C19" i="11"/>
  <c r="C49" i="11"/>
  <c r="C78" i="11"/>
  <c r="C36" i="11"/>
  <c r="C59" i="11"/>
  <c r="C74" i="11"/>
  <c r="D37" i="12"/>
  <c r="D14" i="12"/>
  <c r="D20" i="12"/>
  <c r="D55" i="12"/>
  <c r="J46" i="15"/>
  <c r="F54" i="15"/>
  <c r="J54" i="15"/>
  <c r="M17" i="15"/>
  <c r="N54" i="15"/>
  <c r="L43" i="15"/>
  <c r="E9" i="15"/>
  <c r="M9" i="15"/>
  <c r="D43" i="15"/>
  <c r="H54" i="15"/>
  <c r="L54" i="15"/>
  <c r="L9" i="15"/>
  <c r="O22" i="15"/>
  <c r="O20" i="15" s="1"/>
  <c r="D54" i="15"/>
  <c r="G54" i="15"/>
  <c r="K54" i="15"/>
  <c r="O54" i="15"/>
  <c r="D9" i="15"/>
  <c r="D17" i="15"/>
  <c r="H43" i="15"/>
  <c r="E54" i="15"/>
  <c r="I54" i="15"/>
  <c r="F41" i="15"/>
  <c r="F46" i="15"/>
  <c r="F53" i="15"/>
  <c r="H53" i="15"/>
  <c r="F19" i="15"/>
  <c r="L35" i="15"/>
  <c r="N41" i="15"/>
  <c r="H21" i="15"/>
  <c r="G38" i="15"/>
  <c r="F42" i="15"/>
  <c r="N46" i="15"/>
  <c r="D53" i="15"/>
  <c r="J53" i="15"/>
  <c r="L21" i="15"/>
  <c r="L20" i="15" s="1"/>
  <c r="M38" i="15"/>
  <c r="K42" i="15"/>
  <c r="L45" i="15"/>
  <c r="L53" i="15"/>
  <c r="D15" i="15"/>
  <c r="J19" i="15"/>
  <c r="H41" i="15"/>
  <c r="E52" i="15"/>
  <c r="N19" i="15"/>
  <c r="D35" i="15"/>
  <c r="J41" i="15"/>
  <c r="D45" i="15"/>
  <c r="I52" i="15"/>
  <c r="H35" i="15"/>
  <c r="D41" i="15"/>
  <c r="L41" i="15"/>
  <c r="H45" i="15"/>
  <c r="M52" i="15"/>
  <c r="H40" i="15"/>
  <c r="M44" i="15"/>
  <c r="H18" i="15"/>
  <c r="E34" i="15"/>
  <c r="M34" i="15"/>
  <c r="M40" i="15"/>
  <c r="E44" i="15"/>
  <c r="C60" i="15"/>
  <c r="F18" i="15"/>
  <c r="M18" i="15"/>
  <c r="J34" i="15"/>
  <c r="O18" i="15"/>
  <c r="J18" i="15"/>
  <c r="G34" i="15"/>
  <c r="N34" i="15"/>
  <c r="H44" i="15"/>
  <c r="M8" i="15"/>
  <c r="E18" i="15"/>
  <c r="L18" i="15"/>
  <c r="D34" i="15"/>
  <c r="I34" i="15"/>
  <c r="O34" i="15"/>
  <c r="J44" i="15"/>
  <c r="H8" i="15"/>
  <c r="I17" i="15"/>
  <c r="D22" i="15"/>
  <c r="I22" i="15"/>
  <c r="E38" i="15"/>
  <c r="J38" i="15"/>
  <c r="O38" i="15"/>
  <c r="H42" i="15"/>
  <c r="N42" i="15"/>
  <c r="D46" i="15"/>
  <c r="H46" i="15"/>
  <c r="L46" i="15"/>
  <c r="G52" i="15"/>
  <c r="K52" i="15"/>
  <c r="O52" i="15"/>
  <c r="N22" i="15"/>
  <c r="K8" i="15"/>
  <c r="H9" i="15"/>
  <c r="J15" i="15"/>
  <c r="L17" i="15"/>
  <c r="K22" i="15"/>
  <c r="F38" i="15"/>
  <c r="K38" i="15"/>
  <c r="D42" i="15"/>
  <c r="J42" i="15"/>
  <c r="O42" i="15"/>
  <c r="E46" i="15"/>
  <c r="I46" i="15"/>
  <c r="M46" i="15"/>
  <c r="H52" i="15"/>
  <c r="L52" i="15"/>
  <c r="C55" i="15"/>
  <c r="E8" i="15"/>
  <c r="E17" i="15"/>
  <c r="H22" i="15"/>
  <c r="I38" i="15"/>
  <c r="N38" i="15"/>
  <c r="G42" i="15"/>
  <c r="L42" i="15"/>
  <c r="G46" i="15"/>
  <c r="K46" i="15"/>
  <c r="D52" i="15"/>
  <c r="F52" i="15"/>
  <c r="J52" i="15"/>
  <c r="D8" i="15"/>
  <c r="I8" i="15"/>
  <c r="O8" i="15"/>
  <c r="I9" i="15"/>
  <c r="E15" i="15"/>
  <c r="L15" i="15"/>
  <c r="H17" i="15"/>
  <c r="D18" i="15"/>
  <c r="I18" i="15"/>
  <c r="G19" i="15"/>
  <c r="K19" i="15"/>
  <c r="O19" i="15"/>
  <c r="E22" i="15"/>
  <c r="M22" i="15"/>
  <c r="F34" i="15"/>
  <c r="K34" i="15"/>
  <c r="E35" i="15"/>
  <c r="I35" i="15"/>
  <c r="M35" i="15"/>
  <c r="D38" i="15"/>
  <c r="H38" i="15"/>
  <c r="D40" i="15"/>
  <c r="I40" i="15"/>
  <c r="N40" i="15"/>
  <c r="E42" i="15"/>
  <c r="I42" i="15"/>
  <c r="F44" i="15"/>
  <c r="L44" i="15"/>
  <c r="F15" i="15"/>
  <c r="N15" i="15"/>
  <c r="D19" i="15"/>
  <c r="H19" i="15"/>
  <c r="L19" i="15"/>
  <c r="F35" i="15"/>
  <c r="J35" i="15"/>
  <c r="N35" i="15"/>
  <c r="E40" i="15"/>
  <c r="J40" i="15"/>
  <c r="G8" i="15"/>
  <c r="L8" i="15"/>
  <c r="I15" i="15"/>
  <c r="E19" i="15"/>
  <c r="I19" i="15"/>
  <c r="G35" i="15"/>
  <c r="K35" i="15"/>
  <c r="F40" i="15"/>
  <c r="L40" i="15"/>
  <c r="D44" i="15"/>
  <c r="I44" i="15"/>
  <c r="N44" i="15"/>
  <c r="G53" i="15"/>
  <c r="K53" i="15"/>
  <c r="O53" i="15"/>
  <c r="E53" i="15"/>
  <c r="I53" i="15"/>
  <c r="D39" i="15"/>
  <c r="H39" i="15"/>
  <c r="L39" i="15"/>
  <c r="E39" i="15"/>
  <c r="I39" i="15"/>
  <c r="M39" i="15"/>
  <c r="E41" i="15"/>
  <c r="I41" i="15"/>
  <c r="M41" i="15"/>
  <c r="E43" i="15"/>
  <c r="I43" i="15"/>
  <c r="M43" i="15"/>
  <c r="E45" i="15"/>
  <c r="I45" i="15"/>
  <c r="M45" i="15"/>
  <c r="F39" i="15"/>
  <c r="J39" i="15"/>
  <c r="N39" i="15"/>
  <c r="F43" i="15"/>
  <c r="J43" i="15"/>
  <c r="N43" i="15"/>
  <c r="F45" i="15"/>
  <c r="J45" i="15"/>
  <c r="N45" i="15"/>
  <c r="C37" i="15"/>
  <c r="G39" i="15"/>
  <c r="K39" i="15"/>
  <c r="G40" i="15"/>
  <c r="K40" i="15"/>
  <c r="G41" i="15"/>
  <c r="K41" i="15"/>
  <c r="G43" i="15"/>
  <c r="K43" i="15"/>
  <c r="G44" i="15"/>
  <c r="K44" i="15"/>
  <c r="G45" i="15"/>
  <c r="K45" i="15"/>
  <c r="H34" i="15"/>
  <c r="C20" i="15"/>
  <c r="J21" i="15"/>
  <c r="G22" i="15"/>
  <c r="F21" i="15"/>
  <c r="N21" i="15"/>
  <c r="C14" i="15"/>
  <c r="H15" i="15"/>
  <c r="M15" i="15"/>
  <c r="F17" i="15"/>
  <c r="J17" i="15"/>
  <c r="N17" i="15"/>
  <c r="G17" i="15"/>
  <c r="K17" i="15"/>
  <c r="F8" i="15"/>
  <c r="J8" i="15"/>
  <c r="F9" i="15"/>
  <c r="J9" i="15"/>
  <c r="N9" i="15"/>
  <c r="G9" i="15"/>
  <c r="K9" i="15"/>
  <c r="E21" i="15"/>
  <c r="I21" i="15"/>
  <c r="M21" i="15"/>
  <c r="F22" i="15"/>
  <c r="J22" i="15"/>
  <c r="D21" i="15"/>
  <c r="G21" i="15"/>
  <c r="K21" i="15"/>
  <c r="G15" i="15"/>
  <c r="K15" i="15"/>
  <c r="G16" i="15"/>
  <c r="K16" i="15"/>
  <c r="O16" i="15"/>
  <c r="G18" i="15"/>
  <c r="K18" i="15"/>
  <c r="D16" i="15"/>
  <c r="H16" i="15"/>
  <c r="L16" i="15"/>
  <c r="F16" i="15"/>
  <c r="J16" i="15"/>
  <c r="N16" i="15"/>
  <c r="E16" i="15"/>
  <c r="I16" i="15"/>
  <c r="D10" i="15"/>
  <c r="H10" i="15"/>
  <c r="L10" i="15"/>
  <c r="E10" i="15"/>
  <c r="I10" i="15"/>
  <c r="M10" i="15"/>
  <c r="G10" i="15"/>
  <c r="K10" i="15"/>
  <c r="O10" i="15"/>
  <c r="F10" i="15"/>
  <c r="J10" i="15"/>
  <c r="E28" i="17"/>
  <c r="D28" i="17"/>
  <c r="C28" i="17"/>
  <c r="C54" i="9"/>
  <c r="C13" i="9"/>
  <c r="B9" i="17" s="1"/>
  <c r="C9" i="17" s="1"/>
  <c r="D9" i="17" s="1"/>
  <c r="E9" i="17" s="1"/>
  <c r="C19" i="9"/>
  <c r="B10" i="17" s="1"/>
  <c r="C10" i="17" s="1"/>
  <c r="D10" i="17" s="1"/>
  <c r="E10" i="17" s="1"/>
  <c r="C36" i="9"/>
  <c r="B14" i="17" s="1"/>
  <c r="C14" i="17" s="1"/>
  <c r="D14" i="17" s="1"/>
  <c r="E14" i="17" s="1"/>
  <c r="C72" i="11" l="1"/>
  <c r="K20" i="15"/>
  <c r="H20" i="15"/>
  <c r="O37" i="15"/>
  <c r="N20" i="15"/>
  <c r="I20" i="15"/>
  <c r="H37" i="15"/>
  <c r="F14" i="15"/>
  <c r="I14" i="15"/>
  <c r="F20" i="15"/>
  <c r="L14" i="15"/>
  <c r="M20" i="15"/>
  <c r="M14" i="15"/>
  <c r="J20" i="15"/>
  <c r="O14" i="15"/>
  <c r="D14" i="15"/>
  <c r="D20" i="15"/>
  <c r="J14" i="15"/>
  <c r="N14" i="15"/>
  <c r="F37" i="15"/>
  <c r="E37" i="15"/>
  <c r="D37" i="15"/>
  <c r="E14" i="15"/>
  <c r="E20" i="15"/>
  <c r="L37" i="15"/>
  <c r="G37" i="15"/>
  <c r="G14" i="15"/>
  <c r="H14" i="15"/>
  <c r="J37" i="15"/>
  <c r="I37" i="15"/>
  <c r="K37" i="15"/>
  <c r="N37" i="15"/>
  <c r="M37" i="15"/>
  <c r="G20" i="15"/>
  <c r="K14" i="15"/>
  <c r="K525" i="1" l="1"/>
  <c r="K460" i="1"/>
  <c r="K400" i="1"/>
  <c r="K360" i="1"/>
  <c r="K321" i="1"/>
  <c r="K296" i="1"/>
  <c r="K207" i="1"/>
  <c r="K139" i="1"/>
  <c r="K92" i="1"/>
  <c r="K588" i="1"/>
  <c r="K441" i="1"/>
  <c r="K424" i="1"/>
  <c r="K395" i="1"/>
  <c r="K315" i="1"/>
  <c r="K291" i="1"/>
  <c r="K184" i="1"/>
  <c r="K152" i="1"/>
  <c r="K130" i="1"/>
  <c r="K91" i="1"/>
  <c r="K565" i="1"/>
  <c r="K438" i="1"/>
  <c r="K343" i="1"/>
  <c r="K313" i="1"/>
  <c r="K276" i="1"/>
  <c r="K235" i="1"/>
  <c r="K199" i="1"/>
  <c r="K174" i="1"/>
  <c r="K151" i="1"/>
  <c r="K122" i="1"/>
  <c r="K39" i="1"/>
  <c r="K410" i="1"/>
  <c r="K368" i="1"/>
  <c r="K301" i="1"/>
  <c r="K267" i="1"/>
  <c r="K195" i="1"/>
  <c r="K167" i="1"/>
  <c r="K145" i="1"/>
  <c r="K111" i="1"/>
  <c r="K23" i="1"/>
  <c r="K29" i="1"/>
  <c r="K38" i="1"/>
  <c r="K120" i="1"/>
  <c r="K172" i="1"/>
  <c r="K268" i="1"/>
  <c r="K305" i="1"/>
  <c r="L305" i="1" s="1"/>
  <c r="M305" i="1" s="1"/>
  <c r="N305" i="1" s="1"/>
  <c r="T305" i="1" s="1"/>
  <c r="K310" i="1"/>
  <c r="K372" i="1"/>
  <c r="K414" i="1"/>
  <c r="K557" i="1"/>
  <c r="K47" i="1"/>
  <c r="K63" i="1"/>
  <c r="K73" i="1"/>
  <c r="K83" i="1"/>
  <c r="K124" i="1"/>
  <c r="K177" i="1"/>
  <c r="K200" i="1"/>
  <c r="K236" i="1"/>
  <c r="K283" i="1"/>
  <c r="K290" i="1"/>
  <c r="K347" i="1"/>
  <c r="L347" i="1" s="1"/>
  <c r="M347" i="1" s="1"/>
  <c r="N347" i="1" s="1"/>
  <c r="T347" i="1" s="1"/>
  <c r="K376" i="1"/>
  <c r="K387" i="1"/>
  <c r="K420" i="1"/>
  <c r="K566" i="1"/>
  <c r="K581" i="1"/>
  <c r="K155" i="1"/>
  <c r="K162" i="1"/>
  <c r="K245" i="1"/>
  <c r="K251" i="1"/>
  <c r="K352" i="1"/>
  <c r="K356" i="1"/>
  <c r="K425" i="1"/>
  <c r="K448" i="1"/>
  <c r="K459" i="1"/>
  <c r="K524" i="1"/>
  <c r="K600" i="1"/>
  <c r="K19" i="1"/>
  <c r="K96" i="1"/>
  <c r="K106" i="1"/>
  <c r="K192" i="1"/>
  <c r="L192" i="1" s="1"/>
  <c r="M192" i="1" s="1"/>
  <c r="N192" i="1" s="1"/>
  <c r="T192" i="1" s="1"/>
  <c r="K211" i="1"/>
  <c r="K260" i="1"/>
  <c r="K328" i="1"/>
  <c r="K337" i="1"/>
  <c r="L337" i="1" s="1"/>
  <c r="M337" i="1" s="1"/>
  <c r="N337" i="1" s="1"/>
  <c r="T337" i="1" s="1"/>
  <c r="K367" i="1"/>
  <c r="K429" i="1"/>
  <c r="K436" i="1"/>
  <c r="K469" i="1"/>
  <c r="K530" i="1"/>
  <c r="K536" i="1"/>
  <c r="L536" i="1" s="1"/>
  <c r="M536" i="1" s="1"/>
  <c r="N536" i="1" s="1"/>
  <c r="T536" i="1" s="1"/>
  <c r="K552" i="1"/>
  <c r="K518" i="1"/>
  <c r="L518" i="1" s="1"/>
  <c r="M518" i="1" s="1"/>
  <c r="N518" i="1" s="1"/>
  <c r="T518" i="1" s="1"/>
  <c r="K221" i="1"/>
  <c r="K282" i="1"/>
  <c r="L282" i="1" s="1"/>
  <c r="M282" i="1" s="1"/>
  <c r="N282" i="1" s="1"/>
  <c r="T282" i="1" s="1"/>
  <c r="K404" i="1"/>
  <c r="K324" i="1"/>
  <c r="K348" i="1"/>
  <c r="K472" i="1"/>
  <c r="K553" i="1"/>
  <c r="K366" i="1"/>
  <c r="K405" i="1"/>
  <c r="K20" i="1"/>
  <c r="K32" i="1"/>
  <c r="K50" i="1"/>
  <c r="K33" i="1"/>
  <c r="K113" i="1"/>
  <c r="K121" i="1"/>
  <c r="K198" i="1"/>
  <c r="K269" i="1"/>
  <c r="K306" i="1"/>
  <c r="K311" i="1"/>
  <c r="L311" i="1" s="1"/>
  <c r="M311" i="1" s="1"/>
  <c r="N311" i="1" s="1"/>
  <c r="T311" i="1" s="1"/>
  <c r="K374" i="1"/>
  <c r="K415" i="1"/>
  <c r="K560" i="1"/>
  <c r="K49" i="1"/>
  <c r="K64" i="1"/>
  <c r="K75" i="1"/>
  <c r="K86" i="1"/>
  <c r="K125" i="1"/>
  <c r="K178" i="1"/>
  <c r="K202" i="1"/>
  <c r="K240" i="1"/>
  <c r="K284" i="1"/>
  <c r="K314" i="1"/>
  <c r="L314" i="1" s="1"/>
  <c r="M314" i="1" s="1"/>
  <c r="N314" i="1" s="1"/>
  <c r="T314" i="1" s="1"/>
  <c r="K349" i="1"/>
  <c r="L349" i="1" s="1"/>
  <c r="M349" i="1" s="1"/>
  <c r="N349" i="1" s="1"/>
  <c r="T349" i="1" s="1"/>
  <c r="K383" i="1"/>
  <c r="K392" i="1"/>
  <c r="K440" i="1"/>
  <c r="K570" i="1"/>
  <c r="K131" i="1"/>
  <c r="K157" i="1"/>
  <c r="K166" i="1"/>
  <c r="K247" i="1"/>
  <c r="K256" i="1"/>
  <c r="K353" i="1"/>
  <c r="K359" i="1"/>
  <c r="K427" i="1"/>
  <c r="K451" i="1"/>
  <c r="K592" i="1"/>
  <c r="K14" i="1"/>
  <c r="K21" i="1"/>
  <c r="K98" i="1"/>
  <c r="K107" i="1"/>
  <c r="K140" i="1"/>
  <c r="K194" i="1"/>
  <c r="K218" i="1"/>
  <c r="K266" i="1"/>
  <c r="K36" i="1"/>
  <c r="K115" i="1"/>
  <c r="K150" i="1"/>
  <c r="K228" i="1"/>
  <c r="K227" i="1" s="1"/>
  <c r="K271" i="1"/>
  <c r="K307" i="1"/>
  <c r="K341" i="1"/>
  <c r="K375" i="1"/>
  <c r="L375" i="1" s="1"/>
  <c r="M375" i="1" s="1"/>
  <c r="N375" i="1" s="1"/>
  <c r="T375" i="1" s="1"/>
  <c r="K417" i="1"/>
  <c r="K564" i="1"/>
  <c r="K53" i="1"/>
  <c r="K66" i="1"/>
  <c r="K78" i="1"/>
  <c r="K88" i="1"/>
  <c r="K127" i="1"/>
  <c r="K180" i="1"/>
  <c r="K203" i="1"/>
  <c r="K241" i="1"/>
  <c r="K285" i="1"/>
  <c r="K345" i="1"/>
  <c r="K350" i="1"/>
  <c r="K384" i="1"/>
  <c r="K393" i="1"/>
  <c r="K575" i="1"/>
  <c r="K133" i="1"/>
  <c r="K158" i="1"/>
  <c r="L158" i="1" s="1"/>
  <c r="M158" i="1" s="1"/>
  <c r="N158" i="1" s="1"/>
  <c r="T158" i="1" s="1"/>
  <c r="K188" i="1"/>
  <c r="K249" i="1"/>
  <c r="K294" i="1"/>
  <c r="K354" i="1"/>
  <c r="K397" i="1"/>
  <c r="K442" i="1"/>
  <c r="K454" i="1"/>
  <c r="K511" i="1"/>
  <c r="L511" i="1" s="1"/>
  <c r="M511" i="1" s="1"/>
  <c r="N511" i="1" s="1"/>
  <c r="T511" i="1" s="1"/>
  <c r="K594" i="1"/>
  <c r="K17" i="1"/>
  <c r="K22" i="1"/>
  <c r="K99" i="1"/>
  <c r="K108" i="1"/>
  <c r="K144" i="1"/>
  <c r="K208" i="1"/>
  <c r="K223" i="1"/>
  <c r="K298" i="1"/>
  <c r="K334" i="1"/>
  <c r="K339" i="1"/>
  <c r="L339" i="1" s="1"/>
  <c r="M339" i="1" s="1"/>
  <c r="N339" i="1" s="1"/>
  <c r="T339" i="1" s="1"/>
  <c r="K409" i="1"/>
  <c r="K433" i="1"/>
  <c r="K465" i="1"/>
  <c r="K533" i="1"/>
  <c r="K542" i="1"/>
  <c r="K70" i="1"/>
  <c r="K134" i="1"/>
  <c r="K373" i="1"/>
  <c r="L373" i="1" s="1"/>
  <c r="M373" i="1" s="1"/>
  <c r="N373" i="1" s="1"/>
  <c r="T373" i="1" s="1"/>
  <c r="K116" i="1"/>
  <c r="K76" i="1"/>
  <c r="K361" i="1"/>
  <c r="K279" i="1"/>
  <c r="L279" i="1" s="1"/>
  <c r="M279" i="1" s="1"/>
  <c r="N279" i="1" s="1"/>
  <c r="T279" i="1" s="1"/>
  <c r="K571" i="1"/>
  <c r="K580" i="1"/>
  <c r="K246" i="1"/>
  <c r="K281" i="1"/>
  <c r="K37" i="1"/>
  <c r="K302" i="1"/>
  <c r="L302" i="1" s="1"/>
  <c r="M302" i="1" s="1"/>
  <c r="N302" i="1" s="1"/>
  <c r="T302" i="1" s="1"/>
  <c r="K437" i="1"/>
  <c r="K69" i="1"/>
  <c r="K182" i="1"/>
  <c r="K346" i="1"/>
  <c r="K161" i="1"/>
  <c r="K355" i="1"/>
  <c r="K515" i="1"/>
  <c r="K100" i="1"/>
  <c r="K226" i="1"/>
  <c r="K338" i="1"/>
  <c r="K432" i="1"/>
  <c r="K478" i="1"/>
  <c r="K541" i="1"/>
  <c r="K56" i="1"/>
  <c r="K304" i="1"/>
  <c r="K34" i="1"/>
  <c r="K382" i="1"/>
  <c r="K41" i="1"/>
  <c r="K74" i="1"/>
  <c r="K232" i="1"/>
  <c r="K85" i="1"/>
  <c r="K101" i="1"/>
  <c r="K123" i="1"/>
  <c r="K175" i="1"/>
  <c r="K196" i="1"/>
  <c r="K212" i="1"/>
  <c r="K277" i="1"/>
  <c r="K320" i="1"/>
  <c r="K248" i="1"/>
  <c r="K148" i="1"/>
  <c r="K186" i="1"/>
  <c r="K215" i="1"/>
  <c r="K214" i="1" s="1"/>
  <c r="K520" i="1"/>
  <c r="K402" i="1"/>
  <c r="K435" i="1"/>
  <c r="K117" i="1"/>
  <c r="K308" i="1"/>
  <c r="K555" i="1"/>
  <c r="L555" i="1" s="1"/>
  <c r="M555" i="1" s="1"/>
  <c r="N555" i="1" s="1"/>
  <c r="T555" i="1" s="1"/>
  <c r="K80" i="1"/>
  <c r="K206" i="1"/>
  <c r="K351" i="1"/>
  <c r="K242" i="1"/>
  <c r="K399" i="1"/>
  <c r="K599" i="1"/>
  <c r="K110" i="1"/>
  <c r="K299" i="1"/>
  <c r="K362" i="1"/>
  <c r="K434" i="1"/>
  <c r="K529" i="1"/>
  <c r="K546" i="1"/>
  <c r="K87" i="1"/>
  <c r="K389" i="1"/>
  <c r="K422" i="1"/>
  <c r="K317" i="1"/>
  <c r="K466" i="1"/>
  <c r="K325" i="1"/>
  <c r="K16" i="1"/>
  <c r="L16" i="1" s="1"/>
  <c r="M16" i="1" s="1"/>
  <c r="N16" i="1" s="1"/>
  <c r="T16" i="1" s="1"/>
  <c r="K45" i="1"/>
  <c r="K142" i="1"/>
  <c r="K168" i="1"/>
  <c r="L168" i="1" s="1"/>
  <c r="M168" i="1" s="1"/>
  <c r="N168" i="1" s="1"/>
  <c r="T168" i="1" s="1"/>
  <c r="K342" i="1"/>
  <c r="K42" i="1"/>
  <c r="K90" i="1"/>
  <c r="K278" i="1"/>
  <c r="K386" i="1"/>
  <c r="K576" i="1"/>
  <c r="K250" i="1"/>
  <c r="K444" i="1"/>
  <c r="K18" i="1"/>
  <c r="K189" i="1"/>
  <c r="K333" i="1"/>
  <c r="K406" i="1"/>
  <c r="K462" i="1"/>
  <c r="K531" i="1"/>
  <c r="K82" i="1"/>
  <c r="K95" i="1"/>
  <c r="K370" i="1"/>
  <c r="K523" i="1"/>
  <c r="K273" i="1"/>
  <c r="K25" i="1"/>
  <c r="K46" i="1"/>
  <c r="K52" i="1"/>
  <c r="K255" i="1"/>
  <c r="K93" i="1"/>
  <c r="K114" i="1"/>
  <c r="K132" i="1"/>
  <c r="K138" i="1"/>
  <c r="K163" i="1"/>
  <c r="K185" i="1"/>
  <c r="K204" i="1"/>
  <c r="K265" i="1"/>
  <c r="K300" i="1"/>
  <c r="K137" i="1"/>
  <c r="K224" i="1"/>
  <c r="K164" i="1"/>
  <c r="K205" i="1"/>
  <c r="K380" i="1"/>
  <c r="K416" i="1"/>
  <c r="K234" i="1"/>
  <c r="K288" i="1"/>
  <c r="K457" i="1"/>
  <c r="K428" i="1"/>
  <c r="K44" i="1"/>
  <c r="K547" i="1"/>
  <c r="K456" i="1"/>
  <c r="K89" i="1"/>
  <c r="K128" i="1"/>
  <c r="K146" i="1"/>
  <c r="K193" i="1"/>
  <c r="K263" i="1"/>
  <c r="K309" i="1"/>
  <c r="K401" i="1"/>
  <c r="K369" i="1"/>
  <c r="K439" i="1"/>
  <c r="K527" i="1"/>
  <c r="K522" i="1"/>
  <c r="K569" i="1"/>
  <c r="K562" i="1"/>
  <c r="K590" i="1"/>
  <c r="K413" i="1"/>
  <c r="K418" i="1"/>
  <c r="K94" i="1"/>
  <c r="K468" i="1"/>
  <c r="K274" i="1"/>
  <c r="K586" i="1"/>
  <c r="K30" i="1"/>
  <c r="K40" i="1"/>
  <c r="K79" i="1"/>
  <c r="K118" i="1"/>
  <c r="K159" i="1"/>
  <c r="K201" i="1"/>
  <c r="K264" i="1"/>
  <c r="K335" i="1"/>
  <c r="K377" i="1"/>
  <c r="K453" i="1"/>
  <c r="K403" i="1"/>
  <c r="K463" i="1"/>
  <c r="K411" i="1"/>
  <c r="K583" i="1"/>
  <c r="K543" i="1"/>
  <c r="K578" i="1"/>
  <c r="K513" i="1"/>
  <c r="K537" i="1"/>
  <c r="K573" i="1"/>
  <c r="K596" i="1"/>
  <c r="K153" i="1"/>
  <c r="K365" i="1"/>
  <c r="K443" i="1"/>
  <c r="K430" i="1"/>
  <c r="K390" i="1"/>
  <c r="K561" i="1"/>
  <c r="K556" i="1"/>
  <c r="K57" i="1"/>
  <c r="K135" i="1"/>
  <c r="K210" i="1"/>
  <c r="K535" i="1"/>
  <c r="K327" i="1"/>
  <c r="L327" i="1" s="1"/>
  <c r="M327" i="1" s="1"/>
  <c r="N327" i="1" s="1"/>
  <c r="T327" i="1" s="1"/>
  <c r="K67" i="1"/>
  <c r="K59" i="1"/>
  <c r="K109" i="1"/>
  <c r="K170" i="1"/>
  <c r="K209" i="1"/>
  <c r="K141" i="1"/>
  <c r="K237" i="1"/>
  <c r="K176" i="1"/>
  <c r="K381" i="1"/>
  <c r="L381" i="1" s="1"/>
  <c r="M381" i="1" s="1"/>
  <c r="N381" i="1" s="1"/>
  <c r="T381" i="1" s="1"/>
  <c r="K262" i="1"/>
  <c r="K426" i="1"/>
  <c r="K421" i="1"/>
  <c r="K458" i="1"/>
  <c r="K408" i="1"/>
  <c r="K589" i="1"/>
  <c r="K470" i="1"/>
  <c r="K544" i="1"/>
  <c r="K597" i="1"/>
  <c r="K582" i="1"/>
  <c r="K551" i="1"/>
  <c r="K577" i="1"/>
  <c r="K129" i="1"/>
  <c r="K318" i="1"/>
  <c r="K336" i="1"/>
  <c r="K272" i="1"/>
  <c r="L272" i="1" s="1"/>
  <c r="M272" i="1" s="1"/>
  <c r="N272" i="1" s="1"/>
  <c r="T272" i="1" s="1"/>
  <c r="K243" i="1"/>
  <c r="K97" i="1"/>
  <c r="K136" i="1"/>
  <c r="K181" i="1"/>
  <c r="K287" i="1"/>
  <c r="K261" i="1"/>
  <c r="K197" i="1"/>
  <c r="K474" i="1"/>
  <c r="K548" i="1"/>
  <c r="K519" i="1"/>
  <c r="K476" i="1"/>
  <c r="K572" i="1"/>
  <c r="K15" i="1"/>
  <c r="L181" i="1" l="1"/>
  <c r="M181" i="1" s="1"/>
  <c r="N181" i="1" s="1"/>
  <c r="L577" i="1"/>
  <c r="M577" i="1" s="1"/>
  <c r="N577" i="1" s="1"/>
  <c r="L544" i="1"/>
  <c r="M544" i="1" s="1"/>
  <c r="N544" i="1" s="1"/>
  <c r="L458" i="1"/>
  <c r="M458" i="1" s="1"/>
  <c r="N458" i="1" s="1"/>
  <c r="L209" i="1"/>
  <c r="M209" i="1" s="1"/>
  <c r="N209" i="1" s="1"/>
  <c r="L135" i="1"/>
  <c r="M135" i="1" s="1"/>
  <c r="N135" i="1" s="1"/>
  <c r="L443" i="1"/>
  <c r="M443" i="1" s="1"/>
  <c r="N443" i="1" s="1"/>
  <c r="L543" i="1"/>
  <c r="M543" i="1" s="1"/>
  <c r="N543" i="1" s="1"/>
  <c r="L264" i="1"/>
  <c r="M264" i="1" s="1"/>
  <c r="N264" i="1" s="1"/>
  <c r="L274" i="1"/>
  <c r="M274" i="1" s="1"/>
  <c r="N274" i="1" s="1"/>
  <c r="L488" i="1"/>
  <c r="M488" i="1" s="1"/>
  <c r="N488" i="1" s="1"/>
  <c r="L263" i="1"/>
  <c r="M263" i="1" s="1"/>
  <c r="N263" i="1" s="1"/>
  <c r="L89" i="1"/>
  <c r="M89" i="1" s="1"/>
  <c r="N89" i="1" s="1"/>
  <c r="L164" i="1"/>
  <c r="M164" i="1" s="1"/>
  <c r="N164" i="1" s="1"/>
  <c r="L476" i="1"/>
  <c r="M476" i="1" s="1"/>
  <c r="N476" i="1" s="1"/>
  <c r="L197" i="1"/>
  <c r="M197" i="1" s="1"/>
  <c r="N197" i="1" s="1"/>
  <c r="L136" i="1"/>
  <c r="M136" i="1" s="1"/>
  <c r="N136" i="1" s="1"/>
  <c r="L336" i="1"/>
  <c r="M336" i="1" s="1"/>
  <c r="N336" i="1" s="1"/>
  <c r="L551" i="1"/>
  <c r="M551" i="1" s="1"/>
  <c r="N551" i="1" s="1"/>
  <c r="L470" i="1"/>
  <c r="M470" i="1" s="1"/>
  <c r="N470" i="1" s="1"/>
  <c r="L421" i="1"/>
  <c r="M421" i="1" s="1"/>
  <c r="N421" i="1" s="1"/>
  <c r="L176" i="1"/>
  <c r="M176" i="1" s="1"/>
  <c r="N176" i="1" s="1"/>
  <c r="L170" i="1"/>
  <c r="M170" i="1" s="1"/>
  <c r="N170" i="1" s="1"/>
  <c r="L57" i="1"/>
  <c r="M57" i="1" s="1"/>
  <c r="N57" i="1" s="1"/>
  <c r="L487" i="1"/>
  <c r="M487" i="1" s="1"/>
  <c r="N487" i="1" s="1"/>
  <c r="L365" i="1"/>
  <c r="M365" i="1" s="1"/>
  <c r="N365" i="1" s="1"/>
  <c r="L537" i="1"/>
  <c r="M537" i="1" s="1"/>
  <c r="N537" i="1" s="1"/>
  <c r="L583" i="1"/>
  <c r="M583" i="1" s="1"/>
  <c r="N583" i="1" s="1"/>
  <c r="L453" i="1"/>
  <c r="K452" i="1"/>
  <c r="L201" i="1"/>
  <c r="M201" i="1" s="1"/>
  <c r="N201" i="1" s="1"/>
  <c r="L40" i="1"/>
  <c r="M40" i="1" s="1"/>
  <c r="N40" i="1" s="1"/>
  <c r="L468" i="1"/>
  <c r="M468" i="1" s="1"/>
  <c r="N468" i="1" s="1"/>
  <c r="L590" i="1"/>
  <c r="M590" i="1" s="1"/>
  <c r="N590" i="1" s="1"/>
  <c r="L522" i="1"/>
  <c r="M522" i="1" s="1"/>
  <c r="N522" i="1" s="1"/>
  <c r="L369" i="1"/>
  <c r="M369" i="1" s="1"/>
  <c r="N369" i="1" s="1"/>
  <c r="L193" i="1"/>
  <c r="M193" i="1" s="1"/>
  <c r="N193" i="1" s="1"/>
  <c r="L456" i="1"/>
  <c r="M456" i="1" s="1"/>
  <c r="N456" i="1" s="1"/>
  <c r="L457" i="1"/>
  <c r="M457" i="1" s="1"/>
  <c r="N457" i="1" s="1"/>
  <c r="L497" i="1"/>
  <c r="M497" i="1" s="1"/>
  <c r="N497" i="1" s="1"/>
  <c r="L224" i="1"/>
  <c r="M224" i="1" s="1"/>
  <c r="N224" i="1" s="1"/>
  <c r="L204" i="1"/>
  <c r="M204" i="1" s="1"/>
  <c r="N204" i="1" s="1"/>
  <c r="L132" i="1"/>
  <c r="M132" i="1" s="1"/>
  <c r="N132" i="1" s="1"/>
  <c r="L52" i="1"/>
  <c r="K51" i="1"/>
  <c r="L523" i="1"/>
  <c r="M523" i="1" s="1"/>
  <c r="N523" i="1" s="1"/>
  <c r="L531" i="1"/>
  <c r="M531" i="1" s="1"/>
  <c r="N531" i="1" s="1"/>
  <c r="L189" i="1"/>
  <c r="M189" i="1" s="1"/>
  <c r="N189" i="1" s="1"/>
  <c r="L576" i="1"/>
  <c r="M576" i="1" s="1"/>
  <c r="N576" i="1" s="1"/>
  <c r="L42" i="1"/>
  <c r="M42" i="1" s="1"/>
  <c r="N42" i="1" s="1"/>
  <c r="L45" i="1"/>
  <c r="M45" i="1" s="1"/>
  <c r="N45" i="1" s="1"/>
  <c r="L317" i="1"/>
  <c r="K316" i="1"/>
  <c r="L87" i="1"/>
  <c r="M87" i="1" s="1"/>
  <c r="N87" i="1" s="1"/>
  <c r="L362" i="1"/>
  <c r="M362" i="1" s="1"/>
  <c r="N362" i="1" s="1"/>
  <c r="L399" i="1"/>
  <c r="K398" i="1"/>
  <c r="L206" i="1"/>
  <c r="M206" i="1" s="1"/>
  <c r="N206" i="1" s="1"/>
  <c r="L117" i="1"/>
  <c r="M117" i="1" s="1"/>
  <c r="N117" i="1" s="1"/>
  <c r="L215" i="1"/>
  <c r="L320" i="1"/>
  <c r="M320" i="1" s="1"/>
  <c r="N320" i="1" s="1"/>
  <c r="L175" i="1"/>
  <c r="M175" i="1" s="1"/>
  <c r="N175" i="1" s="1"/>
  <c r="L232" i="1"/>
  <c r="K229" i="1"/>
  <c r="L34" i="1"/>
  <c r="M34" i="1" s="1"/>
  <c r="N34" i="1" s="1"/>
  <c r="L478" i="1"/>
  <c r="M478" i="1" s="1"/>
  <c r="N478" i="1" s="1"/>
  <c r="L100" i="1"/>
  <c r="M100" i="1" s="1"/>
  <c r="N100" i="1" s="1"/>
  <c r="L496" i="1"/>
  <c r="M496" i="1" s="1"/>
  <c r="N496" i="1" s="1"/>
  <c r="L437" i="1"/>
  <c r="M437" i="1" s="1"/>
  <c r="N437" i="1" s="1"/>
  <c r="L246" i="1"/>
  <c r="M246" i="1" s="1"/>
  <c r="N246" i="1" s="1"/>
  <c r="L361" i="1"/>
  <c r="M361" i="1" s="1"/>
  <c r="N361" i="1" s="1"/>
  <c r="L134" i="1"/>
  <c r="M134" i="1" s="1"/>
  <c r="N134" i="1" s="1"/>
  <c r="L482" i="1"/>
  <c r="M482" i="1" s="1"/>
  <c r="N482" i="1" s="1"/>
  <c r="L208" i="1"/>
  <c r="M208" i="1" s="1"/>
  <c r="N208" i="1" s="1"/>
  <c r="L22" i="1"/>
  <c r="M22" i="1" s="1"/>
  <c r="N22" i="1" s="1"/>
  <c r="L454" i="1"/>
  <c r="M454" i="1" s="1"/>
  <c r="N454" i="1" s="1"/>
  <c r="L294" i="1"/>
  <c r="K293" i="1"/>
  <c r="L133" i="1"/>
  <c r="M133" i="1" s="1"/>
  <c r="N133" i="1" s="1"/>
  <c r="L393" i="1"/>
  <c r="M393" i="1" s="1"/>
  <c r="N393" i="1" s="1"/>
  <c r="L285" i="1"/>
  <c r="M285" i="1" s="1"/>
  <c r="N285" i="1" s="1"/>
  <c r="L127" i="1"/>
  <c r="M127" i="1" s="1"/>
  <c r="N127" i="1" s="1"/>
  <c r="L53" i="1"/>
  <c r="M53" i="1" s="1"/>
  <c r="N53" i="1" s="1"/>
  <c r="L228" i="1"/>
  <c r="L266" i="1"/>
  <c r="M266" i="1" s="1"/>
  <c r="N266" i="1" s="1"/>
  <c r="L107" i="1"/>
  <c r="M107" i="1" s="1"/>
  <c r="N107" i="1" s="1"/>
  <c r="L592" i="1"/>
  <c r="L359" i="1"/>
  <c r="K358" i="1"/>
  <c r="L166" i="1"/>
  <c r="M166" i="1" s="1"/>
  <c r="N166" i="1" s="1"/>
  <c r="L502" i="1"/>
  <c r="L202" i="1"/>
  <c r="M202" i="1" s="1"/>
  <c r="N202" i="1" s="1"/>
  <c r="L75" i="1"/>
  <c r="M75" i="1" s="1"/>
  <c r="N75" i="1" s="1"/>
  <c r="L489" i="1"/>
  <c r="M489" i="1" s="1"/>
  <c r="N489" i="1" s="1"/>
  <c r="L306" i="1"/>
  <c r="M306" i="1" s="1"/>
  <c r="N306" i="1" s="1"/>
  <c r="L113" i="1"/>
  <c r="M113" i="1" s="1"/>
  <c r="N113" i="1" s="1"/>
  <c r="L20" i="1"/>
  <c r="M20" i="1" s="1"/>
  <c r="N20" i="1" s="1"/>
  <c r="L472" i="1"/>
  <c r="K471" i="1"/>
  <c r="L429" i="1"/>
  <c r="M429" i="1" s="1"/>
  <c r="N429" i="1" s="1"/>
  <c r="L260" i="1"/>
  <c r="K259" i="1"/>
  <c r="L96" i="1"/>
  <c r="M96" i="1" s="1"/>
  <c r="N96" i="1" s="1"/>
  <c r="L459" i="1"/>
  <c r="M459" i="1" s="1"/>
  <c r="N459" i="1" s="1"/>
  <c r="L352" i="1"/>
  <c r="M352" i="1" s="1"/>
  <c r="N352" i="1" s="1"/>
  <c r="L155" i="1"/>
  <c r="M155" i="1" s="1"/>
  <c r="N155" i="1" s="1"/>
  <c r="L420" i="1"/>
  <c r="M420" i="1" s="1"/>
  <c r="N420" i="1" s="1"/>
  <c r="L290" i="1"/>
  <c r="K289" i="1"/>
  <c r="L177" i="1"/>
  <c r="M177" i="1" s="1"/>
  <c r="N177" i="1" s="1"/>
  <c r="L63" i="1"/>
  <c r="M63" i="1" s="1"/>
  <c r="N63" i="1" s="1"/>
  <c r="L414" i="1"/>
  <c r="M414" i="1" s="1"/>
  <c r="N414" i="1" s="1"/>
  <c r="L268" i="1"/>
  <c r="M268" i="1" s="1"/>
  <c r="N268" i="1" s="1"/>
  <c r="L29" i="1"/>
  <c r="M29" i="1" s="1"/>
  <c r="N29" i="1" s="1"/>
  <c r="L167" i="1"/>
  <c r="M167" i="1" s="1"/>
  <c r="N167" i="1" s="1"/>
  <c r="L301" i="1"/>
  <c r="M301" i="1" s="1"/>
  <c r="N301" i="1" s="1"/>
  <c r="L39" i="1"/>
  <c r="M39" i="1" s="1"/>
  <c r="N39" i="1" s="1"/>
  <c r="L199" i="1"/>
  <c r="M199" i="1" s="1"/>
  <c r="N199" i="1" s="1"/>
  <c r="L343" i="1"/>
  <c r="M343" i="1" s="1"/>
  <c r="N343" i="1" s="1"/>
  <c r="L91" i="1"/>
  <c r="M91" i="1" s="1"/>
  <c r="N91" i="1" s="1"/>
  <c r="L291" i="1"/>
  <c r="M291" i="1" s="1"/>
  <c r="N291" i="1" s="1"/>
  <c r="L441" i="1"/>
  <c r="M441" i="1" s="1"/>
  <c r="N441" i="1" s="1"/>
  <c r="L207" i="1"/>
  <c r="M207" i="1" s="1"/>
  <c r="N207" i="1" s="1"/>
  <c r="L360" i="1"/>
  <c r="M360" i="1" s="1"/>
  <c r="N360" i="1" s="1"/>
  <c r="L572" i="1"/>
  <c r="M572" i="1" s="1"/>
  <c r="N572" i="1" s="1"/>
  <c r="L261" i="1"/>
  <c r="M261" i="1" s="1"/>
  <c r="N261" i="1" s="1"/>
  <c r="L582" i="1"/>
  <c r="M582" i="1" s="1"/>
  <c r="N582" i="1" s="1"/>
  <c r="L237" i="1"/>
  <c r="M237" i="1" s="1"/>
  <c r="N237" i="1" s="1"/>
  <c r="L556" i="1"/>
  <c r="M556" i="1" s="1"/>
  <c r="N556" i="1" s="1"/>
  <c r="L153" i="1"/>
  <c r="M153" i="1" s="1"/>
  <c r="N153" i="1" s="1"/>
  <c r="L377" i="1"/>
  <c r="M377" i="1" s="1"/>
  <c r="N377" i="1" s="1"/>
  <c r="L94" i="1"/>
  <c r="M94" i="1" s="1"/>
  <c r="N94" i="1" s="1"/>
  <c r="L401" i="1"/>
  <c r="M401" i="1" s="1"/>
  <c r="N401" i="1" s="1"/>
  <c r="L547" i="1"/>
  <c r="M547" i="1" s="1"/>
  <c r="N547" i="1" s="1"/>
  <c r="L380" i="1"/>
  <c r="M380" i="1" s="1"/>
  <c r="N380" i="1" s="1"/>
  <c r="L137" i="1"/>
  <c r="M137" i="1" s="1"/>
  <c r="N137" i="1" s="1"/>
  <c r="L114" i="1"/>
  <c r="M114" i="1" s="1"/>
  <c r="N114" i="1" s="1"/>
  <c r="L46" i="1"/>
  <c r="M46" i="1" s="1"/>
  <c r="N46" i="1" s="1"/>
  <c r="L370" i="1"/>
  <c r="M370" i="1" s="1"/>
  <c r="N370" i="1" s="1"/>
  <c r="L462" i="1"/>
  <c r="M462" i="1" s="1"/>
  <c r="N462" i="1" s="1"/>
  <c r="L18" i="1"/>
  <c r="M18" i="1" s="1"/>
  <c r="N18" i="1" s="1"/>
  <c r="L386" i="1"/>
  <c r="M386" i="1" s="1"/>
  <c r="N386" i="1" s="1"/>
  <c r="L342" i="1"/>
  <c r="M342" i="1" s="1"/>
  <c r="N342" i="1" s="1"/>
  <c r="L422" i="1"/>
  <c r="M422" i="1" s="1"/>
  <c r="N422" i="1" s="1"/>
  <c r="L546" i="1"/>
  <c r="M546" i="1" s="1"/>
  <c r="N546" i="1" s="1"/>
  <c r="L299" i="1"/>
  <c r="M299" i="1" s="1"/>
  <c r="N299" i="1" s="1"/>
  <c r="L242" i="1"/>
  <c r="M242" i="1" s="1"/>
  <c r="N242" i="1" s="1"/>
  <c r="L80" i="1"/>
  <c r="M80" i="1" s="1"/>
  <c r="N80" i="1" s="1"/>
  <c r="L435" i="1"/>
  <c r="M435" i="1" s="1"/>
  <c r="N435" i="1" s="1"/>
  <c r="L186" i="1"/>
  <c r="M186" i="1" s="1"/>
  <c r="N186" i="1" s="1"/>
  <c r="L277" i="1"/>
  <c r="M277" i="1" s="1"/>
  <c r="N277" i="1" s="1"/>
  <c r="L123" i="1"/>
  <c r="M123" i="1" s="1"/>
  <c r="N123" i="1" s="1"/>
  <c r="L74" i="1"/>
  <c r="M74" i="1" s="1"/>
  <c r="N74" i="1" s="1"/>
  <c r="L304" i="1"/>
  <c r="M304" i="1" s="1"/>
  <c r="N304" i="1" s="1"/>
  <c r="L432" i="1"/>
  <c r="M432" i="1" s="1"/>
  <c r="N432" i="1" s="1"/>
  <c r="L515" i="1"/>
  <c r="K514" i="1"/>
  <c r="K512" i="1" s="1"/>
  <c r="L346" i="1"/>
  <c r="M346" i="1" s="1"/>
  <c r="N346" i="1" s="1"/>
  <c r="L580" i="1"/>
  <c r="M580" i="1" s="1"/>
  <c r="N580" i="1" s="1"/>
  <c r="L76" i="1"/>
  <c r="M76" i="1" s="1"/>
  <c r="N76" i="1" s="1"/>
  <c r="L70" i="1"/>
  <c r="M70" i="1" s="1"/>
  <c r="N70" i="1" s="1"/>
  <c r="L465" i="1"/>
  <c r="K464" i="1"/>
  <c r="L334" i="1"/>
  <c r="M334" i="1" s="1"/>
  <c r="N334" i="1" s="1"/>
  <c r="L144" i="1"/>
  <c r="K143" i="1"/>
  <c r="L17" i="1"/>
  <c r="M17" i="1" s="1"/>
  <c r="N17" i="1" s="1"/>
  <c r="L442" i="1"/>
  <c r="M442" i="1" s="1"/>
  <c r="N442" i="1" s="1"/>
  <c r="L249" i="1"/>
  <c r="M249" i="1" s="1"/>
  <c r="N249" i="1" s="1"/>
  <c r="L575" i="1"/>
  <c r="M575" i="1" s="1"/>
  <c r="N575" i="1" s="1"/>
  <c r="L384" i="1"/>
  <c r="M384" i="1" s="1"/>
  <c r="N384" i="1" s="1"/>
  <c r="L241" i="1"/>
  <c r="M241" i="1" s="1"/>
  <c r="N241" i="1" s="1"/>
  <c r="L88" i="1"/>
  <c r="M88" i="1" s="1"/>
  <c r="N88" i="1" s="1"/>
  <c r="L564" i="1"/>
  <c r="M564" i="1" s="1"/>
  <c r="N564" i="1" s="1"/>
  <c r="L341" i="1"/>
  <c r="M341" i="1" s="1"/>
  <c r="N341" i="1" s="1"/>
  <c r="L150" i="1"/>
  <c r="K149" i="1"/>
  <c r="L218" i="1"/>
  <c r="K217" i="1"/>
  <c r="L98" i="1"/>
  <c r="M98" i="1" s="1"/>
  <c r="N98" i="1" s="1"/>
  <c r="L508" i="1"/>
  <c r="M508" i="1" s="1"/>
  <c r="N508" i="1" s="1"/>
  <c r="L353" i="1"/>
  <c r="M353" i="1" s="1"/>
  <c r="N353" i="1" s="1"/>
  <c r="L157" i="1"/>
  <c r="K156" i="1"/>
  <c r="L440" i="1"/>
  <c r="M440" i="1" s="1"/>
  <c r="N440" i="1" s="1"/>
  <c r="L178" i="1"/>
  <c r="L64" i="1"/>
  <c r="M64" i="1" s="1"/>
  <c r="N64" i="1" s="1"/>
  <c r="L415" i="1"/>
  <c r="L269" i="1"/>
  <c r="M269" i="1" s="1"/>
  <c r="N269" i="1" s="1"/>
  <c r="L33" i="1"/>
  <c r="L405" i="1"/>
  <c r="M405" i="1" s="1"/>
  <c r="N405" i="1" s="1"/>
  <c r="L348" i="1"/>
  <c r="L221" i="1"/>
  <c r="M221" i="1" s="1"/>
  <c r="N221" i="1" s="1"/>
  <c r="L530" i="1"/>
  <c r="L367" i="1"/>
  <c r="M367" i="1" s="1"/>
  <c r="N367" i="1" s="1"/>
  <c r="L211" i="1"/>
  <c r="L19" i="1"/>
  <c r="M19" i="1" s="1"/>
  <c r="N19" i="1" s="1"/>
  <c r="L448" i="1"/>
  <c r="K447" i="1"/>
  <c r="L251" i="1"/>
  <c r="M251" i="1" s="1"/>
  <c r="N251" i="1" s="1"/>
  <c r="L581" i="1"/>
  <c r="M581" i="1" s="1"/>
  <c r="N581" i="1" s="1"/>
  <c r="L387" i="1"/>
  <c r="M387" i="1" s="1"/>
  <c r="N387" i="1" s="1"/>
  <c r="L283" i="1"/>
  <c r="M283" i="1" s="1"/>
  <c r="N283" i="1" s="1"/>
  <c r="L124" i="1"/>
  <c r="M124" i="1" s="1"/>
  <c r="N124" i="1" s="1"/>
  <c r="L47" i="1"/>
  <c r="M47" i="1" s="1"/>
  <c r="N47" i="1" s="1"/>
  <c r="L372" i="1"/>
  <c r="M372" i="1" s="1"/>
  <c r="N372" i="1" s="1"/>
  <c r="L172" i="1"/>
  <c r="M172" i="1" s="1"/>
  <c r="N172" i="1" s="1"/>
  <c r="L23" i="1"/>
  <c r="M23" i="1" s="1"/>
  <c r="N23" i="1" s="1"/>
  <c r="L195" i="1"/>
  <c r="M195" i="1" s="1"/>
  <c r="N195" i="1" s="1"/>
  <c r="L368" i="1"/>
  <c r="M368" i="1" s="1"/>
  <c r="N368" i="1" s="1"/>
  <c r="L122" i="1"/>
  <c r="M122" i="1" s="1"/>
  <c r="N122" i="1" s="1"/>
  <c r="L235" i="1"/>
  <c r="M235" i="1" s="1"/>
  <c r="N235" i="1" s="1"/>
  <c r="L438" i="1"/>
  <c r="M438" i="1" s="1"/>
  <c r="N438" i="1" s="1"/>
  <c r="L130" i="1"/>
  <c r="M130" i="1" s="1"/>
  <c r="N130" i="1" s="1"/>
  <c r="L315" i="1"/>
  <c r="M315" i="1" s="1"/>
  <c r="N315" i="1" s="1"/>
  <c r="L588" i="1"/>
  <c r="K587" i="1"/>
  <c r="K585" i="1" s="1"/>
  <c r="L400" i="1"/>
  <c r="L519" i="1"/>
  <c r="M519" i="1" s="1"/>
  <c r="N519" i="1" s="1"/>
  <c r="L97" i="1"/>
  <c r="L318" i="1"/>
  <c r="M318" i="1" s="1"/>
  <c r="N318" i="1" s="1"/>
  <c r="L589" i="1"/>
  <c r="L426" i="1"/>
  <c r="M426" i="1" s="1"/>
  <c r="N426" i="1" s="1"/>
  <c r="L109" i="1"/>
  <c r="L535" i="1"/>
  <c r="K534" i="1"/>
  <c r="L390" i="1"/>
  <c r="M390" i="1" s="1"/>
  <c r="N390" i="1" s="1"/>
  <c r="L513" i="1"/>
  <c r="M513" i="1" s="1"/>
  <c r="L411" i="1"/>
  <c r="M411" i="1" s="1"/>
  <c r="N411" i="1" s="1"/>
  <c r="L159" i="1"/>
  <c r="M159" i="1" s="1"/>
  <c r="N159" i="1" s="1"/>
  <c r="L30" i="1"/>
  <c r="M30" i="1" s="1"/>
  <c r="N30" i="1" s="1"/>
  <c r="L562" i="1"/>
  <c r="M562" i="1" s="1"/>
  <c r="N562" i="1" s="1"/>
  <c r="L492" i="1"/>
  <c r="M492" i="1" s="1"/>
  <c r="N492" i="1" s="1"/>
  <c r="L146" i="1"/>
  <c r="M146" i="1" s="1"/>
  <c r="N146" i="1" s="1"/>
  <c r="L288" i="1"/>
  <c r="M288" i="1" s="1"/>
  <c r="N288" i="1" s="1"/>
  <c r="L185" i="1"/>
  <c r="M185" i="1" s="1"/>
  <c r="N185" i="1" s="1"/>
  <c r="L548" i="1"/>
  <c r="M548" i="1" s="1"/>
  <c r="N548" i="1" s="1"/>
  <c r="L287" i="1"/>
  <c r="K286" i="1"/>
  <c r="L243" i="1"/>
  <c r="M243" i="1" s="1"/>
  <c r="N243" i="1" s="1"/>
  <c r="L129" i="1"/>
  <c r="L597" i="1"/>
  <c r="M597" i="1" s="1"/>
  <c r="N597" i="1" s="1"/>
  <c r="L408" i="1"/>
  <c r="L262" i="1"/>
  <c r="M262" i="1" s="1"/>
  <c r="N262" i="1" s="1"/>
  <c r="L141" i="1"/>
  <c r="L59" i="1"/>
  <c r="M59" i="1" s="1"/>
  <c r="N59" i="1" s="1"/>
  <c r="L210" i="1"/>
  <c r="L561" i="1"/>
  <c r="M561" i="1" s="1"/>
  <c r="N561" i="1" s="1"/>
  <c r="L430" i="1"/>
  <c r="L596" i="1"/>
  <c r="M596" i="1" s="1"/>
  <c r="N596" i="1" s="1"/>
  <c r="K595" i="1"/>
  <c r="L578" i="1"/>
  <c r="M578" i="1" s="1"/>
  <c r="N578" i="1" s="1"/>
  <c r="L463" i="1"/>
  <c r="M463" i="1" s="1"/>
  <c r="N463" i="1" s="1"/>
  <c r="L335" i="1"/>
  <c r="M335" i="1" s="1"/>
  <c r="N335" i="1" s="1"/>
  <c r="L118" i="1"/>
  <c r="M118" i="1" s="1"/>
  <c r="N118" i="1" s="1"/>
  <c r="L586" i="1"/>
  <c r="M586" i="1" s="1"/>
  <c r="N586" i="1" s="1"/>
  <c r="L418" i="1"/>
  <c r="L569" i="1"/>
  <c r="M569" i="1" s="1"/>
  <c r="N569" i="1" s="1"/>
  <c r="L527" i="1"/>
  <c r="K526" i="1"/>
  <c r="L309" i="1"/>
  <c r="M309" i="1" s="1"/>
  <c r="N309" i="1" s="1"/>
  <c r="L128" i="1"/>
  <c r="M128" i="1" s="1"/>
  <c r="N128" i="1" s="1"/>
  <c r="L44" i="1"/>
  <c r="K43" i="1"/>
  <c r="L234" i="1"/>
  <c r="K233" i="1"/>
  <c r="L205" i="1"/>
  <c r="M205" i="1" s="1"/>
  <c r="N205" i="1" s="1"/>
  <c r="L300" i="1"/>
  <c r="M300" i="1" s="1"/>
  <c r="N300" i="1" s="1"/>
  <c r="L163" i="1"/>
  <c r="M163" i="1" s="1"/>
  <c r="N163" i="1" s="1"/>
  <c r="L93" i="1"/>
  <c r="M93" i="1" s="1"/>
  <c r="N93" i="1" s="1"/>
  <c r="L25" i="1"/>
  <c r="K24" i="1"/>
  <c r="L95" i="1"/>
  <c r="L406" i="1"/>
  <c r="M406" i="1" s="1"/>
  <c r="N406" i="1" s="1"/>
  <c r="L444" i="1"/>
  <c r="L278" i="1"/>
  <c r="M278" i="1" s="1"/>
  <c r="N278" i="1" s="1"/>
  <c r="L325" i="1"/>
  <c r="L389" i="1"/>
  <c r="M389" i="1" s="1"/>
  <c r="N389" i="1" s="1"/>
  <c r="L529" i="1"/>
  <c r="K528" i="1"/>
  <c r="L110" i="1"/>
  <c r="M110" i="1" s="1"/>
  <c r="N110" i="1" s="1"/>
  <c r="L507" i="1"/>
  <c r="L402" i="1"/>
  <c r="L148" i="1"/>
  <c r="M148" i="1" s="1"/>
  <c r="N148" i="1" s="1"/>
  <c r="L212" i="1"/>
  <c r="L101" i="1"/>
  <c r="M101" i="1" s="1"/>
  <c r="N101" i="1" s="1"/>
  <c r="L41" i="1"/>
  <c r="L56" i="1"/>
  <c r="M56" i="1" s="1"/>
  <c r="N56" i="1" s="1"/>
  <c r="L338" i="1"/>
  <c r="L355" i="1"/>
  <c r="M355" i="1" s="1"/>
  <c r="N355" i="1" s="1"/>
  <c r="L182" i="1"/>
  <c r="L37" i="1"/>
  <c r="M37" i="1" s="1"/>
  <c r="N37" i="1" s="1"/>
  <c r="L571" i="1"/>
  <c r="L116" i="1"/>
  <c r="M116" i="1" s="1"/>
  <c r="N116" i="1" s="1"/>
  <c r="L542" i="1"/>
  <c r="M542" i="1" s="1"/>
  <c r="N542" i="1" s="1"/>
  <c r="L433" i="1"/>
  <c r="M433" i="1" s="1"/>
  <c r="N433" i="1" s="1"/>
  <c r="L298" i="1"/>
  <c r="K297" i="1"/>
  <c r="L108" i="1"/>
  <c r="M108" i="1" s="1"/>
  <c r="N108" i="1" s="1"/>
  <c r="L594" i="1"/>
  <c r="K593" i="1"/>
  <c r="L397" i="1"/>
  <c r="K396" i="1"/>
  <c r="L188" i="1"/>
  <c r="K187" i="1"/>
  <c r="L504" i="1"/>
  <c r="L350" i="1"/>
  <c r="L203" i="1"/>
  <c r="M203" i="1" s="1"/>
  <c r="N203" i="1" s="1"/>
  <c r="L78" i="1"/>
  <c r="L490" i="1"/>
  <c r="M490" i="1" s="1"/>
  <c r="N490" i="1" s="1"/>
  <c r="C10" i="10" s="1"/>
  <c r="L307" i="1"/>
  <c r="L115" i="1"/>
  <c r="M115" i="1" s="1"/>
  <c r="N115" i="1" s="1"/>
  <c r="L194" i="1"/>
  <c r="L21" i="1"/>
  <c r="M21" i="1" s="1"/>
  <c r="N21" i="1" s="1"/>
  <c r="L451" i="1"/>
  <c r="K449" i="1"/>
  <c r="L256" i="1"/>
  <c r="M256" i="1" s="1"/>
  <c r="N256" i="1" s="1"/>
  <c r="L131" i="1"/>
  <c r="M131" i="1" s="1"/>
  <c r="N131" i="1" s="1"/>
  <c r="L392" i="1"/>
  <c r="K391" i="1"/>
  <c r="L284" i="1"/>
  <c r="M284" i="1" s="1"/>
  <c r="N284" i="1" s="1"/>
  <c r="L125" i="1"/>
  <c r="M125" i="1" s="1"/>
  <c r="N125" i="1" s="1"/>
  <c r="L49" i="1"/>
  <c r="K48" i="1"/>
  <c r="L374" i="1"/>
  <c r="M374" i="1" s="1"/>
  <c r="N374" i="1" s="1"/>
  <c r="L198" i="1"/>
  <c r="M198" i="1" s="1"/>
  <c r="N198" i="1" s="1"/>
  <c r="L50" i="1"/>
  <c r="M50" i="1" s="1"/>
  <c r="N50" i="1" s="1"/>
  <c r="L366" i="1"/>
  <c r="M366" i="1" s="1"/>
  <c r="N366" i="1" s="1"/>
  <c r="L324" i="1"/>
  <c r="K323" i="1"/>
  <c r="L469" i="1"/>
  <c r="M469" i="1" s="1"/>
  <c r="N469" i="1" s="1"/>
  <c r="L600" i="1"/>
  <c r="M600" i="1" s="1"/>
  <c r="N600" i="1" s="1"/>
  <c r="L425" i="1"/>
  <c r="M425" i="1" s="1"/>
  <c r="N425" i="1" s="1"/>
  <c r="L245" i="1"/>
  <c r="M245" i="1" s="1"/>
  <c r="N245" i="1" s="1"/>
  <c r="L566" i="1"/>
  <c r="M566" i="1" s="1"/>
  <c r="N566" i="1" s="1"/>
  <c r="L376" i="1"/>
  <c r="M376" i="1" s="1"/>
  <c r="N376" i="1" s="1"/>
  <c r="L236" i="1"/>
  <c r="M236" i="1" s="1"/>
  <c r="N236" i="1" s="1"/>
  <c r="L83" i="1"/>
  <c r="M83" i="1" s="1"/>
  <c r="N83" i="1" s="1"/>
  <c r="L557" i="1"/>
  <c r="M557" i="1" s="1"/>
  <c r="N557" i="1" s="1"/>
  <c r="L310" i="1"/>
  <c r="M310" i="1" s="1"/>
  <c r="N310" i="1" s="1"/>
  <c r="L120" i="1"/>
  <c r="M120" i="1" s="1"/>
  <c r="N120" i="1" s="1"/>
  <c r="L111" i="1"/>
  <c r="M111" i="1" s="1"/>
  <c r="N111" i="1" s="1"/>
  <c r="L410" i="1"/>
  <c r="M410" i="1" s="1"/>
  <c r="N410" i="1" s="1"/>
  <c r="L151" i="1"/>
  <c r="M151" i="1" s="1"/>
  <c r="N151" i="1" s="1"/>
  <c r="L276" i="1"/>
  <c r="K275" i="1"/>
  <c r="L491" i="1"/>
  <c r="L152" i="1"/>
  <c r="M152" i="1" s="1"/>
  <c r="N152" i="1" s="1"/>
  <c r="L395" i="1"/>
  <c r="M395" i="1" s="1"/>
  <c r="N395" i="1" s="1"/>
  <c r="L92" i="1"/>
  <c r="M92" i="1" s="1"/>
  <c r="N92" i="1" s="1"/>
  <c r="L296" i="1"/>
  <c r="L460" i="1"/>
  <c r="M460" i="1" s="1"/>
  <c r="N460" i="1" s="1"/>
  <c r="L474" i="1"/>
  <c r="K473" i="1"/>
  <c r="L67" i="1"/>
  <c r="M67" i="1" s="1"/>
  <c r="N67" i="1" s="1"/>
  <c r="L484" i="1"/>
  <c r="M484" i="1" s="1"/>
  <c r="N484" i="1" s="1"/>
  <c r="L573" i="1"/>
  <c r="M573" i="1" s="1"/>
  <c r="N573" i="1" s="1"/>
  <c r="L403" i="1"/>
  <c r="M403" i="1" s="1"/>
  <c r="N403" i="1" s="1"/>
  <c r="L79" i="1"/>
  <c r="M79" i="1" s="1"/>
  <c r="N79" i="1" s="1"/>
  <c r="L413" i="1"/>
  <c r="M413" i="1" s="1"/>
  <c r="N413" i="1" s="1"/>
  <c r="L439" i="1"/>
  <c r="M439" i="1" s="1"/>
  <c r="N439" i="1" s="1"/>
  <c r="L428" i="1"/>
  <c r="M428" i="1" s="1"/>
  <c r="N428" i="1" s="1"/>
  <c r="L416" i="1"/>
  <c r="M416" i="1" s="1"/>
  <c r="N416" i="1" s="1"/>
  <c r="L265" i="1"/>
  <c r="M265" i="1" s="1"/>
  <c r="N265" i="1" s="1"/>
  <c r="L138" i="1"/>
  <c r="M138" i="1" s="1"/>
  <c r="N138" i="1" s="1"/>
  <c r="L255" i="1"/>
  <c r="K254" i="1"/>
  <c r="K253" i="1" s="1"/>
  <c r="L273" i="1"/>
  <c r="L82" i="1"/>
  <c r="K81" i="1"/>
  <c r="L333" i="1"/>
  <c r="M333" i="1" s="1"/>
  <c r="N333" i="1" s="1"/>
  <c r="L250" i="1"/>
  <c r="M250" i="1" s="1"/>
  <c r="N250" i="1" s="1"/>
  <c r="L90" i="1"/>
  <c r="M90" i="1" s="1"/>
  <c r="N90" i="1" s="1"/>
  <c r="L142" i="1"/>
  <c r="M142" i="1" s="1"/>
  <c r="N142" i="1" s="1"/>
  <c r="L466" i="1"/>
  <c r="M466" i="1" s="1"/>
  <c r="N466" i="1" s="1"/>
  <c r="L486" i="1"/>
  <c r="M486" i="1" s="1"/>
  <c r="N486" i="1" s="1"/>
  <c r="L434" i="1"/>
  <c r="M434" i="1" s="1"/>
  <c r="N434" i="1" s="1"/>
  <c r="L599" i="1"/>
  <c r="M599" i="1" s="1"/>
  <c r="N599" i="1" s="1"/>
  <c r="K598" i="1"/>
  <c r="L351" i="1"/>
  <c r="M351" i="1" s="1"/>
  <c r="N351" i="1" s="1"/>
  <c r="L308" i="1"/>
  <c r="M308" i="1" s="1"/>
  <c r="N308" i="1" s="1"/>
  <c r="L520" i="1"/>
  <c r="M520" i="1" s="1"/>
  <c r="N520" i="1" s="1"/>
  <c r="L248" i="1"/>
  <c r="M248" i="1" s="1"/>
  <c r="N248" i="1" s="1"/>
  <c r="L196" i="1"/>
  <c r="M196" i="1" s="1"/>
  <c r="N196" i="1" s="1"/>
  <c r="L85" i="1"/>
  <c r="M85" i="1" s="1"/>
  <c r="N85" i="1" s="1"/>
  <c r="L382" i="1"/>
  <c r="M382" i="1" s="1"/>
  <c r="N382" i="1" s="1"/>
  <c r="L541" i="1"/>
  <c r="K540" i="1"/>
  <c r="L226" i="1"/>
  <c r="M226" i="1" s="1"/>
  <c r="N226" i="1" s="1"/>
  <c r="L161" i="1"/>
  <c r="M161" i="1" s="1"/>
  <c r="N161" i="1" s="1"/>
  <c r="L69" i="1"/>
  <c r="M69" i="1" s="1"/>
  <c r="N69" i="1" s="1"/>
  <c r="L281" i="1"/>
  <c r="M281" i="1" s="1"/>
  <c r="N281" i="1" s="1"/>
  <c r="L533" i="1"/>
  <c r="M533" i="1" s="1"/>
  <c r="N533" i="1" s="1"/>
  <c r="L409" i="1"/>
  <c r="M409" i="1" s="1"/>
  <c r="N409" i="1" s="1"/>
  <c r="L223" i="1"/>
  <c r="K222" i="1"/>
  <c r="L99" i="1"/>
  <c r="M99" i="1" s="1"/>
  <c r="N99" i="1" s="1"/>
  <c r="L354" i="1"/>
  <c r="M354" i="1" s="1"/>
  <c r="N354" i="1" s="1"/>
  <c r="L493" i="1"/>
  <c r="M493" i="1" s="1"/>
  <c r="N493" i="1" s="1"/>
  <c r="L345" i="1"/>
  <c r="M345" i="1" s="1"/>
  <c r="N345" i="1" s="1"/>
  <c r="L180" i="1"/>
  <c r="M180" i="1" s="1"/>
  <c r="N180" i="1" s="1"/>
  <c r="L66" i="1"/>
  <c r="M66" i="1" s="1"/>
  <c r="N66" i="1" s="1"/>
  <c r="L417" i="1"/>
  <c r="M417" i="1" s="1"/>
  <c r="N417" i="1" s="1"/>
  <c r="L271" i="1"/>
  <c r="K270" i="1"/>
  <c r="L36" i="1"/>
  <c r="M36" i="1" s="1"/>
  <c r="N36" i="1" s="1"/>
  <c r="L140" i="1"/>
  <c r="M140" i="1" s="1"/>
  <c r="N140" i="1" s="1"/>
  <c r="L14" i="1"/>
  <c r="M14" i="1" s="1"/>
  <c r="N14" i="1" s="1"/>
  <c r="L427" i="1"/>
  <c r="M427" i="1" s="1"/>
  <c r="N427" i="1" s="1"/>
  <c r="L247" i="1"/>
  <c r="M247" i="1" s="1"/>
  <c r="N247" i="1" s="1"/>
  <c r="L570" i="1"/>
  <c r="M570" i="1" s="1"/>
  <c r="N570" i="1" s="1"/>
  <c r="L383" i="1"/>
  <c r="M383" i="1" s="1"/>
  <c r="N383" i="1" s="1"/>
  <c r="L240" i="1"/>
  <c r="M240" i="1" s="1"/>
  <c r="N240" i="1" s="1"/>
  <c r="L86" i="1"/>
  <c r="M86" i="1" s="1"/>
  <c r="N86" i="1" s="1"/>
  <c r="L560" i="1"/>
  <c r="K559" i="1"/>
  <c r="L121" i="1"/>
  <c r="M121" i="1" s="1"/>
  <c r="N121" i="1" s="1"/>
  <c r="L32" i="1"/>
  <c r="M32" i="1" s="1"/>
  <c r="N32" i="1" s="1"/>
  <c r="L553" i="1"/>
  <c r="M553" i="1" s="1"/>
  <c r="N553" i="1" s="1"/>
  <c r="L404" i="1"/>
  <c r="M404" i="1" s="1"/>
  <c r="N404" i="1" s="1"/>
  <c r="L552" i="1"/>
  <c r="M552" i="1" s="1"/>
  <c r="N552" i="1" s="1"/>
  <c r="L436" i="1"/>
  <c r="M436" i="1" s="1"/>
  <c r="N436" i="1" s="1"/>
  <c r="L328" i="1"/>
  <c r="M328" i="1" s="1"/>
  <c r="N328" i="1" s="1"/>
  <c r="L106" i="1"/>
  <c r="K105" i="1"/>
  <c r="L524" i="1"/>
  <c r="M524" i="1" s="1"/>
  <c r="N524" i="1" s="1"/>
  <c r="L356" i="1"/>
  <c r="M356" i="1" s="1"/>
  <c r="N356" i="1" s="1"/>
  <c r="L162" i="1"/>
  <c r="M162" i="1" s="1"/>
  <c r="N162" i="1" s="1"/>
  <c r="L498" i="1"/>
  <c r="M498" i="1" s="1"/>
  <c r="N498" i="1" s="1"/>
  <c r="L200" i="1"/>
  <c r="M200" i="1" s="1"/>
  <c r="N200" i="1" s="1"/>
  <c r="L73" i="1"/>
  <c r="M73" i="1" s="1"/>
  <c r="N73" i="1" s="1"/>
  <c r="L485" i="1"/>
  <c r="M485" i="1" s="1"/>
  <c r="N485" i="1" s="1"/>
  <c r="L38" i="1"/>
  <c r="M38" i="1" s="1"/>
  <c r="N38" i="1" s="1"/>
  <c r="L145" i="1"/>
  <c r="M145" i="1" s="1"/>
  <c r="N145" i="1" s="1"/>
  <c r="L267" i="1"/>
  <c r="M267" i="1" s="1"/>
  <c r="N267" i="1" s="1"/>
  <c r="L483" i="1"/>
  <c r="M483" i="1" s="1"/>
  <c r="N483" i="1" s="1"/>
  <c r="L174" i="1"/>
  <c r="M174" i="1" s="1"/>
  <c r="N174" i="1" s="1"/>
  <c r="L313" i="1"/>
  <c r="K312" i="1"/>
  <c r="L565" i="1"/>
  <c r="M565" i="1" s="1"/>
  <c r="N565" i="1" s="1"/>
  <c r="L184" i="1"/>
  <c r="M184" i="1" s="1"/>
  <c r="N184" i="1" s="1"/>
  <c r="L424" i="1"/>
  <c r="M424" i="1" s="1"/>
  <c r="N424" i="1" s="1"/>
  <c r="L139" i="1"/>
  <c r="M139" i="1" s="1"/>
  <c r="N139" i="1" s="1"/>
  <c r="L321" i="1"/>
  <c r="M321" i="1" s="1"/>
  <c r="N321" i="1" s="1"/>
  <c r="L525" i="1"/>
  <c r="M525" i="1" s="1"/>
  <c r="N525" i="1" s="1"/>
  <c r="L15" i="1"/>
  <c r="C47" i="11"/>
  <c r="M215" i="1" l="1"/>
  <c r="L214" i="1"/>
  <c r="T101" i="1"/>
  <c r="T575" i="1"/>
  <c r="M228" i="1"/>
  <c r="L227" i="1"/>
  <c r="T200" i="1"/>
  <c r="T566" i="1"/>
  <c r="T404" i="1"/>
  <c r="T485" i="1"/>
  <c r="T120" i="1"/>
  <c r="T403" i="1"/>
  <c r="T462" i="1"/>
  <c r="T145" i="1"/>
  <c r="T524" i="1"/>
  <c r="T265" i="1"/>
  <c r="T483" i="1"/>
  <c r="T162" i="1"/>
  <c r="T557" i="1"/>
  <c r="T425" i="1"/>
  <c r="T76" i="1"/>
  <c r="T133" i="1"/>
  <c r="T454" i="1"/>
  <c r="T117" i="1"/>
  <c r="T40" i="1"/>
  <c r="T174" i="1"/>
  <c r="T267" i="1"/>
  <c r="T38" i="1"/>
  <c r="T73" i="1"/>
  <c r="T498" i="1"/>
  <c r="T356" i="1"/>
  <c r="T493" i="1"/>
  <c r="T196" i="1"/>
  <c r="T90" i="1"/>
  <c r="T152" i="1"/>
  <c r="T469" i="1"/>
  <c r="T366" i="1"/>
  <c r="T185" i="1"/>
  <c r="T318" i="1"/>
  <c r="T360" i="1"/>
  <c r="T496" i="1"/>
  <c r="T523" i="1"/>
  <c r="T463" i="1"/>
  <c r="T596" i="1"/>
  <c r="T436" i="1"/>
  <c r="T131" i="1"/>
  <c r="T251" i="1"/>
  <c r="T19" i="1"/>
  <c r="T240" i="1"/>
  <c r="T570" i="1"/>
  <c r="T427" i="1"/>
  <c r="T140" i="1"/>
  <c r="T161" i="1"/>
  <c r="T466" i="1"/>
  <c r="T92" i="1"/>
  <c r="T151" i="1"/>
  <c r="T236" i="1"/>
  <c r="T198" i="1"/>
  <c r="T256" i="1"/>
  <c r="T21" i="1"/>
  <c r="T116" i="1"/>
  <c r="T406" i="1"/>
  <c r="T508" i="1"/>
  <c r="T564" i="1"/>
  <c r="T80" i="1"/>
  <c r="T94" i="1"/>
  <c r="T301" i="1"/>
  <c r="T96" i="1"/>
  <c r="T113" i="1"/>
  <c r="T456" i="1"/>
  <c r="T281" i="1"/>
  <c r="T351" i="1"/>
  <c r="T434" i="1"/>
  <c r="T428" i="1"/>
  <c r="T484" i="1"/>
  <c r="T108" i="1"/>
  <c r="T433" i="1"/>
  <c r="T23" i="1"/>
  <c r="T442" i="1"/>
  <c r="T304" i="1"/>
  <c r="T46" i="1"/>
  <c r="T441" i="1"/>
  <c r="T352" i="1"/>
  <c r="T266" i="1"/>
  <c r="T478" i="1"/>
  <c r="T42" i="1"/>
  <c r="T497" i="1"/>
  <c r="T139" i="1"/>
  <c r="T86" i="1"/>
  <c r="T383" i="1"/>
  <c r="T247" i="1"/>
  <c r="T14" i="1"/>
  <c r="T36" i="1"/>
  <c r="T417" i="1"/>
  <c r="T99" i="1"/>
  <c r="T409" i="1"/>
  <c r="T520" i="1"/>
  <c r="T333" i="1"/>
  <c r="T125" i="1"/>
  <c r="T56" i="1"/>
  <c r="T300" i="1"/>
  <c r="T309" i="1"/>
  <c r="T569" i="1"/>
  <c r="T597" i="1"/>
  <c r="T269" i="1"/>
  <c r="T241" i="1"/>
  <c r="T299" i="1"/>
  <c r="T153" i="1"/>
  <c r="T29" i="1"/>
  <c r="T208" i="1"/>
  <c r="T320" i="1"/>
  <c r="T362" i="1"/>
  <c r="T525" i="1"/>
  <c r="T32" i="1"/>
  <c r="T180" i="1"/>
  <c r="T533" i="1"/>
  <c r="T69" i="1"/>
  <c r="T226" i="1"/>
  <c r="T382" i="1"/>
  <c r="T599" i="1"/>
  <c r="T486" i="1"/>
  <c r="T142" i="1"/>
  <c r="T250" i="1"/>
  <c r="T413" i="1"/>
  <c r="T395" i="1"/>
  <c r="T410" i="1"/>
  <c r="T111" i="1"/>
  <c r="T310" i="1"/>
  <c r="T83" i="1"/>
  <c r="T376" i="1"/>
  <c r="T245" i="1"/>
  <c r="T600" i="1"/>
  <c r="T50" i="1"/>
  <c r="T374" i="1"/>
  <c r="T490" i="1"/>
  <c r="T37" i="1"/>
  <c r="T148" i="1"/>
  <c r="T389" i="1"/>
  <c r="T59" i="1"/>
  <c r="T562" i="1"/>
  <c r="T235" i="1"/>
  <c r="T124" i="1"/>
  <c r="T221" i="1"/>
  <c r="T440" i="1"/>
  <c r="T341" i="1"/>
  <c r="T88" i="1"/>
  <c r="T384" i="1"/>
  <c r="T249" i="1"/>
  <c r="T17" i="1"/>
  <c r="T123" i="1"/>
  <c r="T422" i="1"/>
  <c r="T137" i="1"/>
  <c r="T237" i="1"/>
  <c r="T91" i="1"/>
  <c r="T414" i="1"/>
  <c r="T489" i="1"/>
  <c r="T53" i="1"/>
  <c r="T134" i="1"/>
  <c r="T189" i="1"/>
  <c r="T204" i="1"/>
  <c r="T590" i="1"/>
  <c r="T561" i="1"/>
  <c r="T243" i="1"/>
  <c r="T146" i="1"/>
  <c r="T519" i="1"/>
  <c r="T130" i="1"/>
  <c r="T372" i="1"/>
  <c r="T367" i="1"/>
  <c r="T64" i="1"/>
  <c r="T369" i="1"/>
  <c r="T184" i="1"/>
  <c r="K252" i="1"/>
  <c r="T542" i="1"/>
  <c r="T355" i="1"/>
  <c r="T278" i="1"/>
  <c r="T93" i="1"/>
  <c r="T118" i="1"/>
  <c r="T262" i="1"/>
  <c r="T159" i="1"/>
  <c r="T426" i="1"/>
  <c r="T368" i="1"/>
  <c r="T387" i="1"/>
  <c r="T405" i="1"/>
  <c r="T70" i="1"/>
  <c r="T580" i="1"/>
  <c r="T186" i="1"/>
  <c r="T386" i="1"/>
  <c r="T547" i="1"/>
  <c r="T261" i="1"/>
  <c r="T199" i="1"/>
  <c r="T177" i="1"/>
  <c r="T420" i="1"/>
  <c r="T202" i="1"/>
  <c r="T166" i="1"/>
  <c r="T285" i="1"/>
  <c r="T246" i="1"/>
  <c r="M223" i="1"/>
  <c r="L222" i="1"/>
  <c r="M106" i="1"/>
  <c r="L105" i="1"/>
  <c r="M82" i="1"/>
  <c r="L81" i="1"/>
  <c r="M474" i="1"/>
  <c r="L473" i="1"/>
  <c r="T321" i="1"/>
  <c r="T424" i="1"/>
  <c r="T565" i="1"/>
  <c r="M313" i="1"/>
  <c r="L312" i="1"/>
  <c r="T328" i="1"/>
  <c r="T552" i="1"/>
  <c r="T553" i="1"/>
  <c r="T121" i="1"/>
  <c r="M560" i="1"/>
  <c r="L559" i="1"/>
  <c r="T66" i="1"/>
  <c r="T345" i="1"/>
  <c r="T354" i="1"/>
  <c r="T85" i="1"/>
  <c r="T248" i="1"/>
  <c r="T308" i="1"/>
  <c r="M273" i="1"/>
  <c r="N273" i="1" s="1"/>
  <c r="T138" i="1"/>
  <c r="T416" i="1"/>
  <c r="T439" i="1"/>
  <c r="T79" i="1"/>
  <c r="T573" i="1"/>
  <c r="T67" i="1"/>
  <c r="T460" i="1"/>
  <c r="M451" i="1"/>
  <c r="L449" i="1"/>
  <c r="T115" i="1"/>
  <c r="M350" i="1"/>
  <c r="N350" i="1" s="1"/>
  <c r="M397" i="1"/>
  <c r="L396" i="1"/>
  <c r="M338" i="1"/>
  <c r="N338" i="1" s="1"/>
  <c r="T110" i="1"/>
  <c r="M95" i="1"/>
  <c r="N95" i="1" s="1"/>
  <c r="M418" i="1"/>
  <c r="N418" i="1" s="1"/>
  <c r="M430" i="1"/>
  <c r="N430" i="1" s="1"/>
  <c r="M129" i="1"/>
  <c r="N129" i="1" s="1"/>
  <c r="M109" i="1"/>
  <c r="N109" i="1" s="1"/>
  <c r="M448" i="1"/>
  <c r="L447" i="1"/>
  <c r="M33" i="1"/>
  <c r="N33" i="1" s="1"/>
  <c r="M491" i="1"/>
  <c r="N491" i="1" s="1"/>
  <c r="M78" i="1"/>
  <c r="N78" i="1" s="1"/>
  <c r="K591" i="1"/>
  <c r="K584" i="1" s="1"/>
  <c r="M182" i="1"/>
  <c r="N182" i="1" s="1"/>
  <c r="M402" i="1"/>
  <c r="N402" i="1" s="1"/>
  <c r="M444" i="1"/>
  <c r="N444" i="1" s="1"/>
  <c r="M527" i="1"/>
  <c r="L526" i="1"/>
  <c r="M408" i="1"/>
  <c r="N408" i="1" s="1"/>
  <c r="M400" i="1"/>
  <c r="N400" i="1" s="1"/>
  <c r="M348" i="1"/>
  <c r="N348" i="1" s="1"/>
  <c r="M271" i="1"/>
  <c r="L270" i="1"/>
  <c r="M541" i="1"/>
  <c r="L540" i="1"/>
  <c r="M296" i="1"/>
  <c r="N296" i="1" s="1"/>
  <c r="T284" i="1"/>
  <c r="M392" i="1"/>
  <c r="L391" i="1"/>
  <c r="M307" i="1"/>
  <c r="N307" i="1" s="1"/>
  <c r="T203" i="1"/>
  <c r="M188" i="1"/>
  <c r="L187" i="1"/>
  <c r="M594" i="1"/>
  <c r="L593" i="1"/>
  <c r="L591" i="1" s="1"/>
  <c r="M298" i="1"/>
  <c r="L297" i="1"/>
  <c r="M571" i="1"/>
  <c r="N571" i="1" s="1"/>
  <c r="M212" i="1"/>
  <c r="N212" i="1" s="1"/>
  <c r="M325" i="1"/>
  <c r="N325" i="1" s="1"/>
  <c r="M141" i="1"/>
  <c r="N141" i="1" s="1"/>
  <c r="M97" i="1"/>
  <c r="N97" i="1" s="1"/>
  <c r="M530" i="1"/>
  <c r="N530" i="1" s="1"/>
  <c r="M178" i="1"/>
  <c r="N178" i="1" s="1"/>
  <c r="M49" i="1"/>
  <c r="L48" i="1"/>
  <c r="M194" i="1"/>
  <c r="N194" i="1" s="1"/>
  <c r="M41" i="1"/>
  <c r="N41" i="1" s="1"/>
  <c r="M529" i="1"/>
  <c r="L528" i="1"/>
  <c r="M210" i="1"/>
  <c r="N210" i="1" s="1"/>
  <c r="M589" i="1"/>
  <c r="N589" i="1" s="1"/>
  <c r="M211" i="1"/>
  <c r="N211" i="1" s="1"/>
  <c r="M415" i="1"/>
  <c r="N415" i="1" s="1"/>
  <c r="M507" i="1"/>
  <c r="L506" i="1"/>
  <c r="L505" i="1" s="1"/>
  <c r="M25" i="1"/>
  <c r="L24" i="1"/>
  <c r="T334" i="1"/>
  <c r="M465" i="1"/>
  <c r="L464" i="1"/>
  <c r="T346" i="1"/>
  <c r="T432" i="1"/>
  <c r="T74" i="1"/>
  <c r="T277" i="1"/>
  <c r="T435" i="1"/>
  <c r="T242" i="1"/>
  <c r="T546" i="1"/>
  <c r="T342" i="1"/>
  <c r="T18" i="1"/>
  <c r="T370" i="1"/>
  <c r="T114" i="1"/>
  <c r="T380" i="1"/>
  <c r="T401" i="1"/>
  <c r="T377" i="1"/>
  <c r="T556" i="1"/>
  <c r="T582" i="1"/>
  <c r="T572" i="1"/>
  <c r="T207" i="1"/>
  <c r="T291" i="1"/>
  <c r="T343" i="1"/>
  <c r="T39" i="1"/>
  <c r="T167" i="1"/>
  <c r="T268" i="1"/>
  <c r="T63" i="1"/>
  <c r="T429" i="1"/>
  <c r="T20" i="1"/>
  <c r="T306" i="1"/>
  <c r="T75" i="1"/>
  <c r="M592" i="1"/>
  <c r="M232" i="1"/>
  <c r="L229" i="1"/>
  <c r="T87" i="1"/>
  <c r="M317" i="1"/>
  <c r="L316" i="1"/>
  <c r="T132" i="1"/>
  <c r="T224" i="1"/>
  <c r="T457" i="1"/>
  <c r="T193" i="1"/>
  <c r="T522" i="1"/>
  <c r="T468" i="1"/>
  <c r="T201" i="1"/>
  <c r="T583" i="1"/>
  <c r="T365" i="1"/>
  <c r="T57" i="1"/>
  <c r="T176" i="1"/>
  <c r="T470" i="1"/>
  <c r="T336" i="1"/>
  <c r="T197" i="1"/>
  <c r="T164" i="1"/>
  <c r="T263" i="1"/>
  <c r="T274" i="1"/>
  <c r="T543" i="1"/>
  <c r="T135" i="1"/>
  <c r="T458" i="1"/>
  <c r="T577" i="1"/>
  <c r="K216" i="1"/>
  <c r="K510" i="1"/>
  <c r="T155" i="1"/>
  <c r="T459" i="1"/>
  <c r="T107" i="1"/>
  <c r="T127" i="1"/>
  <c r="T393" i="1"/>
  <c r="T22" i="1"/>
  <c r="T482" i="1"/>
  <c r="T361" i="1"/>
  <c r="T437" i="1"/>
  <c r="T100" i="1"/>
  <c r="T34" i="1"/>
  <c r="T175" i="1"/>
  <c r="T206" i="1"/>
  <c r="M399" i="1"/>
  <c r="L398" i="1"/>
  <c r="T45" i="1"/>
  <c r="T576" i="1"/>
  <c r="T531" i="1"/>
  <c r="M44" i="1"/>
  <c r="L43" i="1"/>
  <c r="M287" i="1"/>
  <c r="L286" i="1"/>
  <c r="N513" i="1"/>
  <c r="M588" i="1"/>
  <c r="L587" i="1"/>
  <c r="M157" i="1"/>
  <c r="L156" i="1"/>
  <c r="M150" i="1"/>
  <c r="L149" i="1"/>
  <c r="M290" i="1"/>
  <c r="L289" i="1"/>
  <c r="M502" i="1"/>
  <c r="L501" i="1"/>
  <c r="M359" i="1"/>
  <c r="L358" i="1"/>
  <c r="M294" i="1"/>
  <c r="L293" i="1"/>
  <c r="T537" i="1"/>
  <c r="T487" i="1"/>
  <c r="T170" i="1"/>
  <c r="T421" i="1"/>
  <c r="T551" i="1"/>
  <c r="T136" i="1"/>
  <c r="T476" i="1"/>
  <c r="T89" i="1"/>
  <c r="T488" i="1"/>
  <c r="T264" i="1"/>
  <c r="T443" i="1"/>
  <c r="T209" i="1"/>
  <c r="T544" i="1"/>
  <c r="T181" i="1"/>
  <c r="M255" i="1"/>
  <c r="L254" i="1"/>
  <c r="L253" i="1" s="1"/>
  <c r="M276" i="1"/>
  <c r="L275" i="1"/>
  <c r="M324" i="1"/>
  <c r="L323" i="1"/>
  <c r="M504" i="1"/>
  <c r="L503" i="1"/>
  <c r="T163" i="1"/>
  <c r="T205" i="1"/>
  <c r="M234" i="1"/>
  <c r="L233" i="1"/>
  <c r="T128" i="1"/>
  <c r="T586" i="1"/>
  <c r="T335" i="1"/>
  <c r="T578" i="1"/>
  <c r="T548" i="1"/>
  <c r="T288" i="1"/>
  <c r="T492" i="1"/>
  <c r="T30" i="1"/>
  <c r="T411" i="1"/>
  <c r="T390" i="1"/>
  <c r="M535" i="1"/>
  <c r="L534" i="1"/>
  <c r="T315" i="1"/>
  <c r="T438" i="1"/>
  <c r="T122" i="1"/>
  <c r="T195" i="1"/>
  <c r="T172" i="1"/>
  <c r="T47" i="1"/>
  <c r="T283" i="1"/>
  <c r="T581" i="1"/>
  <c r="T353" i="1"/>
  <c r="T98" i="1"/>
  <c r="M218" i="1"/>
  <c r="L217" i="1"/>
  <c r="M144" i="1"/>
  <c r="L143" i="1"/>
  <c r="M515" i="1"/>
  <c r="L514" i="1"/>
  <c r="L512" i="1" s="1"/>
  <c r="L510" i="1" s="1"/>
  <c r="M260" i="1"/>
  <c r="L259" i="1"/>
  <c r="M472" i="1"/>
  <c r="L471" i="1"/>
  <c r="M52" i="1"/>
  <c r="L51" i="1"/>
  <c r="M453" i="1"/>
  <c r="L452" i="1"/>
  <c r="M15" i="1"/>
  <c r="C46" i="11"/>
  <c r="C45" i="11" s="1"/>
  <c r="C43" i="11" s="1"/>
  <c r="D63" i="12"/>
  <c r="D60" i="12" s="1"/>
  <c r="N215" i="1" l="1"/>
  <c r="M214" i="1"/>
  <c r="T418" i="1"/>
  <c r="T338" i="1"/>
  <c r="T350" i="1"/>
  <c r="N228" i="1"/>
  <c r="M227" i="1"/>
  <c r="L216" i="1"/>
  <c r="T415" i="1"/>
  <c r="T589" i="1"/>
  <c r="T33" i="1"/>
  <c r="T400" i="1"/>
  <c r="L252" i="1"/>
  <c r="T211" i="1"/>
  <c r="T210" i="1"/>
  <c r="T41" i="1"/>
  <c r="T348" i="1"/>
  <c r="T408" i="1"/>
  <c r="T78" i="1"/>
  <c r="T129" i="1"/>
  <c r="N453" i="1"/>
  <c r="M452" i="1"/>
  <c r="L500" i="1"/>
  <c r="L499" i="1" s="1"/>
  <c r="N290" i="1"/>
  <c r="N289" i="1" s="1"/>
  <c r="M289" i="1"/>
  <c r="N592" i="1"/>
  <c r="N507" i="1"/>
  <c r="M506" i="1"/>
  <c r="M505" i="1" s="1"/>
  <c r="N529" i="1"/>
  <c r="M528" i="1"/>
  <c r="T194" i="1"/>
  <c r="N49" i="1"/>
  <c r="N48" i="1" s="1"/>
  <c r="M48" i="1"/>
  <c r="T530" i="1"/>
  <c r="T141" i="1"/>
  <c r="T571" i="1"/>
  <c r="N188" i="1"/>
  <c r="N187" i="1" s="1"/>
  <c r="M187" i="1"/>
  <c r="T296" i="1"/>
  <c r="N541" i="1"/>
  <c r="N540" i="1" s="1"/>
  <c r="M540" i="1"/>
  <c r="T402" i="1"/>
  <c r="N448" i="1"/>
  <c r="M447" i="1"/>
  <c r="N397" i="1"/>
  <c r="M396" i="1"/>
  <c r="N223" i="1"/>
  <c r="N222" i="1" s="1"/>
  <c r="M222" i="1"/>
  <c r="N472" i="1"/>
  <c r="M471" i="1"/>
  <c r="N515" i="1"/>
  <c r="N514" i="1" s="1"/>
  <c r="N512" i="1" s="1"/>
  <c r="N510" i="1" s="1"/>
  <c r="M514" i="1"/>
  <c r="M512" i="1" s="1"/>
  <c r="M510" i="1" s="1"/>
  <c r="N218" i="1"/>
  <c r="N217" i="1" s="1"/>
  <c r="M217" i="1"/>
  <c r="N504" i="1"/>
  <c r="N503" i="1" s="1"/>
  <c r="M503" i="1"/>
  <c r="N276" i="1"/>
  <c r="N275" i="1" s="1"/>
  <c r="M275" i="1"/>
  <c r="N294" i="1"/>
  <c r="M293" i="1"/>
  <c r="N502" i="1"/>
  <c r="N501" i="1" s="1"/>
  <c r="M501" i="1"/>
  <c r="N157" i="1"/>
  <c r="N156" i="1" s="1"/>
  <c r="M156" i="1"/>
  <c r="T513" i="1"/>
  <c r="N465" i="1"/>
  <c r="N464" i="1" s="1"/>
  <c r="M464" i="1"/>
  <c r="N392" i="1"/>
  <c r="N391" i="1" s="1"/>
  <c r="M391" i="1"/>
  <c r="T491" i="1"/>
  <c r="T109" i="1"/>
  <c r="T430" i="1"/>
  <c r="T95" i="1"/>
  <c r="N560" i="1"/>
  <c r="N559" i="1" s="1"/>
  <c r="M559" i="1"/>
  <c r="N474" i="1"/>
  <c r="M473" i="1"/>
  <c r="N52" i="1"/>
  <c r="N51" i="1" s="1"/>
  <c r="M51" i="1"/>
  <c r="N535" i="1"/>
  <c r="N534" i="1" s="1"/>
  <c r="M534" i="1"/>
  <c r="N234" i="1"/>
  <c r="N233" i="1" s="1"/>
  <c r="M233" i="1"/>
  <c r="N44" i="1"/>
  <c r="N43" i="1" s="1"/>
  <c r="M43" i="1"/>
  <c r="N232" i="1"/>
  <c r="M229" i="1"/>
  <c r="N25" i="1"/>
  <c r="M24" i="1"/>
  <c r="T178" i="1"/>
  <c r="T97" i="1"/>
  <c r="T325" i="1"/>
  <c r="T212" i="1"/>
  <c r="N594" i="1"/>
  <c r="N593" i="1" s="1"/>
  <c r="M593" i="1"/>
  <c r="T307" i="1"/>
  <c r="N271" i="1"/>
  <c r="N270" i="1" s="1"/>
  <c r="M270" i="1"/>
  <c r="T444" i="1"/>
  <c r="T182" i="1"/>
  <c r="N106" i="1"/>
  <c r="N105" i="1" s="1"/>
  <c r="M105" i="1"/>
  <c r="N260" i="1"/>
  <c r="N259" i="1" s="1"/>
  <c r="M259" i="1"/>
  <c r="N144" i="1"/>
  <c r="N143" i="1" s="1"/>
  <c r="M143" i="1"/>
  <c r="N324" i="1"/>
  <c r="M323" i="1"/>
  <c r="N255" i="1"/>
  <c r="N254" i="1" s="1"/>
  <c r="N253" i="1" s="1"/>
  <c r="M254" i="1"/>
  <c r="M253" i="1" s="1"/>
  <c r="N359" i="1"/>
  <c r="M358" i="1"/>
  <c r="N150" i="1"/>
  <c r="N149" i="1" s="1"/>
  <c r="M149" i="1"/>
  <c r="N588" i="1"/>
  <c r="N587" i="1" s="1"/>
  <c r="M587" i="1"/>
  <c r="N287" i="1"/>
  <c r="N286" i="1" s="1"/>
  <c r="M286" i="1"/>
  <c r="N399" i="1"/>
  <c r="N398" i="1" s="1"/>
  <c r="M398" i="1"/>
  <c r="N317" i="1"/>
  <c r="N316" i="1" s="1"/>
  <c r="M316" i="1"/>
  <c r="N298" i="1"/>
  <c r="M297" i="1"/>
  <c r="N527" i="1"/>
  <c r="M526" i="1"/>
  <c r="N451" i="1"/>
  <c r="M449" i="1"/>
  <c r="T273" i="1"/>
  <c r="N313" i="1"/>
  <c r="N312" i="1" s="1"/>
  <c r="M312" i="1"/>
  <c r="N82" i="1"/>
  <c r="N81" i="1" s="1"/>
  <c r="M81" i="1"/>
  <c r="N15" i="1"/>
  <c r="C59" i="9"/>
  <c r="B29" i="17"/>
  <c r="B28" i="17" s="1"/>
  <c r="N214" i="1" l="1"/>
  <c r="T215" i="1"/>
  <c r="T399" i="1"/>
  <c r="M500" i="1"/>
  <c r="M499" i="1" s="1"/>
  <c r="T218" i="1"/>
  <c r="T541" i="1"/>
  <c r="T49" i="1"/>
  <c r="T290" i="1"/>
  <c r="T223" i="1"/>
  <c r="N227" i="1"/>
  <c r="T227" i="1" s="1"/>
  <c r="T228" i="1"/>
  <c r="T289" i="1"/>
  <c r="T540" i="1"/>
  <c r="N500" i="1"/>
  <c r="M252" i="1"/>
  <c r="T144" i="1"/>
  <c r="T43" i="1"/>
  <c r="T392" i="1"/>
  <c r="T156" i="1"/>
  <c r="T593" i="1"/>
  <c r="T588" i="1"/>
  <c r="N252" i="1"/>
  <c r="T143" i="1"/>
  <c r="T534" i="1"/>
  <c r="T504" i="1"/>
  <c r="T217" i="1"/>
  <c r="T287" i="1"/>
  <c r="T587" i="1"/>
  <c r="T233" i="1"/>
  <c r="T51" i="1"/>
  <c r="T501" i="1"/>
  <c r="T503" i="1"/>
  <c r="T313" i="1"/>
  <c r="T286" i="1"/>
  <c r="T44" i="1"/>
  <c r="T52" i="1"/>
  <c r="T157" i="1"/>
  <c r="T275" i="1"/>
  <c r="T515" i="1"/>
  <c r="T188" i="1"/>
  <c r="T82" i="1"/>
  <c r="T149" i="1"/>
  <c r="T255" i="1"/>
  <c r="T260" i="1"/>
  <c r="T106" i="1"/>
  <c r="T535" i="1"/>
  <c r="T259" i="1"/>
  <c r="T105" i="1"/>
  <c r="T270" i="1"/>
  <c r="T187" i="1"/>
  <c r="T276" i="1"/>
  <c r="N449" i="1"/>
  <c r="T449" i="1" s="1"/>
  <c r="T451" i="1"/>
  <c r="N297" i="1"/>
  <c r="T298" i="1"/>
  <c r="N473" i="1"/>
  <c r="T473" i="1" s="1"/>
  <c r="T474" i="1"/>
  <c r="T472" i="1"/>
  <c r="N471" i="1"/>
  <c r="T471" i="1" s="1"/>
  <c r="N591" i="1"/>
  <c r="T502" i="1"/>
  <c r="T232" i="1"/>
  <c r="N229" i="1"/>
  <c r="T229" i="1" s="1"/>
  <c r="T234" i="1"/>
  <c r="T560" i="1"/>
  <c r="T391" i="1"/>
  <c r="T465" i="1"/>
  <c r="T512" i="1"/>
  <c r="T510" i="1"/>
  <c r="N396" i="1"/>
  <c r="T396" i="1" s="1"/>
  <c r="T397" i="1"/>
  <c r="N506" i="1"/>
  <c r="T507" i="1"/>
  <c r="T271" i="1"/>
  <c r="N526" i="1"/>
  <c r="T526" i="1" s="1"/>
  <c r="T527" i="1"/>
  <c r="T317" i="1"/>
  <c r="T398" i="1"/>
  <c r="T150" i="1"/>
  <c r="T359" i="1"/>
  <c r="N358" i="1"/>
  <c r="T358" i="1" s="1"/>
  <c r="N24" i="1"/>
  <c r="T24" i="1" s="1"/>
  <c r="T25" i="1"/>
  <c r="T559" i="1"/>
  <c r="T464" i="1"/>
  <c r="T294" i="1"/>
  <c r="N293" i="1"/>
  <c r="T293" i="1" s="1"/>
  <c r="M216" i="1"/>
  <c r="T222" i="1"/>
  <c r="T592" i="1"/>
  <c r="T453" i="1"/>
  <c r="N452" i="1"/>
  <c r="T452" i="1" s="1"/>
  <c r="T594" i="1"/>
  <c r="T324" i="1"/>
  <c r="N323" i="1"/>
  <c r="T323" i="1" s="1"/>
  <c r="N447" i="1"/>
  <c r="T447" i="1" s="1"/>
  <c r="T448" i="1"/>
  <c r="N528" i="1"/>
  <c r="T528" i="1" s="1"/>
  <c r="T529" i="1"/>
  <c r="M591" i="1"/>
  <c r="T15" i="1"/>
  <c r="D36" i="12"/>
  <c r="C56" i="11"/>
  <c r="C55" i="11" s="1"/>
  <c r="C54" i="11" s="1"/>
  <c r="C8" i="11"/>
  <c r="C7" i="11" s="1"/>
  <c r="T252" i="1" l="1"/>
  <c r="N216" i="1"/>
  <c r="T216" i="1" s="1"/>
  <c r="N505" i="1"/>
  <c r="T506" i="1"/>
  <c r="C36" i="15"/>
  <c r="H36" i="15" s="1"/>
  <c r="C14" i="11"/>
  <c r="D31" i="12"/>
  <c r="C31" i="15"/>
  <c r="T505" i="1" l="1"/>
  <c r="N499" i="1"/>
  <c r="T499" i="1" s="1"/>
  <c r="C6" i="9"/>
  <c r="C7" i="15" s="1"/>
  <c r="K36" i="15"/>
  <c r="J36" i="15"/>
  <c r="O36" i="15"/>
  <c r="F36" i="15"/>
  <c r="N36" i="15"/>
  <c r="I36" i="15"/>
  <c r="G36" i="15"/>
  <c r="E36" i="15"/>
  <c r="D36" i="15"/>
  <c r="L36" i="15"/>
  <c r="M36" i="15"/>
  <c r="C13" i="15"/>
  <c r="D13" i="12"/>
  <c r="C26" i="15"/>
  <c r="G26" i="15" s="1"/>
  <c r="E31" i="15"/>
  <c r="O31" i="15"/>
  <c r="K31" i="15"/>
  <c r="H31" i="15"/>
  <c r="D31" i="15"/>
  <c r="M31" i="15"/>
  <c r="J31" i="15"/>
  <c r="I31" i="15"/>
  <c r="F31" i="15"/>
  <c r="L31" i="15"/>
  <c r="G31" i="15"/>
  <c r="N31" i="15"/>
  <c r="C28" i="15"/>
  <c r="D28" i="12"/>
  <c r="O7" i="15" l="1"/>
  <c r="K7" i="15"/>
  <c r="I7" i="15"/>
  <c r="F7" i="15"/>
  <c r="G7" i="15"/>
  <c r="L7" i="15"/>
  <c r="N7" i="15"/>
  <c r="M7" i="15"/>
  <c r="J7" i="15"/>
  <c r="E7" i="15"/>
  <c r="H7" i="15"/>
  <c r="D7" i="15"/>
  <c r="D7" i="12"/>
  <c r="M26" i="15"/>
  <c r="F26" i="15"/>
  <c r="I26" i="15"/>
  <c r="D26" i="15"/>
  <c r="H26" i="15"/>
  <c r="N26" i="15"/>
  <c r="E26" i="15"/>
  <c r="O26" i="15"/>
  <c r="J26" i="15"/>
  <c r="K26" i="15"/>
  <c r="L26" i="15"/>
  <c r="D26" i="12"/>
  <c r="H13" i="15"/>
  <c r="E13" i="15"/>
  <c r="M13" i="15"/>
  <c r="F13" i="15"/>
  <c r="N13" i="15"/>
  <c r="J13" i="15"/>
  <c r="L13" i="15"/>
  <c r="D13" i="15"/>
  <c r="I13" i="15"/>
  <c r="K13" i="15"/>
  <c r="G13" i="15"/>
  <c r="O13" i="15"/>
  <c r="E28" i="15"/>
  <c r="N28" i="15"/>
  <c r="L28" i="15"/>
  <c r="O28" i="15"/>
  <c r="F28" i="15"/>
  <c r="J28" i="15"/>
  <c r="D28" i="15"/>
  <c r="H28" i="15"/>
  <c r="M28" i="15"/>
  <c r="I28" i="15"/>
  <c r="G28" i="15"/>
  <c r="K28" i="15"/>
  <c r="F20" i="18" l="1"/>
  <c r="C49" i="9"/>
  <c r="C50" i="9"/>
  <c r="D50" i="12" l="1"/>
  <c r="C50" i="15"/>
  <c r="C48" i="9"/>
  <c r="B22" i="17" s="1"/>
  <c r="C51" i="15"/>
  <c r="D51" i="12"/>
  <c r="G20" i="18"/>
  <c r="D49" i="12" l="1"/>
  <c r="L51" i="15"/>
  <c r="M51" i="15"/>
  <c r="O51" i="15"/>
  <c r="O49" i="15" s="1"/>
  <c r="F51" i="15"/>
  <c r="G51" i="15"/>
  <c r="K51" i="15"/>
  <c r="J51" i="15"/>
  <c r="E51" i="15"/>
  <c r="H51" i="15"/>
  <c r="N51" i="15"/>
  <c r="N49" i="15" s="1"/>
  <c r="I51" i="15"/>
  <c r="D51" i="15"/>
  <c r="C22" i="17"/>
  <c r="F50" i="15"/>
  <c r="I50" i="15"/>
  <c r="L50" i="15"/>
  <c r="J50" i="15"/>
  <c r="G50" i="15"/>
  <c r="D50" i="15"/>
  <c r="H50" i="15"/>
  <c r="K50" i="15"/>
  <c r="E50" i="15"/>
  <c r="M50" i="15"/>
  <c r="C49" i="15"/>
  <c r="H49" i="15" l="1"/>
  <c r="L49" i="15"/>
  <c r="D49" i="15"/>
  <c r="E49" i="15"/>
  <c r="F49" i="15"/>
  <c r="I49" i="15"/>
  <c r="J49" i="15"/>
  <c r="K49" i="15"/>
  <c r="M49" i="15"/>
  <c r="D22" i="17"/>
  <c r="G49" i="15"/>
  <c r="E22" i="17" l="1"/>
  <c r="G27" i="18" l="1"/>
  <c r="G26" i="18" s="1"/>
  <c r="F27" i="18"/>
  <c r="F26" i="18" s="1"/>
  <c r="D34" i="18" l="1"/>
  <c r="D26" i="18"/>
  <c r="C26" i="18"/>
  <c r="C34" i="18"/>
  <c r="E26" i="18"/>
  <c r="E34" i="18"/>
  <c r="S591" i="1"/>
  <c r="S500" i="1"/>
  <c r="S514" i="1"/>
  <c r="S477" i="1"/>
  <c r="S598" i="1"/>
  <c r="S509" i="1" s="1"/>
  <c r="S554" i="1"/>
  <c r="S550" i="1"/>
  <c r="S280" i="1"/>
  <c r="S455" i="1"/>
  <c r="S316" i="1"/>
  <c r="S495" i="1"/>
  <c r="S297" i="1"/>
  <c r="S165" i="1"/>
  <c r="S183" i="1"/>
  <c r="S385" i="1"/>
  <c r="S378" i="1" s="1"/>
  <c r="S563" i="1"/>
  <c r="S312" i="1"/>
  <c r="S254" i="1"/>
  <c r="S253" i="1" s="1"/>
  <c r="S521" i="1"/>
  <c r="S48" i="1"/>
  <c r="S239" i="1"/>
  <c r="S461" i="1"/>
  <c r="S545" i="1"/>
  <c r="S344" i="1"/>
  <c r="S423" i="1"/>
  <c r="S326" i="1"/>
  <c r="S31" i="1"/>
  <c r="S61" i="1"/>
  <c r="J119" i="1"/>
  <c r="S81" i="1"/>
  <c r="S77" i="1"/>
  <c r="S13" i="1"/>
  <c r="S12" i="1" s="1"/>
  <c r="N563" i="1"/>
  <c r="N558" i="1" s="1"/>
  <c r="N554" i="1"/>
  <c r="N461" i="1"/>
  <c r="N477" i="1"/>
  <c r="N598" i="1"/>
  <c r="N467" i="1"/>
  <c r="N423" i="1"/>
  <c r="N574" i="1"/>
  <c r="N388" i="1"/>
  <c r="N550" i="1"/>
  <c r="N173" i="1"/>
  <c r="N385" i="1"/>
  <c r="N332" i="1"/>
  <c r="N303" i="1"/>
  <c r="N213" i="1"/>
  <c r="N364" i="1"/>
  <c r="N191" i="1"/>
  <c r="N532" i="1"/>
  <c r="N455" i="1"/>
  <c r="N244" i="1"/>
  <c r="N160" i="1"/>
  <c r="N280" i="1"/>
  <c r="N319" i="1"/>
  <c r="N239" i="1"/>
  <c r="N171" i="1"/>
  <c r="N357" i="1"/>
  <c r="N183" i="1"/>
  <c r="N407" i="1"/>
  <c r="N585" i="1"/>
  <c r="N169" i="1"/>
  <c r="N295" i="1"/>
  <c r="N292" i="1" s="1"/>
  <c r="N179" i="1"/>
  <c r="N521" i="1"/>
  <c r="N517" i="1" s="1"/>
  <c r="N475" i="1"/>
  <c r="N545" i="1"/>
  <c r="N539" i="1" s="1"/>
  <c r="N394" i="1"/>
  <c r="N326" i="1"/>
  <c r="N322" i="1" s="1"/>
  <c r="C26" i="9" s="1"/>
  <c r="N371" i="1"/>
  <c r="N340" i="1"/>
  <c r="N595" i="1"/>
  <c r="N419" i="1"/>
  <c r="N28" i="1"/>
  <c r="N55" i="1"/>
  <c r="N72" i="1"/>
  <c r="N35" i="1"/>
  <c r="N65" i="1"/>
  <c r="N58" i="1"/>
  <c r="N119" i="1"/>
  <c r="N147" i="1"/>
  <c r="N31" i="1"/>
  <c r="N68" i="1"/>
  <c r="N77" i="1"/>
  <c r="Q550" i="1"/>
  <c r="Q521" i="1"/>
  <c r="Q517" i="1" s="1"/>
  <c r="Q568" i="1"/>
  <c r="Q563" i="1"/>
  <c r="Q558" i="1" s="1"/>
  <c r="Q461" i="1"/>
  <c r="Q455" i="1"/>
  <c r="Q467" i="1"/>
  <c r="Q394" i="1"/>
  <c r="Q585" i="1"/>
  <c r="Q477" i="1"/>
  <c r="Q431" i="1"/>
  <c r="Q385" i="1"/>
  <c r="Q364" i="1"/>
  <c r="Q357" i="1"/>
  <c r="Q332" i="1"/>
  <c r="Q532" i="1"/>
  <c r="Q213" i="1"/>
  <c r="Q554" i="1"/>
  <c r="Q171" i="1"/>
  <c r="Q183" i="1"/>
  <c r="Q423" i="1"/>
  <c r="Q303" i="1"/>
  <c r="Q239" i="1"/>
  <c r="Q280" i="1"/>
  <c r="Q191" i="1"/>
  <c r="Q388" i="1"/>
  <c r="Q319" i="1"/>
  <c r="Q326" i="1"/>
  <c r="Q322" i="1" s="1"/>
  <c r="Q173" i="1"/>
  <c r="Q160" i="1"/>
  <c r="Q244" i="1"/>
  <c r="Q35" i="1"/>
  <c r="Q72" i="1"/>
  <c r="Q28" i="1"/>
  <c r="Q55" i="1"/>
  <c r="Q475" i="1"/>
  <c r="Q295" i="1"/>
  <c r="Q292" i="1" s="1"/>
  <c r="Q340" i="1"/>
  <c r="Q169" i="1"/>
  <c r="Q545" i="1"/>
  <c r="Q539" i="1" s="1"/>
  <c r="Q179" i="1"/>
  <c r="Q371" i="1"/>
  <c r="Q419" i="1"/>
  <c r="Q147" i="1"/>
  <c r="Q65" i="1"/>
  <c r="Q58" i="1"/>
  <c r="Q119" i="1"/>
  <c r="Q112" i="1"/>
  <c r="Q31" i="1"/>
  <c r="Q68" i="1"/>
  <c r="Q77" i="1"/>
  <c r="P563" i="1"/>
  <c r="P558" i="1" s="1"/>
  <c r="P467" i="1"/>
  <c r="P550" i="1"/>
  <c r="P585" i="1"/>
  <c r="P554" i="1"/>
  <c r="P521" i="1"/>
  <c r="P517" i="1" s="1"/>
  <c r="P455" i="1"/>
  <c r="P532" i="1"/>
  <c r="P423" i="1"/>
  <c r="P461" i="1"/>
  <c r="P183" i="1"/>
  <c r="P173" i="1"/>
  <c r="P319" i="1"/>
  <c r="P371" i="1"/>
  <c r="P213" i="1"/>
  <c r="P303" i="1"/>
  <c r="P477" i="1"/>
  <c r="P431" i="1"/>
  <c r="P394" i="1"/>
  <c r="P385" i="1"/>
  <c r="P55" i="1"/>
  <c r="P332" i="1"/>
  <c r="P388" i="1"/>
  <c r="P364" i="1"/>
  <c r="P280" i="1"/>
  <c r="P35" i="1"/>
  <c r="P357" i="1"/>
  <c r="P160" i="1"/>
  <c r="P154" i="1" s="1"/>
  <c r="P239" i="1"/>
  <c r="P72" i="1"/>
  <c r="P28" i="1"/>
  <c r="P326" i="1"/>
  <c r="P322" i="1" s="1"/>
  <c r="P171" i="1"/>
  <c r="P179" i="1"/>
  <c r="P169" i="1"/>
  <c r="P475" i="1"/>
  <c r="P340" i="1"/>
  <c r="P295" i="1"/>
  <c r="P292" i="1" s="1"/>
  <c r="P545" i="1"/>
  <c r="P539" i="1" s="1"/>
  <c r="P419" i="1"/>
  <c r="P579" i="1"/>
  <c r="P65" i="1"/>
  <c r="P119" i="1"/>
  <c r="P147" i="1"/>
  <c r="P77" i="1"/>
  <c r="P62" i="1"/>
  <c r="L598" i="1"/>
  <c r="L495" i="1"/>
  <c r="L494" i="1" s="1"/>
  <c r="L521" i="1"/>
  <c r="L517" i="1" s="1"/>
  <c r="L477" i="1"/>
  <c r="L563" i="1"/>
  <c r="L558" i="1" s="1"/>
  <c r="L461" i="1"/>
  <c r="L303" i="1"/>
  <c r="L239" i="1"/>
  <c r="L394" i="1"/>
  <c r="L554" i="1"/>
  <c r="L385" i="1"/>
  <c r="L364" i="1"/>
  <c r="L357" i="1"/>
  <c r="L332" i="1"/>
  <c r="L160" i="1"/>
  <c r="L154" i="1" s="1"/>
  <c r="L388" i="1"/>
  <c r="L280" i="1"/>
  <c r="L171" i="1"/>
  <c r="L244" i="1"/>
  <c r="L467" i="1"/>
  <c r="L213" i="1"/>
  <c r="L407" i="1"/>
  <c r="L326" i="1"/>
  <c r="L322" i="1" s="1"/>
  <c r="L319" i="1"/>
  <c r="L173" i="1"/>
  <c r="L455" i="1"/>
  <c r="L183" i="1"/>
  <c r="L423" i="1"/>
  <c r="L550" i="1"/>
  <c r="L475" i="1"/>
  <c r="L371" i="1"/>
  <c r="L412" i="1"/>
  <c r="L340" i="1"/>
  <c r="L532" i="1"/>
  <c r="L295" i="1"/>
  <c r="L292" i="1" s="1"/>
  <c r="L179" i="1"/>
  <c r="L169" i="1"/>
  <c r="L545" i="1"/>
  <c r="L539" i="1" s="1"/>
  <c r="L595" i="1"/>
  <c r="L419" i="1"/>
  <c r="L72" i="1"/>
  <c r="L35" i="1"/>
  <c r="L55" i="1"/>
  <c r="L28" i="1"/>
  <c r="L65" i="1"/>
  <c r="L147" i="1"/>
  <c r="L58" i="1"/>
  <c r="L119" i="1"/>
  <c r="L31" i="1"/>
  <c r="L62" i="1"/>
  <c r="L77" i="1"/>
  <c r="R455" i="1"/>
  <c r="R550" i="1"/>
  <c r="R585" i="1"/>
  <c r="R563" i="1"/>
  <c r="R558" i="1" s="1"/>
  <c r="R532" i="1"/>
  <c r="R319" i="1"/>
  <c r="R394" i="1"/>
  <c r="R388" i="1"/>
  <c r="R423" i="1"/>
  <c r="R160" i="1"/>
  <c r="R154" i="1" s="1"/>
  <c r="R477" i="1"/>
  <c r="R461" i="1"/>
  <c r="R357" i="1"/>
  <c r="R467" i="1"/>
  <c r="R326" i="1"/>
  <c r="R322" i="1" s="1"/>
  <c r="R554" i="1"/>
  <c r="R239" i="1"/>
  <c r="R72" i="1"/>
  <c r="R364" i="1"/>
  <c r="R55" i="1"/>
  <c r="R303" i="1"/>
  <c r="R173" i="1"/>
  <c r="R521" i="1"/>
  <c r="R517" i="1" s="1"/>
  <c r="R35" i="1"/>
  <c r="R385" i="1"/>
  <c r="R183" i="1"/>
  <c r="R171" i="1"/>
  <c r="R332" i="1"/>
  <c r="R280" i="1"/>
  <c r="R213" i="1"/>
  <c r="R28" i="1"/>
  <c r="R179" i="1"/>
  <c r="R371" i="1"/>
  <c r="R475" i="1"/>
  <c r="R169" i="1"/>
  <c r="R340" i="1"/>
  <c r="R412" i="1"/>
  <c r="R295" i="1"/>
  <c r="R292" i="1" s="1"/>
  <c r="R545" i="1"/>
  <c r="R539" i="1" s="1"/>
  <c r="R595" i="1"/>
  <c r="R419" i="1"/>
  <c r="R58" i="1"/>
  <c r="R147" i="1"/>
  <c r="R65" i="1"/>
  <c r="R119" i="1"/>
  <c r="R68" i="1"/>
  <c r="R77" i="1"/>
  <c r="K532" i="1"/>
  <c r="K423" i="1"/>
  <c r="K467" i="1"/>
  <c r="K550" i="1"/>
  <c r="K455" i="1"/>
  <c r="K388" i="1"/>
  <c r="K364" i="1"/>
  <c r="K280" i="1"/>
  <c r="K461" i="1"/>
  <c r="K239" i="1"/>
  <c r="K183" i="1"/>
  <c r="K173" i="1"/>
  <c r="K357" i="1"/>
  <c r="K394" i="1"/>
  <c r="K521" i="1"/>
  <c r="K517" i="1" s="1"/>
  <c r="K213" i="1"/>
  <c r="K554" i="1"/>
  <c r="K385" i="1"/>
  <c r="K477" i="1"/>
  <c r="K563" i="1"/>
  <c r="K558" i="1" s="1"/>
  <c r="K326" i="1"/>
  <c r="K322" i="1" s="1"/>
  <c r="K332" i="1"/>
  <c r="K160" i="1"/>
  <c r="K319" i="1"/>
  <c r="K171" i="1"/>
  <c r="K303" i="1"/>
  <c r="K179" i="1"/>
  <c r="K545" i="1"/>
  <c r="K539" i="1" s="1"/>
  <c r="K169" i="1"/>
  <c r="K371" i="1"/>
  <c r="K340" i="1"/>
  <c r="K295" i="1"/>
  <c r="K292" i="1" s="1"/>
  <c r="K475" i="1"/>
  <c r="K419" i="1"/>
  <c r="K28" i="1"/>
  <c r="K35" i="1"/>
  <c r="K55" i="1"/>
  <c r="K84" i="1"/>
  <c r="K72" i="1"/>
  <c r="K65" i="1"/>
  <c r="K147" i="1"/>
  <c r="K119" i="1"/>
  <c r="K58" i="1"/>
  <c r="K31" i="1"/>
  <c r="K68" i="1"/>
  <c r="K77" i="1"/>
  <c r="M495" i="1"/>
  <c r="M494" i="1" s="1"/>
  <c r="M477" i="1"/>
  <c r="M563" i="1"/>
  <c r="M558" i="1" s="1"/>
  <c r="M357" i="1"/>
  <c r="M554" i="1"/>
  <c r="M461" i="1"/>
  <c r="M319" i="1"/>
  <c r="M388" i="1"/>
  <c r="M280" i="1"/>
  <c r="M598" i="1"/>
  <c r="M550" i="1"/>
  <c r="M332" i="1"/>
  <c r="M160" i="1"/>
  <c r="M171" i="1"/>
  <c r="M385" i="1"/>
  <c r="M423" i="1"/>
  <c r="M379" i="1"/>
  <c r="M364" i="1"/>
  <c r="M303" i="1"/>
  <c r="M239" i="1"/>
  <c r="M467" i="1"/>
  <c r="M173" i="1"/>
  <c r="M183" i="1"/>
  <c r="M213" i="1"/>
  <c r="M394" i="1"/>
  <c r="M295" i="1"/>
  <c r="M292" i="1" s="1"/>
  <c r="M326" i="1"/>
  <c r="M322" i="1" s="1"/>
  <c r="M532" i="1"/>
  <c r="M521" i="1"/>
  <c r="M517" i="1" s="1"/>
  <c r="M179" i="1"/>
  <c r="M475" i="1"/>
  <c r="M455" i="1"/>
  <c r="M545" i="1"/>
  <c r="M539" i="1" s="1"/>
  <c r="M371" i="1"/>
  <c r="M169" i="1"/>
  <c r="M419" i="1"/>
  <c r="M340" i="1"/>
  <c r="M579" i="1"/>
  <c r="M35" i="1"/>
  <c r="M84" i="1"/>
  <c r="M28" i="1"/>
  <c r="M55" i="1"/>
  <c r="M126" i="1"/>
  <c r="M72" i="1"/>
  <c r="M58" i="1"/>
  <c r="M147" i="1"/>
  <c r="M65" i="1"/>
  <c r="M119" i="1"/>
  <c r="M77" i="1"/>
  <c r="J598" i="1"/>
  <c r="J467" i="1"/>
  <c r="J563" i="1"/>
  <c r="J558" i="1" s="1"/>
  <c r="J585" i="1"/>
  <c r="J554" i="1"/>
  <c r="J574" i="1"/>
  <c r="J477" i="1"/>
  <c r="J521" i="1"/>
  <c r="J517" i="1" s="1"/>
  <c r="J364" i="1"/>
  <c r="J461" i="1"/>
  <c r="J423" i="1"/>
  <c r="J407" i="1"/>
  <c r="J532" i="1"/>
  <c r="J388" i="1"/>
  <c r="J319" i="1"/>
  <c r="J455" i="1"/>
  <c r="J303" i="1"/>
  <c r="J213" i="1"/>
  <c r="J550" i="1"/>
  <c r="J394" i="1"/>
  <c r="J332" i="1"/>
  <c r="J183" i="1"/>
  <c r="J191" i="1"/>
  <c r="J326" i="1"/>
  <c r="J322" i="1" s="1"/>
  <c r="J173" i="1"/>
  <c r="J244" i="1"/>
  <c r="J160" i="1"/>
  <c r="J357" i="1"/>
  <c r="J239" i="1"/>
  <c r="J385" i="1"/>
  <c r="J280" i="1"/>
  <c r="J171" i="1"/>
  <c r="J412" i="1"/>
  <c r="J169" i="1"/>
  <c r="J179" i="1"/>
  <c r="J340" i="1"/>
  <c r="J371" i="1"/>
  <c r="J475" i="1"/>
  <c r="J545" i="1"/>
  <c r="J539" i="1" s="1"/>
  <c r="J295" i="1"/>
  <c r="J595" i="1"/>
  <c r="J419" i="1"/>
  <c r="J65" i="1"/>
  <c r="J58" i="1"/>
  <c r="U48" i="1"/>
  <c r="W48" i="1"/>
  <c r="T48" i="1"/>
  <c r="V48" i="1"/>
  <c r="P58" i="1"/>
  <c r="J77" i="1"/>
  <c r="N516" i="1" l="1"/>
  <c r="T173" i="1"/>
  <c r="T371" i="1"/>
  <c r="T340" i="1"/>
  <c r="T388" i="1"/>
  <c r="T419" i="1"/>
  <c r="T532" i="1"/>
  <c r="M516" i="1"/>
  <c r="T213" i="1"/>
  <c r="T160" i="1"/>
  <c r="L165" i="1"/>
  <c r="L549" i="1"/>
  <c r="L538" i="1" s="1"/>
  <c r="T467" i="1"/>
  <c r="M165" i="1"/>
  <c r="T322" i="1"/>
  <c r="T179" i="1"/>
  <c r="N165" i="1"/>
  <c r="P165" i="1"/>
  <c r="P363" i="1"/>
  <c r="T303" i="1"/>
  <c r="M378" i="1"/>
  <c r="K516" i="1"/>
  <c r="T65" i="1"/>
  <c r="T319" i="1"/>
  <c r="T558" i="1"/>
  <c r="J238" i="1"/>
  <c r="J379" i="1"/>
  <c r="J378" i="1" s="1"/>
  <c r="M68" i="1"/>
  <c r="R516" i="1"/>
  <c r="L579" i="1"/>
  <c r="Q574" i="1"/>
  <c r="K407" i="1"/>
  <c r="K191" i="1"/>
  <c r="K574" i="1"/>
  <c r="R165" i="1"/>
  <c r="L126" i="1"/>
  <c r="Q495" i="1"/>
  <c r="Q494" i="1" s="1"/>
  <c r="N112" i="1"/>
  <c r="N104" i="1" s="1"/>
  <c r="K579" i="1"/>
  <c r="K331" i="1"/>
  <c r="K244" i="1"/>
  <c r="K238" i="1" s="1"/>
  <c r="K190" i="1" s="1"/>
  <c r="K481" i="1"/>
  <c r="K549" i="1"/>
  <c r="K538" i="1" s="1"/>
  <c r="R31" i="1"/>
  <c r="R331" i="1"/>
  <c r="R481" i="1"/>
  <c r="R407" i="1"/>
  <c r="R431" i="1"/>
  <c r="K363" i="1"/>
  <c r="J579" i="1"/>
  <c r="J495" i="1"/>
  <c r="J494" i="1" s="1"/>
  <c r="M54" i="1"/>
  <c r="M595" i="1"/>
  <c r="M446" i="1"/>
  <c r="M445" i="1" s="1"/>
  <c r="M549" i="1"/>
  <c r="M538" i="1" s="1"/>
  <c r="M574" i="1"/>
  <c r="K62" i="1"/>
  <c r="K61" i="1" s="1"/>
  <c r="R495" i="1"/>
  <c r="R494" i="1" s="1"/>
  <c r="R480" i="1" s="1"/>
  <c r="L68" i="1"/>
  <c r="L61" i="1" s="1"/>
  <c r="L54" i="1"/>
  <c r="P68" i="1"/>
  <c r="P244" i="1"/>
  <c r="P238" i="1" s="1"/>
  <c r="N579" i="1"/>
  <c r="N238" i="1"/>
  <c r="N190" i="1" s="1"/>
  <c r="C24" i="9" s="1"/>
  <c r="D25" i="12" s="1"/>
  <c r="N549" i="1"/>
  <c r="N538" i="1" s="1"/>
  <c r="J549" i="1"/>
  <c r="J538" i="1" s="1"/>
  <c r="M407" i="1"/>
  <c r="P407" i="1"/>
  <c r="P379" i="1"/>
  <c r="P446" i="1"/>
  <c r="P445" i="1" s="1"/>
  <c r="P481" i="1"/>
  <c r="Q54" i="1"/>
  <c r="Q379" i="1"/>
  <c r="Q378" i="1" s="1"/>
  <c r="Q516" i="1"/>
  <c r="N27" i="1"/>
  <c r="N26" i="1" s="1"/>
  <c r="C5" i="9" s="1"/>
  <c r="C6" i="15" s="1"/>
  <c r="L6" i="15" s="1"/>
  <c r="J55" i="1"/>
  <c r="K431" i="1"/>
  <c r="R13" i="1"/>
  <c r="R12" i="1" s="1"/>
  <c r="R446" i="1"/>
  <c r="R445" i="1" s="1"/>
  <c r="L27" i="1"/>
  <c r="L26" i="1" s="1"/>
  <c r="P13" i="1"/>
  <c r="P12" i="1" s="1"/>
  <c r="P378" i="1"/>
  <c r="C27" i="15"/>
  <c r="D27" i="12"/>
  <c r="N446" i="1"/>
  <c r="N379" i="1"/>
  <c r="N378" i="1" s="1"/>
  <c r="N568" i="1"/>
  <c r="T119" i="1"/>
  <c r="J126" i="1"/>
  <c r="T357" i="1"/>
  <c r="M412" i="1"/>
  <c r="K126" i="1"/>
  <c r="R112" i="1"/>
  <c r="R104" i="1" s="1"/>
  <c r="R579" i="1"/>
  <c r="R27" i="1"/>
  <c r="R26" i="1" s="1"/>
  <c r="R54" i="1"/>
  <c r="R598" i="1"/>
  <c r="R574" i="1"/>
  <c r="L379" i="1"/>
  <c r="L378" i="1" s="1"/>
  <c r="L344" i="1"/>
  <c r="L363" i="1"/>
  <c r="L568" i="1"/>
  <c r="P31" i="1"/>
  <c r="P412" i="1"/>
  <c r="P191" i="1"/>
  <c r="P331" i="1"/>
  <c r="P495" i="1"/>
  <c r="P494" i="1" s="1"/>
  <c r="P480" i="1" s="1"/>
  <c r="P126" i="1"/>
  <c r="P516" i="1"/>
  <c r="P568" i="1"/>
  <c r="Q62" i="1"/>
  <c r="Q61" i="1" s="1"/>
  <c r="Q27" i="1"/>
  <c r="Q26" i="1" s="1"/>
  <c r="Q154" i="1"/>
  <c r="Q363" i="1"/>
  <c r="Q598" i="1"/>
  <c r="N62" i="1"/>
  <c r="N61" i="1" s="1"/>
  <c r="N126" i="1"/>
  <c r="N84" i="1"/>
  <c r="N71" i="1" s="1"/>
  <c r="N363" i="1"/>
  <c r="N331" i="1"/>
  <c r="N481" i="1"/>
  <c r="J68" i="1"/>
  <c r="J13" i="1"/>
  <c r="J12" i="1" s="1"/>
  <c r="J363" i="1"/>
  <c r="T364" i="1"/>
  <c r="M331" i="1"/>
  <c r="J31" i="1"/>
  <c r="J292" i="1"/>
  <c r="T292" i="1" s="1"/>
  <c r="T295" i="1"/>
  <c r="J28" i="1"/>
  <c r="T539" i="1"/>
  <c r="J331" i="1"/>
  <c r="T332" i="1"/>
  <c r="J568" i="1"/>
  <c r="J516" i="1"/>
  <c r="T517" i="1"/>
  <c r="J431" i="1"/>
  <c r="M112" i="1"/>
  <c r="M104" i="1" s="1"/>
  <c r="M62" i="1"/>
  <c r="M13" i="1"/>
  <c r="M12" i="1" s="1"/>
  <c r="M431" i="1"/>
  <c r="M363" i="1"/>
  <c r="M244" i="1"/>
  <c r="M238" i="1" s="1"/>
  <c r="M344" i="1"/>
  <c r="M481" i="1"/>
  <c r="M480" i="1" s="1"/>
  <c r="K112" i="1"/>
  <c r="K104" i="1" s="1"/>
  <c r="K54" i="1"/>
  <c r="K27" i="1"/>
  <c r="K26" i="1" s="1"/>
  <c r="K446" i="1"/>
  <c r="K445" i="1" s="1"/>
  <c r="R62" i="1"/>
  <c r="R61" i="1" s="1"/>
  <c r="R84" i="1"/>
  <c r="R71" i="1" s="1"/>
  <c r="R126" i="1"/>
  <c r="R344" i="1"/>
  <c r="R191" i="1"/>
  <c r="R244" i="1"/>
  <c r="R238" i="1" s="1"/>
  <c r="R379" i="1"/>
  <c r="R378" i="1" s="1"/>
  <c r="R584" i="1"/>
  <c r="M585" i="1"/>
  <c r="L585" i="1"/>
  <c r="L584" i="1" s="1"/>
  <c r="L431" i="1"/>
  <c r="L516" i="1"/>
  <c r="L481" i="1"/>
  <c r="L480" i="1" s="1"/>
  <c r="P112" i="1"/>
  <c r="P104" i="1" s="1"/>
  <c r="P103" i="1" s="1"/>
  <c r="P595" i="1"/>
  <c r="P584" i="1" s="1"/>
  <c r="P344" i="1"/>
  <c r="Q595" i="1"/>
  <c r="Q584" i="1" s="1"/>
  <c r="Q412" i="1"/>
  <c r="Q126" i="1"/>
  <c r="Q331" i="1"/>
  <c r="Q407" i="1"/>
  <c r="Q446" i="1"/>
  <c r="Q445" i="1" s="1"/>
  <c r="Q549" i="1"/>
  <c r="Q538" i="1" s="1"/>
  <c r="N13" i="1"/>
  <c r="N12" i="1" s="1"/>
  <c r="C4" i="9" s="1"/>
  <c r="N54" i="1"/>
  <c r="C10" i="9" s="1"/>
  <c r="N584" i="1"/>
  <c r="N344" i="1"/>
  <c r="J84" i="1"/>
  <c r="J584" i="1"/>
  <c r="M568" i="1"/>
  <c r="J72" i="1"/>
  <c r="T171" i="1"/>
  <c r="J112" i="1"/>
  <c r="J104" i="1" s="1"/>
  <c r="J62" i="1"/>
  <c r="J147" i="1"/>
  <c r="T147" i="1" s="1"/>
  <c r="J35" i="1"/>
  <c r="T35" i="1" s="1"/>
  <c r="T58" i="1"/>
  <c r="T475" i="1"/>
  <c r="J165" i="1"/>
  <c r="T169" i="1"/>
  <c r="J344" i="1"/>
  <c r="T394" i="1"/>
  <c r="J154" i="1"/>
  <c r="J446" i="1"/>
  <c r="J481" i="1"/>
  <c r="M31" i="1"/>
  <c r="M27" i="1" s="1"/>
  <c r="M26" i="1" s="1"/>
  <c r="M71" i="1"/>
  <c r="M154" i="1"/>
  <c r="M191" i="1"/>
  <c r="K71" i="1"/>
  <c r="K13" i="1"/>
  <c r="K12" i="1" s="1"/>
  <c r="K412" i="1"/>
  <c r="K165" i="1"/>
  <c r="K379" i="1"/>
  <c r="K378" i="1" s="1"/>
  <c r="K154" i="1"/>
  <c r="K344" i="1"/>
  <c r="K568" i="1"/>
  <c r="R363" i="1"/>
  <c r="R568" i="1"/>
  <c r="R549" i="1"/>
  <c r="R538" i="1" s="1"/>
  <c r="L112" i="1"/>
  <c r="L104" i="1" s="1"/>
  <c r="L84" i="1"/>
  <c r="L71" i="1" s="1"/>
  <c r="L13" i="1"/>
  <c r="L12" i="1" s="1"/>
  <c r="L446" i="1"/>
  <c r="L445" i="1" s="1"/>
  <c r="F11" i="18" s="1"/>
  <c r="L191" i="1"/>
  <c r="L331" i="1"/>
  <c r="L238" i="1"/>
  <c r="L574" i="1"/>
  <c r="P61" i="1"/>
  <c r="P27" i="1"/>
  <c r="P26" i="1" s="1"/>
  <c r="P84" i="1"/>
  <c r="P71" i="1" s="1"/>
  <c r="P54" i="1"/>
  <c r="P598" i="1"/>
  <c r="P574" i="1"/>
  <c r="P549" i="1"/>
  <c r="P538" i="1" s="1"/>
  <c r="Q104" i="1"/>
  <c r="Q579" i="1"/>
  <c r="Q567" i="1" s="1"/>
  <c r="Q165" i="1"/>
  <c r="Q344" i="1"/>
  <c r="Q13" i="1"/>
  <c r="Q12" i="1" s="1"/>
  <c r="Q238" i="1"/>
  <c r="Q190" i="1" s="1"/>
  <c r="Q84" i="1"/>
  <c r="Q71" i="1" s="1"/>
  <c r="Q481" i="1"/>
  <c r="Q480" i="1" s="1"/>
  <c r="N431" i="1"/>
  <c r="N412" i="1"/>
  <c r="N495" i="1"/>
  <c r="N494" i="1" s="1"/>
  <c r="N154" i="1"/>
  <c r="C18" i="11"/>
  <c r="C27" i="11"/>
  <c r="C28" i="11"/>
  <c r="C5" i="10"/>
  <c r="C9" i="10"/>
  <c r="C13" i="10"/>
  <c r="C12" i="10" s="1"/>
  <c r="C12" i="11"/>
  <c r="S112" i="1"/>
  <c r="S190" i="1"/>
  <c r="S579" i="1"/>
  <c r="S71" i="1"/>
  <c r="S60" i="1" s="1"/>
  <c r="S11" i="1" s="1"/>
  <c r="S10" i="1" s="1"/>
  <c r="S549" i="1"/>
  <c r="T77" i="1"/>
  <c r="T81" i="1"/>
  <c r="R567" i="1" l="1"/>
  <c r="R509" i="1" s="1"/>
  <c r="R479" i="1" s="1"/>
  <c r="J6" i="15"/>
  <c r="M61" i="1"/>
  <c r="M60" i="1" s="1"/>
  <c r="M11" i="1" s="1"/>
  <c r="D6" i="15"/>
  <c r="G6" i="15"/>
  <c r="T494" i="1"/>
  <c r="M584" i="1"/>
  <c r="T584" i="1" s="1"/>
  <c r="D6" i="12"/>
  <c r="F6" i="15"/>
  <c r="K6" i="15"/>
  <c r="E6" i="15"/>
  <c r="O6" i="15"/>
  <c r="L103" i="1"/>
  <c r="H6" i="15"/>
  <c r="M6" i="15"/>
  <c r="K567" i="1"/>
  <c r="K509" i="1" s="1"/>
  <c r="M567" i="1"/>
  <c r="T407" i="1"/>
  <c r="T244" i="1"/>
  <c r="L330" i="1"/>
  <c r="L329" i="1" s="1"/>
  <c r="F10" i="18" s="1"/>
  <c r="J190" i="1"/>
  <c r="N6" i="15"/>
  <c r="I6" i="15"/>
  <c r="T68" i="1"/>
  <c r="T585" i="1"/>
  <c r="T31" i="1"/>
  <c r="N567" i="1"/>
  <c r="N509" i="1" s="1"/>
  <c r="G21" i="18" s="1"/>
  <c r="G19" i="18" s="1"/>
  <c r="L190" i="1"/>
  <c r="Q103" i="1"/>
  <c r="T574" i="1"/>
  <c r="P190" i="1"/>
  <c r="P102" i="1" s="1"/>
  <c r="K480" i="1"/>
  <c r="T412" i="1"/>
  <c r="N103" i="1"/>
  <c r="C23" i="9" s="1"/>
  <c r="R60" i="1"/>
  <c r="R11" i="1" s="1"/>
  <c r="Q509" i="1"/>
  <c r="D19" i="18" s="1"/>
  <c r="R330" i="1"/>
  <c r="R329" i="1" s="1"/>
  <c r="T238" i="1"/>
  <c r="K330" i="1"/>
  <c r="K329" i="1" s="1"/>
  <c r="C19" i="18"/>
  <c r="C25" i="15"/>
  <c r="I25" i="15" s="1"/>
  <c r="T154" i="1"/>
  <c r="J61" i="1"/>
  <c r="T62" i="1"/>
  <c r="T84" i="1"/>
  <c r="L60" i="1"/>
  <c r="L11" i="1" s="1"/>
  <c r="R190" i="1"/>
  <c r="J567" i="1"/>
  <c r="J509" i="1" s="1"/>
  <c r="T568" i="1"/>
  <c r="T538" i="1"/>
  <c r="N330" i="1"/>
  <c r="Q60" i="1"/>
  <c r="T126" i="1"/>
  <c r="N445" i="1"/>
  <c r="G11" i="18" s="1"/>
  <c r="C32" i="9"/>
  <c r="M190" i="1"/>
  <c r="J71" i="1"/>
  <c r="T71" i="1" s="1"/>
  <c r="T72" i="1"/>
  <c r="C11" i="15"/>
  <c r="D11" i="12"/>
  <c r="T431" i="1"/>
  <c r="M330" i="1"/>
  <c r="M329" i="1" s="1"/>
  <c r="N60" i="1"/>
  <c r="N11" i="1" s="1"/>
  <c r="P567" i="1"/>
  <c r="P509" i="1" s="1"/>
  <c r="E19" i="18" s="1"/>
  <c r="P330" i="1"/>
  <c r="P329" i="1" s="1"/>
  <c r="K60" i="1"/>
  <c r="K11" i="1" s="1"/>
  <c r="T379" i="1"/>
  <c r="T595" i="1"/>
  <c r="J480" i="1"/>
  <c r="T481" i="1"/>
  <c r="J103" i="1"/>
  <c r="T104" i="1"/>
  <c r="T191" i="1"/>
  <c r="Q330" i="1"/>
  <c r="Q329" i="1" s="1"/>
  <c r="J330" i="1"/>
  <c r="T331" i="1"/>
  <c r="J27" i="1"/>
  <c r="T28" i="1"/>
  <c r="K27" i="15"/>
  <c r="O27" i="15"/>
  <c r="J27" i="15"/>
  <c r="I27" i="15"/>
  <c r="E27" i="15"/>
  <c r="F27" i="15"/>
  <c r="D27" i="15"/>
  <c r="L27" i="15"/>
  <c r="G27" i="15"/>
  <c r="H27" i="15"/>
  <c r="N27" i="15"/>
  <c r="M27" i="15"/>
  <c r="J54" i="1"/>
  <c r="T54" i="1" s="1"/>
  <c r="T55" i="1"/>
  <c r="Q11" i="1"/>
  <c r="Q102" i="1"/>
  <c r="P60" i="1"/>
  <c r="P11" i="1" s="1"/>
  <c r="T61" i="1"/>
  <c r="J445" i="1"/>
  <c r="T446" i="1"/>
  <c r="F13" i="18"/>
  <c r="K103" i="1"/>
  <c r="K102" i="1" s="1"/>
  <c r="M103" i="1"/>
  <c r="T516" i="1"/>
  <c r="T363" i="1"/>
  <c r="N480" i="1"/>
  <c r="L567" i="1"/>
  <c r="L509" i="1" s="1"/>
  <c r="R103" i="1"/>
  <c r="C53" i="11"/>
  <c r="C17" i="11"/>
  <c r="C6" i="11" s="1"/>
  <c r="T112" i="1"/>
  <c r="C26" i="11"/>
  <c r="C25" i="11" s="1"/>
  <c r="C4" i="10"/>
  <c r="C16" i="10" s="1"/>
  <c r="T13" i="1"/>
  <c r="T12" i="1"/>
  <c r="C5" i="15"/>
  <c r="D5" i="12"/>
  <c r="R102" i="1" l="1"/>
  <c r="R10" i="1" s="1"/>
  <c r="J479" i="1"/>
  <c r="M509" i="1"/>
  <c r="M479" i="1" s="1"/>
  <c r="L102" i="1"/>
  <c r="F9" i="18" s="1"/>
  <c r="L25" i="15"/>
  <c r="G25" i="15"/>
  <c r="J25" i="15"/>
  <c r="D25" i="15"/>
  <c r="H25" i="15"/>
  <c r="F25" i="15"/>
  <c r="N25" i="15"/>
  <c r="M25" i="15"/>
  <c r="K25" i="15"/>
  <c r="E25" i="15"/>
  <c r="O25" i="15"/>
  <c r="C11" i="9"/>
  <c r="D12" i="12" s="1"/>
  <c r="D4" i="12" s="1"/>
  <c r="M102" i="1"/>
  <c r="T445" i="1"/>
  <c r="Q479" i="1"/>
  <c r="N102" i="1"/>
  <c r="G9" i="18" s="1"/>
  <c r="C51" i="9"/>
  <c r="K479" i="1"/>
  <c r="K10" i="1" s="1"/>
  <c r="Q10" i="1"/>
  <c r="F21" i="18"/>
  <c r="F19" i="18" s="1"/>
  <c r="L479" i="1"/>
  <c r="E5" i="18"/>
  <c r="E29" i="18" s="1"/>
  <c r="N479" i="1"/>
  <c r="G13" i="18"/>
  <c r="C47" i="9"/>
  <c r="J26" i="1"/>
  <c r="T27" i="1"/>
  <c r="J102" i="1"/>
  <c r="T103" i="1"/>
  <c r="P479" i="1"/>
  <c r="P10" i="1" s="1"/>
  <c r="P7" i="1" s="1"/>
  <c r="C24" i="15"/>
  <c r="D24" i="12"/>
  <c r="D23" i="12" s="1"/>
  <c r="C22" i="9"/>
  <c r="B11" i="17" s="1"/>
  <c r="C11" i="17" s="1"/>
  <c r="D11" i="17" s="1"/>
  <c r="E11" i="17" s="1"/>
  <c r="J329" i="1"/>
  <c r="T330" i="1"/>
  <c r="T480" i="1"/>
  <c r="E11" i="15"/>
  <c r="K11" i="15"/>
  <c r="F11" i="15"/>
  <c r="N11" i="15"/>
  <c r="L11" i="15"/>
  <c r="H11" i="15"/>
  <c r="J11" i="15"/>
  <c r="M11" i="15"/>
  <c r="I11" i="15"/>
  <c r="O11" i="15"/>
  <c r="G11" i="15"/>
  <c r="D11" i="15"/>
  <c r="J60" i="1"/>
  <c r="C5" i="18"/>
  <c r="C29" i="18" s="1"/>
  <c r="D5" i="18"/>
  <c r="D29" i="18" s="1"/>
  <c r="D33" i="12"/>
  <c r="D32" i="12" s="1"/>
  <c r="C33" i="15"/>
  <c r="C31" i="9"/>
  <c r="B13" i="17" s="1"/>
  <c r="C13" i="17" s="1"/>
  <c r="D13" i="17" s="1"/>
  <c r="E13" i="17" s="1"/>
  <c r="N329" i="1"/>
  <c r="G10" i="18" s="1"/>
  <c r="C29" i="9"/>
  <c r="T567" i="1"/>
  <c r="C5" i="11"/>
  <c r="C4" i="11" s="1"/>
  <c r="C87" i="11" s="1"/>
  <c r="F6" i="18"/>
  <c r="G6" i="18"/>
  <c r="N5" i="15"/>
  <c r="I5" i="15"/>
  <c r="G5" i="15"/>
  <c r="M5" i="15"/>
  <c r="O5" i="15"/>
  <c r="F5" i="15"/>
  <c r="J5" i="15"/>
  <c r="L5" i="15"/>
  <c r="E5" i="15"/>
  <c r="D5" i="15"/>
  <c r="H5" i="15"/>
  <c r="K5" i="15"/>
  <c r="L10" i="1" l="1"/>
  <c r="M10" i="1"/>
  <c r="F5" i="18"/>
  <c r="F29" i="18" s="1"/>
  <c r="C12" i="15"/>
  <c r="K12" i="15" s="1"/>
  <c r="K4" i="15" s="1"/>
  <c r="T102" i="1"/>
  <c r="N10" i="1"/>
  <c r="C3" i="9"/>
  <c r="B8" i="17" s="1"/>
  <c r="C8" i="17" s="1"/>
  <c r="B23" i="17"/>
  <c r="D52" i="12"/>
  <c r="T479" i="1"/>
  <c r="L24" i="15"/>
  <c r="L23" i="15" s="1"/>
  <c r="I24" i="15"/>
  <c r="I23" i="15" s="1"/>
  <c r="O24" i="15"/>
  <c r="O23" i="15" s="1"/>
  <c r="H24" i="15"/>
  <c r="H23" i="15" s="1"/>
  <c r="D24" i="15"/>
  <c r="D23" i="15" s="1"/>
  <c r="G24" i="15"/>
  <c r="G23" i="15" s="1"/>
  <c r="K24" i="15"/>
  <c r="K23" i="15" s="1"/>
  <c r="M24" i="15"/>
  <c r="M23" i="15" s="1"/>
  <c r="J24" i="15"/>
  <c r="J23" i="15" s="1"/>
  <c r="N24" i="15"/>
  <c r="N23" i="15" s="1"/>
  <c r="E24" i="15"/>
  <c r="E23" i="15" s="1"/>
  <c r="F24" i="15"/>
  <c r="F23" i="15" s="1"/>
  <c r="C23" i="15"/>
  <c r="T26" i="1"/>
  <c r="J11" i="1"/>
  <c r="J10" i="1" s="1"/>
  <c r="G5" i="18"/>
  <c r="G29" i="18" s="1"/>
  <c r="T329" i="1"/>
  <c r="D33" i="15"/>
  <c r="D32" i="15" s="1"/>
  <c r="K33" i="15"/>
  <c r="K32" i="15" s="1"/>
  <c r="L33" i="15"/>
  <c r="L32" i="15" s="1"/>
  <c r="G33" i="15"/>
  <c r="G32" i="15" s="1"/>
  <c r="N33" i="15"/>
  <c r="N32" i="15" s="1"/>
  <c r="J33" i="15"/>
  <c r="J32" i="15" s="1"/>
  <c r="O33" i="15"/>
  <c r="O32" i="15" s="1"/>
  <c r="H33" i="15"/>
  <c r="H32" i="15" s="1"/>
  <c r="I33" i="15"/>
  <c r="I32" i="15" s="1"/>
  <c r="C32" i="15"/>
  <c r="F33" i="15"/>
  <c r="F32" i="15" s="1"/>
  <c r="E33" i="15"/>
  <c r="E32" i="15" s="1"/>
  <c r="M33" i="15"/>
  <c r="M32" i="15" s="1"/>
  <c r="D48" i="12"/>
  <c r="C48" i="15"/>
  <c r="B15" i="17"/>
  <c r="C15" i="17" s="1"/>
  <c r="D15" i="17" s="1"/>
  <c r="E15" i="17" s="1"/>
  <c r="C46" i="9"/>
  <c r="C30" i="15"/>
  <c r="C28" i="9"/>
  <c r="D30" i="12"/>
  <c r="D29" i="12" s="1"/>
  <c r="J12" i="15" l="1"/>
  <c r="J4" i="15" s="1"/>
  <c r="M12" i="15"/>
  <c r="M4" i="15" s="1"/>
  <c r="F12" i="15"/>
  <c r="F4" i="15" s="1"/>
  <c r="L12" i="15"/>
  <c r="L4" i="15" s="1"/>
  <c r="I12" i="15"/>
  <c r="I4" i="15" s="1"/>
  <c r="N12" i="15"/>
  <c r="N4" i="15" s="1"/>
  <c r="O12" i="15"/>
  <c r="O4" i="15" s="1"/>
  <c r="H12" i="15"/>
  <c r="H4" i="15" s="1"/>
  <c r="C4" i="15"/>
  <c r="D12" i="15"/>
  <c r="D4" i="15" s="1"/>
  <c r="G12" i="15"/>
  <c r="G4" i="15" s="1"/>
  <c r="E12" i="15"/>
  <c r="E4" i="15" s="1"/>
  <c r="D47" i="12"/>
  <c r="D64" i="12" s="1"/>
  <c r="C23" i="17"/>
  <c r="B21" i="17"/>
  <c r="E30" i="15"/>
  <c r="E29" i="15" s="1"/>
  <c r="D30" i="15"/>
  <c r="D29" i="15" s="1"/>
  <c r="L30" i="15"/>
  <c r="L29" i="15" s="1"/>
  <c r="C29" i="15"/>
  <c r="J30" i="15"/>
  <c r="J29" i="15" s="1"/>
  <c r="O30" i="15"/>
  <c r="O29" i="15" s="1"/>
  <c r="M30" i="15"/>
  <c r="M29" i="15" s="1"/>
  <c r="G30" i="15"/>
  <c r="G29" i="15" s="1"/>
  <c r="I30" i="15"/>
  <c r="I29" i="15" s="1"/>
  <c r="N30" i="15"/>
  <c r="N29" i="15" s="1"/>
  <c r="K30" i="15"/>
  <c r="K29" i="15" s="1"/>
  <c r="F30" i="15"/>
  <c r="F29" i="15" s="1"/>
  <c r="H30" i="15"/>
  <c r="H29" i="15" s="1"/>
  <c r="O48" i="15"/>
  <c r="O47" i="15" s="1"/>
  <c r="C47" i="15"/>
  <c r="E48" i="15"/>
  <c r="E47" i="15" s="1"/>
  <c r="D48" i="15"/>
  <c r="D47" i="15" s="1"/>
  <c r="H48" i="15"/>
  <c r="H47" i="15" s="1"/>
  <c r="M48" i="15"/>
  <c r="M47" i="15" s="1"/>
  <c r="N48" i="15"/>
  <c r="N47" i="15" s="1"/>
  <c r="I48" i="15"/>
  <c r="I47" i="15" s="1"/>
  <c r="G48" i="15"/>
  <c r="G47" i="15" s="1"/>
  <c r="J48" i="15"/>
  <c r="J47" i="15" s="1"/>
  <c r="F48" i="15"/>
  <c r="F47" i="15" s="1"/>
  <c r="K48" i="15"/>
  <c r="K47" i="15" s="1"/>
  <c r="L48" i="15"/>
  <c r="L47" i="15" s="1"/>
  <c r="B12" i="17"/>
  <c r="C2" i="9"/>
  <c r="C91" i="11" s="1"/>
  <c r="T11" i="1"/>
  <c r="D8" i="17"/>
  <c r="K3" i="15" l="1"/>
  <c r="H3" i="15"/>
  <c r="J3" i="15"/>
  <c r="O3" i="15"/>
  <c r="T10" i="1"/>
  <c r="C21" i="17"/>
  <c r="D23" i="17"/>
  <c r="M3" i="15"/>
  <c r="L3" i="15"/>
  <c r="F3" i="15"/>
  <c r="C3" i="15"/>
  <c r="D3" i="15"/>
  <c r="I3" i="15"/>
  <c r="G3" i="15"/>
  <c r="C12" i="17"/>
  <c r="B7" i="17"/>
  <c r="B31" i="17" s="1"/>
  <c r="N3" i="15"/>
  <c r="E3" i="15"/>
  <c r="E8" i="17"/>
  <c r="D21" i="17" l="1"/>
  <c r="E23" i="17"/>
  <c r="E21" i="17" s="1"/>
  <c r="D12" i="17"/>
  <c r="C7" i="17"/>
  <c r="C31" i="17" s="1"/>
  <c r="E12" i="17" l="1"/>
  <c r="E7" i="17" s="1"/>
  <c r="E31" i="17" s="1"/>
  <c r="D7" i="17"/>
  <c r="D31" i="17" s="1"/>
</calcChain>
</file>

<file path=xl/sharedStrings.xml><?xml version="1.0" encoding="utf-8"?>
<sst xmlns="http://schemas.openxmlformats.org/spreadsheetml/2006/main" count="16389" uniqueCount="1736">
  <si>
    <t>1 0</t>
  </si>
  <si>
    <t>INGRESOS DERIVADOS DE FINANCIAMIENTOS</t>
  </si>
  <si>
    <t>1 0 1</t>
  </si>
  <si>
    <t>1 1</t>
  </si>
  <si>
    <t>IMPUESTOS</t>
  </si>
  <si>
    <t>1 1 1</t>
  </si>
  <si>
    <t>1 1 2</t>
  </si>
  <si>
    <t>1 1 7</t>
  </si>
  <si>
    <t>1 1 8</t>
  </si>
  <si>
    <t>1 1 9</t>
  </si>
  <si>
    <t>1 4</t>
  </si>
  <si>
    <t>DERECHOS</t>
  </si>
  <si>
    <t>1 4 1</t>
  </si>
  <si>
    <t>1 4 3</t>
  </si>
  <si>
    <t>1 4 4</t>
  </si>
  <si>
    <t>1 4 5</t>
  </si>
  <si>
    <t>1 4 9</t>
  </si>
  <si>
    <t>1 5</t>
  </si>
  <si>
    <t>PRODUCTOS</t>
  </si>
  <si>
    <t>1 5 1</t>
  </si>
  <si>
    <t>1 5 9</t>
  </si>
  <si>
    <t>1 6</t>
  </si>
  <si>
    <t>APROVECHAMIENTOS</t>
  </si>
  <si>
    <t>1 6 1</t>
  </si>
  <si>
    <t>1 6 9</t>
  </si>
  <si>
    <t>1 8 1</t>
  </si>
  <si>
    <t>1 8 2</t>
  </si>
  <si>
    <t>1 8 3</t>
  </si>
  <si>
    <t>LARGO</t>
  </si>
  <si>
    <t>CUENTA 
PRESUPUESTAL</t>
  </si>
  <si>
    <t>CONCEPTO</t>
  </si>
  <si>
    <t>TIPO</t>
  </si>
  <si>
    <t>PROYECCION</t>
  </si>
  <si>
    <t>PROYECCION
AL MES DE DICIEMBRE</t>
  </si>
  <si>
    <t>INGRESOS 
REALES</t>
  </si>
  <si>
    <t>INGRESOS
PROYECTADOS</t>
  </si>
  <si>
    <t>MES INGRESOS</t>
  </si>
  <si>
    <t>INCREMENTO</t>
  </si>
  <si>
    <t>INGRESOS</t>
  </si>
  <si>
    <t>FUENTE DE 
FINANCIAMIENTO</t>
  </si>
  <si>
    <t>SUMA</t>
  </si>
  <si>
    <t>Financiamiento Interno</t>
  </si>
  <si>
    <t>Endeudamiento Externo</t>
  </si>
  <si>
    <t>Endeudamiento Interno</t>
  </si>
  <si>
    <t>Ingresos Derivados de Financiamientos</t>
  </si>
  <si>
    <t>Transferencias del Fondo Mexicano del Petróleo para la Estabilización y el Desarrollo</t>
  </si>
  <si>
    <t xml:space="preserve">Pensiones y Jubilaciones </t>
  </si>
  <si>
    <t>Subsidios y Subvenciones</t>
  </si>
  <si>
    <t>Transferencias y Asignaciones</t>
  </si>
  <si>
    <t>Transferencias, Asignaciones, Subsidios y Subvenciones, y Pensiones y Jubilaciones</t>
  </si>
  <si>
    <t>Fondos Distintos de Aportaciones</t>
  </si>
  <si>
    <t>Incentivos Derivados de la Colaboración Fiscal</t>
  </si>
  <si>
    <t>Convenios</t>
  </si>
  <si>
    <t xml:space="preserve">Aportaciones </t>
  </si>
  <si>
    <t>Participaciones</t>
  </si>
  <si>
    <t>Participaciones, Aportaciones, Convenios, Incentivos Derivados de la Colaboración Fiscal y Fondos Distintos de Aportaciones</t>
  </si>
  <si>
    <t>Otros Ingresos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</si>
  <si>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</si>
  <si>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</si>
  <si>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</si>
  <si>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</si>
  <si>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</si>
  <si>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</si>
  <si>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</si>
  <si>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</si>
  <si>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Bienes, Prestación de Servicios y Otros Ingresos</t>
  </si>
  <si>
    <t>Aprovechamientos no Comprendidos en la Ley de Ingresos Vigente, Causados en Ejercicios Fiscales Anteriores Pendientes de Liquidación o Pago</t>
  </si>
  <si>
    <t>Accesorios de Aprovechamientos</t>
  </si>
  <si>
    <t>Aprovechamientos Patrimoniales</t>
  </si>
  <si>
    <t>Aprovechamientos</t>
  </si>
  <si>
    <t>Productos no Comprendidos en la Ley de Ingresos Vigente, Causados en Ejercicios Fiscales Anteriores Pendientes de Liquidación o Pago</t>
  </si>
  <si>
    <t>Productos</t>
  </si>
  <si>
    <t>Derechos no Comprendidos en la Ley de Ingresos Vigente, Causados en Ejercicios Fiscales Anteriores Pendientes de Liquidación o Pago</t>
  </si>
  <si>
    <t>Accesorios de Derechos</t>
  </si>
  <si>
    <t>Otros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</si>
  <si>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</si>
  <si>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</si>
  <si>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</si>
  <si>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</si>
  <si>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</si>
  <si>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</si>
  <si>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Accesorios de Cuotas y Aportaciones de Seguridad Social</t>
  </si>
  <si>
    <t>Otras Cuotas y Aportaciones para la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</si>
  <si>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</si>
  <si>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</si>
  <si>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</si>
  <si>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</si>
  <si>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Impuestos no Comprendidos en la Ley de Ingresos Vigente, Causados en Ejercicios Fiscales Anteriores Pendientes de Liquidación o Pago</t>
  </si>
  <si>
    <t>Otros Impuestos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</si>
  <si>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</si>
  <si>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</si>
  <si>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</si>
  <si>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</si>
  <si>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</si>
  <si>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</si>
  <si>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</si>
  <si>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</si>
  <si>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Total</t>
  </si>
  <si>
    <t>Ingreso Estimado</t>
  </si>
  <si>
    <t>TOTAL GENERAL</t>
  </si>
  <si>
    <t>Otros Recursos de Transferencias Federales Etiquetadas</t>
  </si>
  <si>
    <t>Recursos Estatales</t>
  </si>
  <si>
    <t>Recursos Federales</t>
  </si>
  <si>
    <t>Etiquetado</t>
  </si>
  <si>
    <t>Otros Recursos de Libre Disposición</t>
  </si>
  <si>
    <t>Ingresos Propios</t>
  </si>
  <si>
    <t>Financiamientos Externos</t>
  </si>
  <si>
    <t>Financiamientos Internos</t>
  </si>
  <si>
    <t>Recursos Fiscales</t>
  </si>
  <si>
    <t>No Etiquetado (Libre disposición)</t>
  </si>
  <si>
    <t>Ingresos Estimados</t>
  </si>
  <si>
    <t>CFF-Ingresos</t>
  </si>
  <si>
    <t>EJERCICIO FISCAL:</t>
  </si>
  <si>
    <t>CLASIFICACIÓN POR FUENTES DE FINANCIAMIENTO (INGRESOS)</t>
  </si>
  <si>
    <t>Recuperación de préstamos realizados con fines de política</t>
  </si>
  <si>
    <t>1.2.5.4</t>
  </si>
  <si>
    <t>Venta de obligaciones negociables adquiridas con fines de política</t>
  </si>
  <si>
    <t>1.2.5.3</t>
  </si>
  <si>
    <t>Valores representativos de deuda adquiridos con fines de política</t>
  </si>
  <si>
    <t>1.2.5.2</t>
  </si>
  <si>
    <t>Venta de Acciones y participaciones de capital adquiridas con fines de política</t>
  </si>
  <si>
    <t>1.2.5.1</t>
  </si>
  <si>
    <t>Recuperación de Inversiones Financieras Realizadas con Fines De Política</t>
  </si>
  <si>
    <t>1.2.5</t>
  </si>
  <si>
    <t>Del sector privado externo</t>
  </si>
  <si>
    <t>1.2.4.3.3</t>
  </si>
  <si>
    <t>De organismos internacionales</t>
  </si>
  <si>
    <t>1.2.4.3.2</t>
  </si>
  <si>
    <t>De gobiernos extranjeros</t>
  </si>
  <si>
    <t>1.2.4.3.1</t>
  </si>
  <si>
    <t>Del sector externo</t>
  </si>
  <si>
    <t>1.2.4.3</t>
  </si>
  <si>
    <t>De Municipios</t>
  </si>
  <si>
    <t>1.2.4.2.3</t>
  </si>
  <si>
    <t>De Entidades Federativas</t>
  </si>
  <si>
    <t>1.2.4.2.2</t>
  </si>
  <si>
    <t>De la Federación</t>
  </si>
  <si>
    <t>1.2.4.2.1</t>
  </si>
  <si>
    <t>Del sector público</t>
  </si>
  <si>
    <t xml:space="preserve">1.2.4.2 </t>
  </si>
  <si>
    <t>Del sector privado</t>
  </si>
  <si>
    <t xml:space="preserve">1.2.4.1 </t>
  </si>
  <si>
    <t>Transferencias, Asignaciones y Donativos de Capital Recibidos</t>
  </si>
  <si>
    <t>1.2.4</t>
  </si>
  <si>
    <t>Provisiones</t>
  </si>
  <si>
    <t>1.2.3.4</t>
  </si>
  <si>
    <t>Otras estimaciones por pérdida o deterioro</t>
  </si>
  <si>
    <t>1.2.3.3</t>
  </si>
  <si>
    <t>Estimaciones por deterioro de inventarios</t>
  </si>
  <si>
    <t>1.2.3.2</t>
  </si>
  <si>
    <t>Depreciación y amortización</t>
  </si>
  <si>
    <t>1.2.3.1</t>
  </si>
  <si>
    <t>Incremento de la Depreciación, Amortización, Estimaciones y Provisiones Acumuladas</t>
  </si>
  <si>
    <t>1.2.3</t>
  </si>
  <si>
    <t>Existencia de material de seguridad y defensa</t>
  </si>
  <si>
    <t>1.2.2.7</t>
  </si>
  <si>
    <t>Bienes en tránsito</t>
  </si>
  <si>
    <t>1.2.2.6</t>
  </si>
  <si>
    <t>Bienes para venta</t>
  </si>
  <si>
    <t>1.2.2.5</t>
  </si>
  <si>
    <t>Bienes terminados</t>
  </si>
  <si>
    <t>1.2.2.4</t>
  </si>
  <si>
    <t>Trabajos en curso</t>
  </si>
  <si>
    <t>1.2.2.3</t>
  </si>
  <si>
    <t>Materias Primas</t>
  </si>
  <si>
    <t>1.2.2.2</t>
  </si>
  <si>
    <t>Materiales y suministros</t>
  </si>
  <si>
    <t>1.2.2.1</t>
  </si>
  <si>
    <t>Disminución de Existencias</t>
  </si>
  <si>
    <t xml:space="preserve">1.2.2 </t>
  </si>
  <si>
    <t>Venta de activos no producidos</t>
  </si>
  <si>
    <t>1.2.1.3</t>
  </si>
  <si>
    <t>Venta de objetos de valor</t>
  </si>
  <si>
    <t>1.2.1.2</t>
  </si>
  <si>
    <t>Venta de activos fijos</t>
  </si>
  <si>
    <t>1.2.1.1</t>
  </si>
  <si>
    <t>Venta (Disposición) de Activos</t>
  </si>
  <si>
    <t>1.2.1</t>
  </si>
  <si>
    <t>INGRESOS DE CAPITAL</t>
  </si>
  <si>
    <t>1.1.9</t>
  </si>
  <si>
    <t>1.1.8.3.3</t>
  </si>
  <si>
    <t>1.1.8.3.2</t>
  </si>
  <si>
    <t>1.1.8.3.1</t>
  </si>
  <si>
    <t xml:space="preserve">1.1.8.3 </t>
  </si>
  <si>
    <t>1.1.8.2.3</t>
  </si>
  <si>
    <t>1.1.8.2.2</t>
  </si>
  <si>
    <t>1.1.8.2.1</t>
  </si>
  <si>
    <t>Transferencias, Asignaciones y Donativos Corrientes Recibidos</t>
  </si>
  <si>
    <t>1.1.8</t>
  </si>
  <si>
    <t>Subsidios y Subvenciones recibidos por entidades empresariales públicas financieras</t>
  </si>
  <si>
    <t>1.1.7.2</t>
  </si>
  <si>
    <t>Subsidios y Subvenciones recibidos por entidades empresariales públicas no financieras</t>
  </si>
  <si>
    <t>1.1.7.1</t>
  </si>
  <si>
    <t>Subsidios y Subvenciones Recibidos por Entidades Empresariales Públicas</t>
  </si>
  <si>
    <t xml:space="preserve">1.1.7 </t>
  </si>
  <si>
    <t>Derechos administrativos</t>
  </si>
  <si>
    <t>1.1.6.3</t>
  </si>
  <si>
    <t>Ventas de establecimientos de mercado</t>
  </si>
  <si>
    <t>1.1.6.2</t>
  </si>
  <si>
    <t>Ventas de establecimientos no de mercado</t>
  </si>
  <si>
    <t>1.1.6.1</t>
  </si>
  <si>
    <t>Ventas de Bienes y Servicios de Entidades del Gobierno General/Ingreso de Explotación de Entidades Empresariales</t>
  </si>
  <si>
    <t>1.1.6</t>
  </si>
  <si>
    <t>Otros</t>
  </si>
  <si>
    <t xml:space="preserve">1.1.5.4 </t>
  </si>
  <si>
    <t>Arrendamientos de tierras y terrenos</t>
  </si>
  <si>
    <t xml:space="preserve">1.1.5.3 </t>
  </si>
  <si>
    <t>Dividendos y retiros de las cuasisociedades</t>
  </si>
  <si>
    <t xml:space="preserve">1.1.5.2 </t>
  </si>
  <si>
    <t>Externos</t>
  </si>
  <si>
    <t xml:space="preserve">1.1.5.1.2 </t>
  </si>
  <si>
    <t>Internos</t>
  </si>
  <si>
    <t xml:space="preserve">1.1.5.1.1 </t>
  </si>
  <si>
    <t>Intereses</t>
  </si>
  <si>
    <t xml:space="preserve">1.1.5.1 </t>
  </si>
  <si>
    <t>Rentas de la Propiedad</t>
  </si>
  <si>
    <t>1.1.5</t>
  </si>
  <si>
    <t>Aprovechamientos corrientes no incluidos en otros conceptos</t>
  </si>
  <si>
    <t>1.1.4.3</t>
  </si>
  <si>
    <t>Productos corrientes no incluidos en otros conceptos</t>
  </si>
  <si>
    <t>1.1.4.2</t>
  </si>
  <si>
    <t>Derechos no incluidos en otros conceptos</t>
  </si>
  <si>
    <t>1.1.4.1</t>
  </si>
  <si>
    <t>Derechos y Productos y Aprovechamientos Corrientes</t>
  </si>
  <si>
    <t>1.1.4</t>
  </si>
  <si>
    <t>1.1.3</t>
  </si>
  <si>
    <t>Contribuciones no clasificables</t>
  </si>
  <si>
    <t>1.1.2.4</t>
  </si>
  <si>
    <t>Contribuciones de los trabajadores por cuenta propia o no empleados</t>
  </si>
  <si>
    <t xml:space="preserve">1.1.2.3 </t>
  </si>
  <si>
    <t>Contribuciones de los empleadores</t>
  </si>
  <si>
    <t xml:space="preserve">1.1.2.2 </t>
  </si>
  <si>
    <t>Contribuciones de los empleados</t>
  </si>
  <si>
    <t xml:space="preserve">1.1.2.1 </t>
  </si>
  <si>
    <t>Contribuciones a la Seguridad Social</t>
  </si>
  <si>
    <t xml:space="preserve">1.1.2 </t>
  </si>
  <si>
    <t>Accesorios</t>
  </si>
  <si>
    <t>1.1.1.9</t>
  </si>
  <si>
    <t>Otros impuestos</t>
  </si>
  <si>
    <t>1.1.1.8</t>
  </si>
  <si>
    <t>Impuesto a los rendimientos petroleros</t>
  </si>
  <si>
    <t>1.1.1.7</t>
  </si>
  <si>
    <t>Impuestos ecológicos</t>
  </si>
  <si>
    <t>1.1.1.6</t>
  </si>
  <si>
    <t>Impuestos sobre el comercio y las transacciones internacionales/comercio exterior</t>
  </si>
  <si>
    <t>1.1.1.5</t>
  </si>
  <si>
    <t>Impuestos sobre los bienes y servicios</t>
  </si>
  <si>
    <t>1.1.1.4</t>
  </si>
  <si>
    <t>Impuestos sobre la propiedad</t>
  </si>
  <si>
    <t>1.1.1.3</t>
  </si>
  <si>
    <t>Impuestos sobre nómina y la fuerza de trabajo</t>
  </si>
  <si>
    <t xml:space="preserve">1.1.1.2 </t>
  </si>
  <si>
    <t>No clasificables</t>
  </si>
  <si>
    <t>1.1.1.1.3</t>
  </si>
  <si>
    <t>De empresas y otras corporaciones (personas morales)</t>
  </si>
  <si>
    <t>1.1.1.1.2</t>
  </si>
  <si>
    <t>De personas físicas</t>
  </si>
  <si>
    <t>1.1.1.1.1</t>
  </si>
  <si>
    <t>Impuestos sobre el ingreso, las utilidades y las ganancias de capital</t>
  </si>
  <si>
    <t>1.1.1.1</t>
  </si>
  <si>
    <t>1.1.1</t>
  </si>
  <si>
    <t>INGRESOS CORRIENTES</t>
  </si>
  <si>
    <t>CE-Ingresos</t>
  </si>
  <si>
    <t>CLASIFICACIÓN ECONÓMICA (INGRESOS)</t>
  </si>
  <si>
    <t>O3</t>
  </si>
  <si>
    <t>O2</t>
  </si>
  <si>
    <t>O1</t>
  </si>
  <si>
    <t>Pensiones y Jubilaciones</t>
  </si>
  <si>
    <t>TRANSFERENCIAS, ASIGNACIONES, SUBSIDIOS Y SUBVENCIONES, Y PENSIONES Y JUBILACIONES</t>
  </si>
  <si>
    <t>Aportaciones</t>
  </si>
  <si>
    <t>PARTICIPACIONES, APORTACIONES, CONVENIOS, INCENTIVOS DERIVADOS DE LA COLABORACIÓN FISCAL Y FONDOS DISTINTOS DE APORTACIONES</t>
  </si>
  <si>
    <t>INGRESOS POR VENTA DE BIENES, PRESTACIÓN DE SERVICIOS Y OTROS INGRESOS</t>
  </si>
  <si>
    <t xml:space="preserve">Aprovechamientos </t>
  </si>
  <si>
    <t xml:space="preserve">Productos </t>
  </si>
  <si>
    <t>CONTRIBUCIONES DE MEJORAS</t>
  </si>
  <si>
    <t>CUOTAS Y APORTACIONES DE SEGURIDAD SOCIAL</t>
  </si>
  <si>
    <t>CRI</t>
  </si>
  <si>
    <t xml:space="preserve">CLASIFICACIÓN POR RUBROS DE INGRESOS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</si>
  <si>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</si>
  <si>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</si>
  <si>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</si>
  <si>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</si>
  <si>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</si>
  <si>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</si>
  <si>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</si>
  <si>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</si>
  <si>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</si>
  <si>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</si>
  <si>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</si>
  <si>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</si>
  <si>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</si>
  <si>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</si>
  <si>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</si>
  <si>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</si>
  <si>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</si>
  <si>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   Total de Ingresos Proyectados (4=1+2+3)</t>
  </si>
  <si>
    <t>A.     Ingresos Derivados de Financiamientos</t>
  </si>
  <si>
    <t>3.   Ingresos Derivados de Financiamientos (3=A)</t>
  </si>
  <si>
    <t>E.     Otras Transferencias Federales Etiquetadas</t>
  </si>
  <si>
    <t>D.     Transferencias, Subsidios y Subvenciones, y Pensiones y Jubilaciones</t>
  </si>
  <si>
    <t>C.     Fondos Distintos de Aportaciones</t>
  </si>
  <si>
    <t>B.     Convenios</t>
  </si>
  <si>
    <t>A.     Aportaciones</t>
  </si>
  <si>
    <t>2.   Transferencias Federales Etiquetadas (2=A+B+C+D+E)</t>
  </si>
  <si>
    <t>L.     Otros Ingresos de Libre Disposición</t>
  </si>
  <si>
    <t>K.     Convenios</t>
  </si>
  <si>
    <t>J.      Transferencias</t>
  </si>
  <si>
    <t>I.      Incentivos Derivados de la Colaboración Fiscal</t>
  </si>
  <si>
    <t>H.     Participaciones</t>
  </si>
  <si>
    <t>G.     Ingresos por Venta de Bienes, Prestación de Servicios y Otros Ingresos</t>
  </si>
  <si>
    <t>F.     Aprovechamientos</t>
  </si>
  <si>
    <t>E.     Productos</t>
  </si>
  <si>
    <t>D.     Derechos</t>
  </si>
  <si>
    <t>C.     Contribuciones de Mejoras</t>
  </si>
  <si>
    <t>B.     Cuotas y Aportaciones de Seguridad Social</t>
  </si>
  <si>
    <t>A.     Impuestos</t>
  </si>
  <si>
    <t xml:space="preserve">(de Iniciativa de Ley) </t>
  </si>
  <si>
    <t>Concepto</t>
  </si>
  <si>
    <t>(CIFRAS NOMINALES)</t>
  </si>
  <si>
    <t>(PESOS)</t>
  </si>
  <si>
    <t>PROYECCIONES DE INGRESOS - LDF</t>
  </si>
  <si>
    <t>A. Ingresos Derivados de Financiamientos</t>
  </si>
  <si>
    <t>.</t>
  </si>
  <si>
    <t xml:space="preserve">J.      Transferencias </t>
  </si>
  <si>
    <t xml:space="preserve"> RESULTADOS DE INGRESOS - LDF</t>
  </si>
  <si>
    <t>Fondo de Aportacion para la Infraestructura Social Municipal</t>
  </si>
  <si>
    <t>Fondo de Aportacion para el Fortalecimeinto Municipal</t>
  </si>
  <si>
    <r>
      <t>1.1.8.1</t>
    </r>
    <r>
      <rPr>
        <b/>
        <sz val="10"/>
        <color theme="1"/>
        <rFont val="Arial"/>
        <family val="2"/>
      </rPr>
      <t xml:space="preserve"> </t>
    </r>
  </si>
  <si>
    <t>CLASIFICACION
ECONOMICA</t>
  </si>
  <si>
    <t>NIVEL_5</t>
  </si>
  <si>
    <t xml:space="preserve">1.1.8.2 </t>
  </si>
  <si>
    <t xml:space="preserve">1.   Ingresos de Libre Disposición </t>
  </si>
  <si>
    <t xml:space="preserve">3. Ingresos Derivados de Financiamientos </t>
  </si>
  <si>
    <t>4. Total de Resultados de Ingreso</t>
  </si>
  <si>
    <t xml:space="preserve">1. Ingresos de Libre Disposición </t>
  </si>
  <si>
    <r>
      <t>2. Transferencias Federales Etiquetadas</t>
    </r>
    <r>
      <rPr>
        <b/>
        <vertAlign val="superscript"/>
        <sz val="11"/>
        <rFont val="Arial"/>
        <family val="2"/>
      </rPr>
      <t xml:space="preserve"> </t>
    </r>
  </si>
  <si>
    <t>SUMA_REFERENCIA</t>
  </si>
  <si>
    <t>1 1 3</t>
  </si>
  <si>
    <t>1</t>
  </si>
  <si>
    <t xml:space="preserve">INGRESOS DE GESTION </t>
  </si>
  <si>
    <t>1 1 2 001 001 001</t>
  </si>
  <si>
    <t>URBANOS BALDIOS</t>
  </si>
  <si>
    <t>1 1 2 001 003</t>
  </si>
  <si>
    <t>PREDIOS RUSTICOS BALDIOS</t>
  </si>
  <si>
    <t>1 1 2 001 004 001</t>
  </si>
  <si>
    <t>URBANOS EDIF. DESTINADOS A CASA HABITACION</t>
  </si>
  <si>
    <t>1 1 2 002</t>
  </si>
  <si>
    <t>SOBRE ADQUISICION DE INMUEBLES</t>
  </si>
  <si>
    <t>1 1 8 001 001 001</t>
  </si>
  <si>
    <t>15% PRO EDUCACION Y ASISTENCIA SOCIAL</t>
  </si>
  <si>
    <t>1 1 8 001 001 002</t>
  </si>
  <si>
    <t>15% PRO CAMINOS</t>
  </si>
  <si>
    <t>1 1 8 001 002 001</t>
  </si>
  <si>
    <t>1 1 8 001 002 002</t>
  </si>
  <si>
    <t>15% PRO RECUPERACION DEL EQUILIBRIO ECOLOGICO Y F.</t>
  </si>
  <si>
    <t>1 1 8 001 003 001</t>
  </si>
  <si>
    <t>1 1 8 001 003 002</t>
  </si>
  <si>
    <t>15% PRO REDES</t>
  </si>
  <si>
    <t>1 4 1 007 001</t>
  </si>
  <si>
    <t>POR EL SERVICIO DE ABASTECIMIENTO AGUA POTABLE</t>
  </si>
  <si>
    <t>1 4 1 007 002</t>
  </si>
  <si>
    <t>POR CONEXION A LA RED DE AGUA POTABLE</t>
  </si>
  <si>
    <t>1 4 1 009 001</t>
  </si>
  <si>
    <t>COMERCIO AMBULANTE</t>
  </si>
  <si>
    <t>1 4 3 002 001</t>
  </si>
  <si>
    <t>POR LA EXPEDICION DE LEGALIZ/CONSTANC/CERTIF/C.C.</t>
  </si>
  <si>
    <t>1 4 3 003 001</t>
  </si>
  <si>
    <t>CONSTANCIAS</t>
  </si>
  <si>
    <t>1 4 3 003 002</t>
  </si>
  <si>
    <t>CERTIFICACIONES</t>
  </si>
  <si>
    <t>1 4 3 003 004 001</t>
  </si>
  <si>
    <t>1 4 3 005 001 001</t>
  </si>
  <si>
    <t>1 4 3 006 001 001</t>
  </si>
  <si>
    <t>EXP. INICIAL/REFRENDO LIC. COMERC. LOC. FUERA MERC</t>
  </si>
  <si>
    <t>1 4 3 006 001 002</t>
  </si>
  <si>
    <t>EXP. INICIAL/REFRENDO LIC. COMERC. LOC. DENTRO MER</t>
  </si>
  <si>
    <t>1 4 3 006 003 002</t>
  </si>
  <si>
    <t>CAMBIO DE NOMBRE O RAZON SOCIAL</t>
  </si>
  <si>
    <t>1 4 3 007 003</t>
  </si>
  <si>
    <t>ANUNCIOS LUMINOSOS,ESPECTACULARES Y ELECTRONICOS</t>
  </si>
  <si>
    <t>1 4 3 008 001 001</t>
  </si>
  <si>
    <t>90% POR ADMINISTRACION DEL REGISTRO CIVIL</t>
  </si>
  <si>
    <t>1 4 3 008 002 001</t>
  </si>
  <si>
    <t>15 % DE CONTRIBUCION ESTATAL</t>
  </si>
  <si>
    <t>1 4 3 008 003 001</t>
  </si>
  <si>
    <t>10% POR ADMINISTRACION DEL REGISTRO CIVIL</t>
  </si>
  <si>
    <t>1 4 3 008 003 002</t>
  </si>
  <si>
    <t>15% PRO EDUCACION Y ASISTENCIA SOCIAL (REGISTRO CIVIL)</t>
  </si>
  <si>
    <t>1 4 3 008 003 003</t>
  </si>
  <si>
    <t>15% PRO CAMINOS (REGISTRO CIVIL)</t>
  </si>
  <si>
    <t>1 4 3 008 003 004</t>
  </si>
  <si>
    <t>15% PRO TURISMO (REGISTRO CIVIL)</t>
  </si>
  <si>
    <t>1 4 3 008 003 005</t>
  </si>
  <si>
    <t>15% PRO RECUPERACION ECOLOGICA (REGISTRO CIVIL)</t>
  </si>
  <si>
    <t>1 5 1 003 001 003</t>
  </si>
  <si>
    <t>1 5 1 005 001 001</t>
  </si>
  <si>
    <t>INTERESES POR PRODUCTOS FINANCIEROS</t>
  </si>
  <si>
    <t>1 5 1 005 002 001</t>
  </si>
  <si>
    <t>1 5 1 005 003 001</t>
  </si>
  <si>
    <t>1 5 1 015 006</t>
  </si>
  <si>
    <t>VENTA DE FORMAS IMPRESAS POR JUEGOS</t>
  </si>
  <si>
    <t>PARTICULARES</t>
  </si>
  <si>
    <t>1 6 1 007 001</t>
  </si>
  <si>
    <t>1 8</t>
  </si>
  <si>
    <t>1 8 1 001 001</t>
  </si>
  <si>
    <t>LAS PROV. DEL FONDO GRAL. DE PARTICIPACIONES</t>
  </si>
  <si>
    <t>1 8 1 001 002</t>
  </si>
  <si>
    <t>LAS PROV. DEL FONDO DE FOMENTO MUNICIPAL</t>
  </si>
  <si>
    <t>1 8 1 001 004</t>
  </si>
  <si>
    <t>FONDO DE INFRAESTRUCTURA MUNICIPAL</t>
  </si>
  <si>
    <t>1 8 1 001 005</t>
  </si>
  <si>
    <t>FONDO DE APORTACIONES ESTATALES PARA LA INFRAESTRUCTURA SOCIAL MUNICIPAL</t>
  </si>
  <si>
    <t>1 8 1 001 006</t>
  </si>
  <si>
    <t>FONDO DE ESTABILIZACION DE LOS INGRESOS DE LAS ENTIDADES FEDERATIVAS</t>
  </si>
  <si>
    <t>1 8 1 002 001 001</t>
  </si>
  <si>
    <t>FONSOL</t>
  </si>
  <si>
    <t>1 8 2 001 002</t>
  </si>
  <si>
    <t>1 8 2 001 002 001</t>
  </si>
  <si>
    <t>APORTACIONES PARA LA INFRAESTRUCTURA SOCIAL</t>
  </si>
  <si>
    <t>1 8 2 001 003</t>
  </si>
  <si>
    <t>1 8 2 001 003 001</t>
  </si>
  <si>
    <t>APORTACIONES PARA EL FORT. DE LOS MPIOS</t>
  </si>
  <si>
    <t>1 9</t>
  </si>
  <si>
    <t>A</t>
  </si>
  <si>
    <t>D</t>
  </si>
  <si>
    <t>tipoOperacionNombre</t>
  </si>
  <si>
    <t>polizaNumero</t>
  </si>
  <si>
    <t>programaClave</t>
  </si>
  <si>
    <t>programaNombre</t>
  </si>
  <si>
    <t>polizaFecha</t>
  </si>
  <si>
    <t>referenciaTipoOperacionNombre</t>
  </si>
  <si>
    <t>referenciaNumero</t>
  </si>
  <si>
    <t>referenciaFecha</t>
  </si>
  <si>
    <t>polizaDocumentoFuente</t>
  </si>
  <si>
    <t>polizaNumeroCheque</t>
  </si>
  <si>
    <t>polizaBeneficiario</t>
  </si>
  <si>
    <t>unidadClave</t>
  </si>
  <si>
    <t>unidadNombre</t>
  </si>
  <si>
    <t>clasificadorFuncionalGastoClave</t>
  </si>
  <si>
    <t>clasificadorFuncionalGastoNombre</t>
  </si>
  <si>
    <t>fuenteFinanciamientoClave</t>
  </si>
  <si>
    <t>fuenteFinanciamientoNombre</t>
  </si>
  <si>
    <t>cuentaNumero</t>
  </si>
  <si>
    <t>cuentaNombre</t>
  </si>
  <si>
    <t>aprobado</t>
  </si>
  <si>
    <t>tipoCuenta</t>
  </si>
  <si>
    <t>polizaConcepto</t>
  </si>
  <si>
    <t>descripcion</t>
  </si>
  <si>
    <t>nivel_3</t>
  </si>
  <si>
    <t>DI-2</t>
  </si>
  <si>
    <t>NEGRITA</t>
  </si>
  <si>
    <t>1.1.1.1.1.1</t>
  </si>
  <si>
    <t>1.1.1.2.1</t>
  </si>
  <si>
    <t>Impuesto   sobre   el   Ingreso,  las   Utilidades   y   las
Ganancias de Capital</t>
  </si>
  <si>
    <t>De Personas Físicas</t>
  </si>
  <si>
    <t>Impuesto sobre los Ingresos</t>
  </si>
  <si>
    <t>CRI 11X*</t>
  </si>
  <si>
    <t>De   Empresas   y   Otras   Corporaciones   (Personas Morales)</t>
  </si>
  <si>
    <t>1.1.1.1.2.1</t>
  </si>
  <si>
    <t>No Clasificables</t>
  </si>
  <si>
    <t>1.1.1.2</t>
  </si>
  <si>
    <t>Impuesto sobre Nómina y la Fuerza de Trabajo</t>
  </si>
  <si>
    <t>Impuesto sobre Nómina y Asimilables</t>
  </si>
  <si>
    <t>CRI 15X*</t>
  </si>
  <si>
    <t>Impuesto sobre la Propiedad</t>
  </si>
  <si>
    <t>CRI 12X*</t>
  </si>
  <si>
    <t>Impuesto sobre los Bienes y Servicios</t>
  </si>
  <si>
    <t>1.1.1.4.1</t>
  </si>
  <si>
    <t>Impuesto  sobre  la   Producción,  el  Consumo   y  las
Transacciones</t>
  </si>
  <si>
    <t>CRI 13X</t>
  </si>
  <si>
    <t>1.1.1.4.1.1</t>
  </si>
  <si>
    <t>Impuesto al Valor Agregado</t>
  </si>
  <si>
    <t>CRI 13X*</t>
  </si>
  <si>
    <t>1.1.1.4.1.2</t>
  </si>
  <si>
    <t>Impuesto especial sobre Producción y Servicios</t>
  </si>
  <si>
    <t>1.1.1.4.1.3</t>
  </si>
  <si>
    <t>Otros Impuestos Sobre Bienes y Servicios</t>
  </si>
  <si>
    <t>Impuesto  sobre  el  Comercio  y  las  Transacciones Internacionales / Comercio Exterior</t>
  </si>
  <si>
    <t>1.1.1.5.1</t>
  </si>
  <si>
    <t>Impuesto a la Importación</t>
  </si>
  <si>
    <t>CRI 14X*</t>
  </si>
  <si>
    <t>1.1.1.5.2</t>
  </si>
  <si>
    <t>Impuesto a la Exportación</t>
  </si>
  <si>
    <t>CRI 16X*</t>
  </si>
  <si>
    <t>Impuesto a los Rendimientos Petroleros</t>
  </si>
  <si>
    <t>CRI 18X*, 19X*</t>
  </si>
  <si>
    <t>CRI 17X*</t>
  </si>
  <si>
    <t>1.1.2</t>
  </si>
  <si>
    <t>1.1.2.1</t>
  </si>
  <si>
    <t>Contribuciones de los Empleados</t>
  </si>
  <si>
    <t>CRI 22X*, 23X*</t>
  </si>
  <si>
    <t>1.1.2.2</t>
  </si>
  <si>
    <t>Contribuciones de los Empleadores</t>
  </si>
  <si>
    <t>CRI 21X*, 22X*, 23X*</t>
  </si>
  <si>
    <t>1.1.2.3</t>
  </si>
  <si>
    <t>Contribuciones   de   los   Trabajadores   Por   Cuenta Propia o No Empleados</t>
  </si>
  <si>
    <t>Contribuciones no Clasificables</t>
  </si>
  <si>
    <t>CRI 21X*, 23X*, 24X*, 25X*</t>
  </si>
  <si>
    <t>CRI 31X*, 39X*</t>
  </si>
  <si>
    <t>Derechos,      Productos        y        Aprovechamientos Corrientes</t>
  </si>
  <si>
    <t>Derechos No Incluidos en Otros Conceptos</t>
  </si>
  <si>
    <t>CRI   41X*,   42X*,   43X*,   44X*, 45X*, 49X*</t>
  </si>
  <si>
    <t>Productos    Corrientes    No    Incluidos    en    Otros Conceptos</t>
  </si>
  <si>
    <t>CRI 51X*, 59X*</t>
  </si>
  <si>
    <t>Aprovechamientos     Corrientes     No    Incluidos     en
Otros Conceptos</t>
  </si>
  <si>
    <t>CRI 61X*</t>
  </si>
  <si>
    <t>1.1.5.1</t>
  </si>
  <si>
    <t>CRI 51X*, 61X*</t>
  </si>
  <si>
    <t>1.1.5.1.1</t>
  </si>
  <si>
    <t>1.1.5.1.2</t>
  </si>
  <si>
    <t>1.1.5.2</t>
  </si>
  <si>
    <t>Dividendos y Retiros de las Cuasisociedades</t>
  </si>
  <si>
    <t>CRI 51X*</t>
  </si>
  <si>
    <t>1.1.5.3</t>
  </si>
  <si>
    <t>Arrendamiento de Tierras y Terrenos</t>
  </si>
  <si>
    <t>1.1.5.4</t>
  </si>
  <si>
    <t>CRI 59X*, 69X*</t>
  </si>
  <si>
    <t>Venta   de    Bienes    y   Servicios    de    Entidades    del  Gobierno   General   /  Ingresos   de   Explotación   de Entidades Empresariales</t>
  </si>
  <si>
    <t>Venta de Establecimientos No de Mercado</t>
  </si>
  <si>
    <t>CRI 71X*</t>
  </si>
  <si>
    <t>Venta de Establecimientos de Mercado</t>
  </si>
  <si>
    <t>CRI 72X*</t>
  </si>
  <si>
    <t>Derechos Administrativos</t>
  </si>
  <si>
    <t>CRI 73X</t>
  </si>
  <si>
    <t>1.1.7</t>
  </si>
  <si>
    <t>Subsidios  y  Subvenciones  Recibidos  por  Entidades Empresariales Públicas</t>
  </si>
  <si>
    <t>Subsidios  y  Subvenciones  Recibidos  por  Entidades Empresariales Públicas No Financieras</t>
  </si>
  <si>
    <t>CRI 93X*</t>
  </si>
  <si>
    <t>Subsidios  y  Subvenciones  Recibidos  por  Entidades Empresariales Públicas Financieras</t>
  </si>
  <si>
    <t>Transferencias,       Asignaciones        y        Donativos Corrientes Recibidos</t>
  </si>
  <si>
    <t>1.1.8.1</t>
  </si>
  <si>
    <t>Del Sector Privado</t>
  </si>
  <si>
    <t>CRI 94X†</t>
  </si>
  <si>
    <t>1.1.8.2</t>
  </si>
  <si>
    <t>Del Sector Público</t>
  </si>
  <si>
    <t>CRI 91X*, 92X*, 95X*, 96X*</t>
  </si>
  <si>
    <t>1.1.8.2.1.1</t>
  </si>
  <si>
    <t>Transferencias Internas y Asignaciones</t>
  </si>
  <si>
    <t>CRI 91X*</t>
  </si>
  <si>
    <t>1.1.8.2.1.2</t>
  </si>
  <si>
    <t>Transferencias del Resto del Sector Público</t>
  </si>
  <si>
    <t>CRI 92X*</t>
  </si>
  <si>
    <t>1.1.8.2.1.3</t>
  </si>
  <si>
    <t>CRI 95X*</t>
  </si>
  <si>
    <t>1.1.8.2.1.4</t>
  </si>
  <si>
    <t>Transferencias      de      Fideicomisos,     Mandatos      y
Contratos Análogos</t>
  </si>
  <si>
    <t>CRI 96X*</t>
  </si>
  <si>
    <t>CRI 82X*, 83X*</t>
  </si>
  <si>
    <t>1.1.8.3</t>
  </si>
  <si>
    <t>Del Sector Externo</t>
  </si>
  <si>
    <t>De Gobiernos Extranjeros</t>
  </si>
  <si>
    <t>De Organismos Internacionales</t>
  </si>
  <si>
    <t>Del Sector Privado Externo</t>
  </si>
  <si>
    <t>CRI 81X*</t>
  </si>
  <si>
    <t>Venta de Activos Fijos</t>
  </si>
  <si>
    <t>CRI 52X*</t>
  </si>
  <si>
    <t>Venta de Objetos de Valor</t>
  </si>
  <si>
    <t>Venta de Activos No Producidos</t>
  </si>
  <si>
    <t>1.2.2</t>
  </si>
  <si>
    <t>Variación: Saldo Final – Inicial de las Cuentas Contables</t>
  </si>
  <si>
    <t>Materiales y Suministros</t>
  </si>
  <si>
    <t>PC 1.1.4.4</t>
  </si>
  <si>
    <t>Trabajos en Curso</t>
  </si>
  <si>
    <t>PC 1.1.4.3</t>
  </si>
  <si>
    <t>Bienes Terminados</t>
  </si>
  <si>
    <t>PC 1.1.4.2</t>
  </si>
  <si>
    <t>PC 1.1.4.1</t>
  </si>
  <si>
    <t>PC 1.1.4.5</t>
  </si>
  <si>
    <t>Existencias de Material de Seguridad y Defensa</t>
  </si>
  <si>
    <t>PC 1.1.4 (PARA RAMOS
Correspondientes: SDN, SM)</t>
  </si>
  <si>
    <t>Incremento     de     la     Depreciación,    Amortización, Estimaciones y Provisiones Acumuladas</t>
  </si>
  <si>
    <t>Depreciación y Amortización</t>
  </si>
  <si>
    <t>PC    5.5.1.3,    5.5.1.4,    5.5.1.5,
5.5.1.6, 5.5.1.7</t>
  </si>
  <si>
    <t>Estimaciones por Deterioro de Inventarios</t>
  </si>
  <si>
    <t>PC 1.1.6.2</t>
  </si>
  <si>
    <t>Otras Estimaciones por pérdida o deterioro</t>
  </si>
  <si>
    <t>PC 1.1.6.1, 1.2.8</t>
  </si>
  <si>
    <t>PC 2.1.7, 2.2.6</t>
  </si>
  <si>
    <t>Transferencias,    Asignaciones     y     Donativos     de
Capital Recibidas</t>
  </si>
  <si>
    <t>1.2.4.1</t>
  </si>
  <si>
    <t>CRI 91X, 92X*, 95X*, 96X* (Requiere    Apertura    en    cada Nivel de Gobierno)</t>
  </si>
  <si>
    <t>1.2.4.2</t>
  </si>
  <si>
    <t>CRI 91X*, 92X*, 96X*</t>
  </si>
  <si>
    <t>1.2.4.2.1.1</t>
  </si>
  <si>
    <t>1.2.4.2.1.2</t>
  </si>
  <si>
    <t>1.2.4.2.1.3</t>
  </si>
  <si>
    <t>1.2.4.2.1.4</t>
  </si>
  <si>
    <t>(Requiere     Apertura     a     2do Dígito del CRI)</t>
  </si>
  <si>
    <t>Recuperación de Inversiones Financieras Realizadas con Fines de Política</t>
  </si>
  <si>
    <t>CRI 62X*</t>
  </si>
  <si>
    <t>Venta   de   Acciones   y   Participaciones   de   Capital Adquiridas con Fines de Política</t>
  </si>
  <si>
    <t>Valores  Representativos  de  Deuda  Adquiridos  con
Fines de Política</t>
  </si>
  <si>
    <t>Venta  de  Obligaciones  Negociables  Adquiridas  con
Fines de Política</t>
  </si>
  <si>
    <t>Recuperación de Préstamos Realizados con Fines de
Política</t>
  </si>
  <si>
    <t>Código</t>
  </si>
  <si>
    <r>
      <rPr>
        <b/>
        <sz val="10"/>
        <rFont val="Arial"/>
        <family val="2"/>
      </rPr>
      <t xml:space="preserve">Referencia:
</t>
    </r>
    <r>
      <rPr>
        <sz val="10"/>
        <rFont val="Arial"/>
        <family val="2"/>
      </rPr>
      <t>Clasificador    por    Rubros    de Ingresos    (CRI),   Clasificador por  Objeto  del  Gasto  (COG), Plan de Cuentas (PC).</t>
    </r>
  </si>
  <si>
    <t>Plan de Cuentas</t>
  </si>
  <si>
    <t>1 2</t>
  </si>
  <si>
    <t>1 3</t>
  </si>
  <si>
    <t>1 7</t>
  </si>
  <si>
    <t>4 1</t>
  </si>
  <si>
    <t>4 2</t>
  </si>
  <si>
    <t>4 3</t>
  </si>
  <si>
    <t>4 4</t>
  </si>
  <si>
    <t>4 5</t>
  </si>
  <si>
    <t>4 9</t>
  </si>
  <si>
    <t>5 1</t>
  </si>
  <si>
    <t>5 9</t>
  </si>
  <si>
    <t>6 1</t>
  </si>
  <si>
    <t>8 1</t>
  </si>
  <si>
    <t>8 2</t>
  </si>
  <si>
    <t>8 3</t>
  </si>
  <si>
    <t>1 8 3 006 001 002 002</t>
  </si>
  <si>
    <t>****</t>
  </si>
  <si>
    <t>IMPUESTOS SOBRE EL PATRIMONIO</t>
  </si>
  <si>
    <t>1 1 2 001</t>
  </si>
  <si>
    <t>1 1 2 001 001</t>
  </si>
  <si>
    <t>1 1 2 001 004</t>
  </si>
  <si>
    <t>PRED. URB. SUB-URBANOS Y RUSTICOS EDIF</t>
  </si>
  <si>
    <t>1 1 2 001 004 002</t>
  </si>
  <si>
    <t>SUB.URB. EDIFICADOS DEST. CASA HABITACION</t>
  </si>
  <si>
    <t xml:space="preserve">ACCESORIOS  </t>
  </si>
  <si>
    <t>1 1 7 001</t>
  </si>
  <si>
    <t xml:space="preserve">REZAGOS </t>
  </si>
  <si>
    <t>1 1 7 001 001</t>
  </si>
  <si>
    <t>PREDIAL</t>
  </si>
  <si>
    <t>1 1 7 001 002</t>
  </si>
  <si>
    <t>AGUA POTABLE, ALCANTARILLADO Y SANEAMIENTO</t>
  </si>
  <si>
    <t xml:space="preserve">OTROS IMPUESTOS </t>
  </si>
  <si>
    <t>1 1 8 001</t>
  </si>
  <si>
    <t xml:space="preserve">IMPUESTOS ADICIONALES </t>
  </si>
  <si>
    <t>1 1 8 001 001</t>
  </si>
  <si>
    <t>APLICADOS A IMPTO PREDIAL Y SERVICIOS CATAST.</t>
  </si>
  <si>
    <t>1 1 8 001 002</t>
  </si>
  <si>
    <t xml:space="preserve">APLIC. A DERECHOS POR SERVICIOS DE TRANSITO </t>
  </si>
  <si>
    <t>1 1 8 001 003</t>
  </si>
  <si>
    <t xml:space="preserve">APLIC. A DERECHOS POR SERV. DE AGUA POTABLE </t>
  </si>
  <si>
    <t xml:space="preserve">DERECHOS </t>
  </si>
  <si>
    <t xml:space="preserve">DERECHOS POR EL USO, GOCE, APROVECHAMIENTO O EXPLOTACION DE BIENES DE DOMINIO PUBLICO </t>
  </si>
  <si>
    <t>1 4 1 001</t>
  </si>
  <si>
    <t xml:space="preserve">POR COOPERACION PARA OBRAS PUBLICAS </t>
  </si>
  <si>
    <t>1 4 1 001 003</t>
  </si>
  <si>
    <t xml:space="preserve">PARA LA REPARACION </t>
  </si>
  <si>
    <t>1 4 1 001 003 001</t>
  </si>
  <si>
    <t>POR INST.D/TUBERIA D/DISTRIB./AGUA POT./MET.LINEAL</t>
  </si>
  <si>
    <t>1 4 1 002</t>
  </si>
  <si>
    <t xml:space="preserve">LIC. P/CONST. EDIF. CASA HAB. REP. LOTIF. RELOTIF.FUSION </t>
  </si>
  <si>
    <t>1 4 1 002 002</t>
  </si>
  <si>
    <t>POR LA EXPEDICION D/LIC.P/CONST.D/OBRAS PUB.Y PRIV</t>
  </si>
  <si>
    <t>1 4 1 002 010</t>
  </si>
  <si>
    <t>POR LA REVALIDACION DE LA LICENCIA VENCIDA</t>
  </si>
  <si>
    <t>1 4 1 006</t>
  </si>
  <si>
    <t xml:space="preserve">SERVICIOS GENERALES EN PANTEONES </t>
  </si>
  <si>
    <t>1 4 1 006 001</t>
  </si>
  <si>
    <t>INHUMACIONES</t>
  </si>
  <si>
    <t>1 4 1 006 002</t>
  </si>
  <si>
    <t xml:space="preserve">EXHUMACIONES POR CUERPOS </t>
  </si>
  <si>
    <t>1 4 1 006 002 001</t>
  </si>
  <si>
    <t>DESPUES DE TRANCURRIDO TERMINO DE LEY</t>
  </si>
  <si>
    <t>1 4 1 006 003</t>
  </si>
  <si>
    <t>OSARIO, GUARDA Y CUSTODIA ANUALMENTE</t>
  </si>
  <si>
    <t>1 4 1 007</t>
  </si>
  <si>
    <t xml:space="preserve">SERV. AGUA POT.DRENAJE, ALCANTARILLADO Y SANEAMIENTO </t>
  </si>
  <si>
    <t>1 4 1 009</t>
  </si>
  <si>
    <t xml:space="preserve">POR USO DE LA VIA PUBLICA </t>
  </si>
  <si>
    <t xml:space="preserve">DERECHO POR PRESTACION DE SERVICIOS </t>
  </si>
  <si>
    <t>1 4 3 002</t>
  </si>
  <si>
    <t>POR EXPED/TRAMITACION D/CONST.CERTIF.DUPLIC.COPIAS</t>
  </si>
  <si>
    <t>1 4 3 003</t>
  </si>
  <si>
    <t>DERECHOSX/COPIAS D/PLANOS, AVALUOS Y SERV. CATAST</t>
  </si>
  <si>
    <t>1 4 3 003 001 001</t>
  </si>
  <si>
    <t>1 4 3 003 002 001</t>
  </si>
  <si>
    <t>1 4 3 003 002 004</t>
  </si>
  <si>
    <t>CERTIFICACION DE LA SUPERFICIE CATASTRAL DE UN PREDIO</t>
  </si>
  <si>
    <t>1 4 3 003 004</t>
  </si>
  <si>
    <t>OTROS SERVICIOS</t>
  </si>
  <si>
    <t>1 4 3 005</t>
  </si>
  <si>
    <t>LIC. PERM. D/CIRCUL. Y REPOSICION D/DOCTOS. D/TRANSI</t>
  </si>
  <si>
    <t>1 4 3 005 001</t>
  </si>
  <si>
    <t xml:space="preserve">LICENCIA PARA MANEJAR </t>
  </si>
  <si>
    <t>POR EXPEDICION O REPOSICION POR 3 AÑOS</t>
  </si>
  <si>
    <t>1 4 3 006</t>
  </si>
  <si>
    <t>EPED. INICIAL O REFRENDO D/LIC.P/FUNCIONAM.D/LOCAL</t>
  </si>
  <si>
    <t>1 4 3 006 001</t>
  </si>
  <si>
    <t xml:space="preserve">ENAJENACION </t>
  </si>
  <si>
    <t>1 4 3 006 001 001 001</t>
  </si>
  <si>
    <t>1 4 3 006 001 001 002</t>
  </si>
  <si>
    <t>1 4 3 006 003</t>
  </si>
  <si>
    <t>CUALQUIER MODIF.D/LIC.D/LOCAL FUERA D/MERC.</t>
  </si>
  <si>
    <t>1 4 3 007</t>
  </si>
  <si>
    <t>LIC. PERM.P/COLOC.D/ANUNCIOS Y REALIZACION D/PUBLIC</t>
  </si>
  <si>
    <t>1 4 3 008</t>
  </si>
  <si>
    <t xml:space="preserve">REGISTRO CIVIL </t>
  </si>
  <si>
    <t>1 4 3 008 001</t>
  </si>
  <si>
    <t>POR ADMO. D/REGISTRO CIVIL (VER CONVENIO)</t>
  </si>
  <si>
    <t>1 4 3 008 002</t>
  </si>
  <si>
    <t>1 4 3 008 003</t>
  </si>
  <si>
    <t>POR ACUERDO O CONVENIO (REGISTRO CIVIL)</t>
  </si>
  <si>
    <t xml:space="preserve">PRODUCTOS </t>
  </si>
  <si>
    <t xml:space="preserve">PRODUCTOS NO COMPRENDIDOS EN LAS FRACCIONES DE LA LEY DE INGRESOS CAUSADAS EN ELERCICIOS FISCALES ANTERIORES PENDIENTE DE LIQUIDACION  O PAGO </t>
  </si>
  <si>
    <t>1 5 1 003</t>
  </si>
  <si>
    <t xml:space="preserve">CORRALES Y CORRALETAS </t>
  </si>
  <si>
    <t>1 5 1 003 001</t>
  </si>
  <si>
    <t xml:space="preserve">CORRAL Y CORRALETA </t>
  </si>
  <si>
    <t>SEÑALES PARA GANADO, FIERROS Y MARCAS</t>
  </si>
  <si>
    <t>1 5 1 005</t>
  </si>
  <si>
    <t xml:space="preserve">PRODUCTOS FINANCIEROS </t>
  </si>
  <si>
    <t>1 5 1 005 001</t>
  </si>
  <si>
    <t>1 5 1 005 002</t>
  </si>
  <si>
    <t>FONDO DE APORT. P/INFRAEST. SOCIAL MPAL</t>
  </si>
  <si>
    <t>1 5 1 005 003</t>
  </si>
  <si>
    <t>1 5 1 015</t>
  </si>
  <si>
    <t xml:space="preserve">PRODUCTOS DIVERSOS </t>
  </si>
  <si>
    <t xml:space="preserve">APROVECHAMIENTOS </t>
  </si>
  <si>
    <t xml:space="preserve">APROVECHAMIENTO DE TIPO CORRIENTE </t>
  </si>
  <si>
    <t>1 6 1 007</t>
  </si>
  <si>
    <t xml:space="preserve">DONATIVOS Y LEGADOS </t>
  </si>
  <si>
    <t xml:space="preserve">PARTICIPACIONES Y APORTACIONES </t>
  </si>
  <si>
    <t xml:space="preserve">PARTICIPACIONES </t>
  </si>
  <si>
    <t>1 8 1 001</t>
  </si>
  <si>
    <t xml:space="preserve">PARTICIPACIONES FEDERALES </t>
  </si>
  <si>
    <t>1 8 1 002</t>
  </si>
  <si>
    <t xml:space="preserve">DESC. A PARTICIPACIONES FEDERALES </t>
  </si>
  <si>
    <t>1 8 1 002 001</t>
  </si>
  <si>
    <t>DESCUENTOS A FONDO GRAL DE PARTICIPACIONES</t>
  </si>
  <si>
    <t xml:space="preserve">APORTACIONES </t>
  </si>
  <si>
    <t>1 8 2 001</t>
  </si>
  <si>
    <t xml:space="preserve">FONDO DE APORTACIONES FEDERALES </t>
  </si>
  <si>
    <t xml:space="preserve">FONDO DE APORTACIONES P/INFRAESTRUCTURA SOCIAL </t>
  </si>
  <si>
    <t>FONDO DE APORT.P/EL FORTALECIMIENTO DE LOS MPIOS.</t>
  </si>
  <si>
    <t>CONVENIOS</t>
  </si>
  <si>
    <t>1 8 3 001</t>
  </si>
  <si>
    <t>PROVENIENTES DEL GOBIERNO DEL ESTADO</t>
  </si>
  <si>
    <t>1 8 3 001 001</t>
  </si>
  <si>
    <t>APORTACIONES DE PROGRAMAS</t>
  </si>
  <si>
    <t>1 8 3 001 002</t>
  </si>
  <si>
    <t>SUBSIDIOS</t>
  </si>
  <si>
    <t>1 8 3 001 002 001</t>
  </si>
  <si>
    <t>CREDITOS</t>
  </si>
  <si>
    <t>1 8 3 001 002 002</t>
  </si>
  <si>
    <t>INVERSION ESTATAL DIRECTA</t>
  </si>
  <si>
    <t>1 8 3 001 002 002 001</t>
  </si>
  <si>
    <t>APORTACION GOBIERNO DEL ESTADO FERTILIZANTE</t>
  </si>
  <si>
    <t>1 8 3 006</t>
  </si>
  <si>
    <t>OTROS INGRESOS EXTRAORDINARIOS</t>
  </si>
  <si>
    <t>1 8 3 006 001</t>
  </si>
  <si>
    <t>GASTO  CORRIENTE</t>
  </si>
  <si>
    <t>1 8 3 006 001 002</t>
  </si>
  <si>
    <t>OTROS INGRESOS EXTRAORDINARIOS (ESPECIFICAR)</t>
  </si>
  <si>
    <t>GASTO CORRIENTE</t>
  </si>
  <si>
    <t>1 1 1 001</t>
  </si>
  <si>
    <t>1 1 1 001 001</t>
  </si>
  <si>
    <t>CINE,  TEATRO, CIRCO, CARPA Y DIVERSIONES SIMILAR</t>
  </si>
  <si>
    <t>1 1 1 001 002</t>
  </si>
  <si>
    <t>EVENTOS DEPORTIVOS,BEISBOL,FUTBOL,BOX,LUCHA LIBRE</t>
  </si>
  <si>
    <t>1 1 1 001 003</t>
  </si>
  <si>
    <t>EVENTOS TAURINOS</t>
  </si>
  <si>
    <t>1 1 1 001 004</t>
  </si>
  <si>
    <t>EXHIBICIONES,EXPOSICIONES Y SIMILARES</t>
  </si>
  <si>
    <t>1 1 1 001 005</t>
  </si>
  <si>
    <t>CENTROS RECREATIVOS</t>
  </si>
  <si>
    <t>1 1 1 001 006</t>
  </si>
  <si>
    <t>BAILES EVENT. NO ESPEC. S/BOLETAJE VENDIDO/X EVENT</t>
  </si>
  <si>
    <t>1 1 1 001 007</t>
  </si>
  <si>
    <t>BAILES EVENTUALES DE ESPECULACION SIN COBRO DE ENT</t>
  </si>
  <si>
    <t>1 1 1 001 008</t>
  </si>
  <si>
    <t>BAILES PARTIC. NO ESPECULATIVOS EN ESPACIO PUBLICO</t>
  </si>
  <si>
    <t>1 1 1 001 009</t>
  </si>
  <si>
    <t>EXCURSIONES Y PASEOS TERRESTRES Y MARITIMOS</t>
  </si>
  <si>
    <t>1 1 1 001 010</t>
  </si>
  <si>
    <t>MAQUINAS DE VIDEO,JUEGOS MECAN.MAQ.GOLOSINAS O FUT</t>
  </si>
  <si>
    <t>1 1 1 001 011</t>
  </si>
  <si>
    <t xml:space="preserve">OTRAS DIVERSIONES O ESPECTACULOS PULICOS NO ESPECIFICOS </t>
  </si>
  <si>
    <t>1 1 1 001 011 001</t>
  </si>
  <si>
    <t>DIVERSIONES, ESPEC. PUBLICOS Y JUEGOS PERMITIDOS</t>
  </si>
  <si>
    <t>1 1 2 001 001 002</t>
  </si>
  <si>
    <t>SUB-URBANOS BALDIOS</t>
  </si>
  <si>
    <t>1 1 2 001 002</t>
  </si>
  <si>
    <t>PRED. URB. Y SUB-URB. EDIF.DESTINADOS A SEV. TURISTICOS</t>
  </si>
  <si>
    <t>1 1 2 001 002 001</t>
  </si>
  <si>
    <t>URBANOS EDIFICADOS P/SERVICIO TURISTICO</t>
  </si>
  <si>
    <t>1 1 2 001 002 002</t>
  </si>
  <si>
    <t>SUB-URB.EDIFICADOS P/SERV. TURISTICO</t>
  </si>
  <si>
    <t>1 1 2 001 004 003</t>
  </si>
  <si>
    <t>RUSTICOS EDIF.DESTINADOS A CASA HABITACION</t>
  </si>
  <si>
    <t>1 1 2 001 004 004</t>
  </si>
  <si>
    <t>LOS DE REGIMEN DE TIEMPO COMPARTIDO Y MULTIPROPIED</t>
  </si>
  <si>
    <t>1 1 2 001 005</t>
  </si>
  <si>
    <t>PRED.Q/ UBIQUEN PLANTAS DE BENEFICIO Y METALURGICO</t>
  </si>
  <si>
    <t>1 1 2 001 006</t>
  </si>
  <si>
    <t>PREDIOS EJIDALES Y COMUNALES</t>
  </si>
  <si>
    <t>1 1 2 001 007</t>
  </si>
  <si>
    <t>PRED.Y CONST.EN ZONAS URB.SUB-URB REGULARIZADAS</t>
  </si>
  <si>
    <t>1 1 2 001 008</t>
  </si>
  <si>
    <t>PRED. PROP. D/DISCAPACITADOS, JUB. Y PERSONAS DE CAP. DIF</t>
  </si>
  <si>
    <t>1 1 2 001 008 001</t>
  </si>
  <si>
    <t>PENSIONADOS Y JUBILADOS</t>
  </si>
  <si>
    <t>1 1 2 001 008 002</t>
  </si>
  <si>
    <t>INSEN</t>
  </si>
  <si>
    <t>1 1 2 001 008 003</t>
  </si>
  <si>
    <t>PERSONAS DE CAPACIDADES DIFERENTES</t>
  </si>
  <si>
    <t>1 1 2 001 008 004</t>
  </si>
  <si>
    <t>MADRES Y/O PADRES SOLTEROS JEFES DE FAMILIA</t>
  </si>
  <si>
    <t>1 1 2 001 009</t>
  </si>
  <si>
    <t>PRED. EDIF. PROP. D/DISCAPACITADOS , ETC. Q TENGAN TARJ.</t>
  </si>
  <si>
    <t>1 1 2 001 009 001</t>
  </si>
  <si>
    <t>INMUEBLE DEDICADO TOTALMENTE A CASA HABITACION</t>
  </si>
  <si>
    <t>1 1 2 001 009 002</t>
  </si>
  <si>
    <t>INMUEBLE PARCIALMENTE DESTINADO A CASA HABITACION</t>
  </si>
  <si>
    <t>1 1 2 001 010</t>
  </si>
  <si>
    <t>DESCUENTOS (NATURALEZA DEUDORA)</t>
  </si>
  <si>
    <t>1 1 2 001 010 001</t>
  </si>
  <si>
    <t>IMPUESTO PREDIAL</t>
  </si>
  <si>
    <t>1 1 7 002</t>
  </si>
  <si>
    <t xml:space="preserve">RECARGOS </t>
  </si>
  <si>
    <t>1 1 7 002 001</t>
  </si>
  <si>
    <t>1 1 8 002</t>
  </si>
  <si>
    <t xml:space="preserve">CONTRIBUCIONES ESPECIALES </t>
  </si>
  <si>
    <t>1 1 8 002 001</t>
  </si>
  <si>
    <t xml:space="preserve">INST. MANTENIMIENTO Y CONSERV. D/ ALUMBRADO PUBLICO </t>
  </si>
  <si>
    <t>1 1 8 002 001 001</t>
  </si>
  <si>
    <t>PREDIOS DESTINADOS A CASA HABITACION O BALDIOS</t>
  </si>
  <si>
    <t>1 1 8 002 001 002</t>
  </si>
  <si>
    <t>LOCALES COMERC.O PRESTACION D/SERVICIOS EN GRAL.</t>
  </si>
  <si>
    <t>1 1 8 002 001 003</t>
  </si>
  <si>
    <t>LOC. COMERC.O PRESTACION D/SERV.RELAC. CON TURISMO</t>
  </si>
  <si>
    <t>1 1 8 002 001 004</t>
  </si>
  <si>
    <t>LOCALES INDUSTRIALES</t>
  </si>
  <si>
    <t>1 1 8 002 002</t>
  </si>
  <si>
    <t xml:space="preserve">PRO-BOMBEROS </t>
  </si>
  <si>
    <t>1 1 8 002 002 001</t>
  </si>
  <si>
    <t>LIC.P/CONST.EDIF.REPARACION,LOTIF.RELOTIF.FUSION</t>
  </si>
  <si>
    <t>1 1 8 002 002 002</t>
  </si>
  <si>
    <t>EXPEDIC.INICIAL D/LIC.PERMISOS P/FUNCIONAM.LOCALES</t>
  </si>
  <si>
    <t>1 1 8 002 002 003</t>
  </si>
  <si>
    <t>LIC.PERMISOS P/COLOCACION DE ANUNCIOS,C/PUBLICIDAD</t>
  </si>
  <si>
    <t>1 1 8 002 003</t>
  </si>
  <si>
    <t xml:space="preserve">RECOLECCION, MANEJO Y DISPOSIC.  D/ENVASES RETORNABLE </t>
  </si>
  <si>
    <t>1 1 8 002 003 001</t>
  </si>
  <si>
    <t>ENVASES NO RETORNABLES C/PRODUCTO NO TOXICO</t>
  </si>
  <si>
    <t>1 1 8 002 003 002</t>
  </si>
  <si>
    <t>ENVASES NO RETORNABLES C/PRODUCTO TOXICO</t>
  </si>
  <si>
    <t>1 1 8 002 004</t>
  </si>
  <si>
    <t xml:space="preserve">PRE-ECOLOGIA </t>
  </si>
  <si>
    <t>1 1 8 002 004 001</t>
  </si>
  <si>
    <t>VERIF.P/ESTABLEC.NUEVO O AMPL.D/OBRAS,SERV,COMERC.</t>
  </si>
  <si>
    <t>1 1 8 002 004 002</t>
  </si>
  <si>
    <t>PERMISOS P/PODA DE ARBOL PUBLICO O PRIVADO</t>
  </si>
  <si>
    <t>1 1 8 002 004 003</t>
  </si>
  <si>
    <t>PERM.POR DERRIBA D/ARBOL O PRIV.X/CML D/DIAMETRO</t>
  </si>
  <si>
    <t>1 1 8 002 004 004</t>
  </si>
  <si>
    <t>POR LIC.AMBIENTAL NO RESERVADA A FEDERACION</t>
  </si>
  <si>
    <t>1 1 8 002 004 005</t>
  </si>
  <si>
    <t>POR AUTORIZ.D/REG.COMO GENERADOR D/EMISIONES CONT.</t>
  </si>
  <si>
    <t>1 1 8 002 004 006</t>
  </si>
  <si>
    <t>POR SOLICITUD D/REG.D/DESCARGA D/AGUAS RESIDUALES</t>
  </si>
  <si>
    <t>1 1 8 002 004 007</t>
  </si>
  <si>
    <t>EXTRACCION DE MATS.MINERALES PETREOS RESERV. A FED</t>
  </si>
  <si>
    <t>1 1 8 002 004 008</t>
  </si>
  <si>
    <t>LIC.D/EXTRACCION D/MINERALES PETREOS C/IMPACTO AMB</t>
  </si>
  <si>
    <t>1 1 8 002 004 009</t>
  </si>
  <si>
    <t>POR INFORMES O MANIFEST.D/RESIDUOS NO PELIGROSOS</t>
  </si>
  <si>
    <t>1 1 8 002 004 010</t>
  </si>
  <si>
    <t>POR MANIFIESTO DE CONTAMINANTES</t>
  </si>
  <si>
    <t>1 1 8 002 004 011</t>
  </si>
  <si>
    <t>POR EXTRACCION DE FLORA NO RESERV.A FED.EN MPIO</t>
  </si>
  <si>
    <t>1 1 8 002 004 012</t>
  </si>
  <si>
    <t>MOV.D/ACTIVS.RIESGOSAS DENTRO/EMPRESAS,NEGOC.OTROS</t>
  </si>
  <si>
    <t>1 1 8 002 004 013</t>
  </si>
  <si>
    <t>REG. DE MANIF.D/IMPACTO AMB.INFOR.PREV O DE RIESGO</t>
  </si>
  <si>
    <t>1 1 8 002 004 014</t>
  </si>
  <si>
    <t>LIC.D/MANEJO D/SUSTANCIAS NO RESERVADAS A FED.</t>
  </si>
  <si>
    <t>1 1 8 002 004 015</t>
  </si>
  <si>
    <t>POR DICTAMENES DE USO DE SUELO</t>
  </si>
  <si>
    <t>1 1 8 002 004 016</t>
  </si>
  <si>
    <t>PERMISO PARA TRANSPORTAR MADERA</t>
  </si>
  <si>
    <t>1 1 8 003</t>
  </si>
  <si>
    <t>ZOFEMAT</t>
  </si>
  <si>
    <t>1 4 1 001 001</t>
  </si>
  <si>
    <t xml:space="preserve">PARA LA CONSTRUCCION </t>
  </si>
  <si>
    <t>1 4 1 001 001 001</t>
  </si>
  <si>
    <t>INST.D/TUBERIA D/DISTRIB.D/AGUA POT./METRO LINEAL</t>
  </si>
  <si>
    <t>1 4 1 001 001 002</t>
  </si>
  <si>
    <t>LINEAL</t>
  </si>
  <si>
    <t>1 4 1 001 001 003</t>
  </si>
  <si>
    <t>POR TOMAS DOMICILIARIAS</t>
  </si>
  <si>
    <t>1 4 1 001 001 004</t>
  </si>
  <si>
    <t>POR PAVIMENTACION O REHABILITACION D/PAVIMENT./M2</t>
  </si>
  <si>
    <t>1 4 1 001 001 005</t>
  </si>
  <si>
    <t>POR GUARNICIONES, POR METRO LINEAL</t>
  </si>
  <si>
    <t>1 4 1 001 001 006</t>
  </si>
  <si>
    <t>POR BANQUETA, POR METRO CUADRADO</t>
  </si>
  <si>
    <t>1 4 1 001 002</t>
  </si>
  <si>
    <t>1 4 1 001 002 001</t>
  </si>
  <si>
    <t>POR INST.D/TUBERIA D/DISTRIB.AGUA POT./METRO LINEA</t>
  </si>
  <si>
    <t>1 4 1 001 002 002</t>
  </si>
  <si>
    <t>POR INST.D/TUBERIA P/DRENAJE SANITARIO/METRO LINEA</t>
  </si>
  <si>
    <t>1 4 1 001 002 003</t>
  </si>
  <si>
    <t>1 4 1 001 002 004</t>
  </si>
  <si>
    <t>CUADRADO</t>
  </si>
  <si>
    <t>1 4 1 001 002 005</t>
  </si>
  <si>
    <t>1 4 1 001 002 006</t>
  </si>
  <si>
    <t>1 4 1 001 003 002</t>
  </si>
  <si>
    <t>1 4 1 001 003 003</t>
  </si>
  <si>
    <t>1 4 1 001 003 004</t>
  </si>
  <si>
    <t>1 4 1 001 003 005</t>
  </si>
  <si>
    <t>POR GUARNICIONES,POR METRO LINEAL</t>
  </si>
  <si>
    <t>1 4 1 001 003 006</t>
  </si>
  <si>
    <t>1 4 1 002 001</t>
  </si>
  <si>
    <t>LIC. P/EJECUTAR RUPTURAS EN VIA PUBLICA</t>
  </si>
  <si>
    <t>1 4 1 002 003</t>
  </si>
  <si>
    <t>POR LA EXP. DE LIC.P/REPARACION DE EDIF.O CASA HAB</t>
  </si>
  <si>
    <t>1 4 1 002 004</t>
  </si>
  <si>
    <t>DERECHOS POR EXP. LICENCIAS DE CONSTRUCCION</t>
  </si>
  <si>
    <t>1 4 1 002 005</t>
  </si>
  <si>
    <t>POR LA AUTORIZ. P/SUBDIV/LOTIFIC/RELOTOFIC DE PRED</t>
  </si>
  <si>
    <t>1 4 1 002 006</t>
  </si>
  <si>
    <t>LICENC. EJECUCION DE OBRAS DENTRO PANTEON MPAL.</t>
  </si>
  <si>
    <t>1 4 1 002 007</t>
  </si>
  <si>
    <t>POR LA EXPEDICION D/LIC.P/OBRAS D/URBANNIZ.Y FRACC</t>
  </si>
  <si>
    <t>1 4 1 002 008</t>
  </si>
  <si>
    <t>POR LA AUTORIZACION P/FUSION DE PREDIOS</t>
  </si>
  <si>
    <t>1 4 1 002 009</t>
  </si>
  <si>
    <t>AUTORIZACION P/SUBDIVISION,LOTIF.RELOTIF.D/PREDIOS</t>
  </si>
  <si>
    <t>1 4 1 002 011</t>
  </si>
  <si>
    <t>LIC.P/EJECUCION D/OBRAS DENTRO DEL PANTEON MPAL.</t>
  </si>
  <si>
    <t>1 4 1 002 012</t>
  </si>
  <si>
    <t>POR LA INSCRIPCION D/DIRECTOR RESPONSABLE DE OBRA</t>
  </si>
  <si>
    <t>1 4 1 002 013</t>
  </si>
  <si>
    <t>PERMISO D/OCUP.D/BIENES INMUEBLES QUE SE CONST.</t>
  </si>
  <si>
    <t>1 4 1 002 014</t>
  </si>
  <si>
    <t>CONTROL/ REG.PERITOS Q/PRAC.AVALUOS COM/FINES FISC</t>
  </si>
  <si>
    <t>1 4 1 002 015</t>
  </si>
  <si>
    <t>POR CONCEPTO DE CONSTRUCCION DE BARDAS</t>
  </si>
  <si>
    <t>1 4 1 002 016</t>
  </si>
  <si>
    <t>LICENCIA PARA REPARACION Y RESTAURACION DE OBRAS</t>
  </si>
  <si>
    <t>1 4 1 003</t>
  </si>
  <si>
    <t xml:space="preserve">LIC. P/ALINEAMIENTO D/EDIF. O CASA HAB. Y PREDIOS </t>
  </si>
  <si>
    <t>1 4 1 003 001</t>
  </si>
  <si>
    <t>POR EL ALINEAMIENTO EN ZONA URBANA</t>
  </si>
  <si>
    <t>1 4 1 003 002</t>
  </si>
  <si>
    <t>POR EL ALINEAMIENTO EN ZONA DE LUJO</t>
  </si>
  <si>
    <t>1 4 1 003 003</t>
  </si>
  <si>
    <t>POR ALINEAMIENTO EN ZONA URBANA</t>
  </si>
  <si>
    <t>1 4 1 004</t>
  </si>
  <si>
    <t xml:space="preserve">LIC. P/DEMOLICION DE EDIFICIOS O CASAS HABITACION </t>
  </si>
  <si>
    <t>1 4 1 004 001</t>
  </si>
  <si>
    <t>POR EXPED.D/LIC.P/DEMOLICION D/EDIF.O CASAS HAB.</t>
  </si>
  <si>
    <t>1 4 1 005</t>
  </si>
  <si>
    <t>SERVICIOS GRALES.D/RASTRO MPAL. O LUGARES AUTORIZ.</t>
  </si>
  <si>
    <t>1 4 1 005 001</t>
  </si>
  <si>
    <t>SACRIF.DESPRENDIDO.PIEL EXTRACCION Y LAV.D/VICERAS</t>
  </si>
  <si>
    <t>1 4 1 005 002</t>
  </si>
  <si>
    <t>USO DE CORRALES O CORRALETAS POR DIAS</t>
  </si>
  <si>
    <t>1 4 1 005 003</t>
  </si>
  <si>
    <t>TRANSP. SANIT.D/RASTRO O LUGAR AUTORIZ.A LOCAL EXP</t>
  </si>
  <si>
    <t>1 4 1 005 004</t>
  </si>
  <si>
    <t>DESPR. PIEL/DESPLUME/RASURADO Y LAV. VISCERAS</t>
  </si>
  <si>
    <t>1 4 1 006 002 002</t>
  </si>
  <si>
    <t>DE CARACTER PREMATURO AL TERMINO DE REQUIS. LEGALE</t>
  </si>
  <si>
    <t>1 4 1 006 004</t>
  </si>
  <si>
    <t xml:space="preserve">TRASLADO DE CADAVERES O RESTOS ARIDOS </t>
  </si>
  <si>
    <t>1 4 1 006 004 001</t>
  </si>
  <si>
    <t>DENTRO DEL MUNICIPIO</t>
  </si>
  <si>
    <t>1 4 1 006 004 002</t>
  </si>
  <si>
    <t>A OTROS MUNICIPIOS DEL ESTADO</t>
  </si>
  <si>
    <t>1 4 1 006 004 003</t>
  </si>
  <si>
    <t>A OTROS ESTADOS</t>
  </si>
  <si>
    <t>1 4 1 006 004 004</t>
  </si>
  <si>
    <t>AL EXTRANJERO</t>
  </si>
  <si>
    <t>1 4 1 007 003</t>
  </si>
  <si>
    <t>POR LA CONEXION A LA RED DE DRENAJE</t>
  </si>
  <si>
    <t>1 4 1 007 004</t>
  </si>
  <si>
    <t xml:space="preserve">OTROS SERVICIOS </t>
  </si>
  <si>
    <t>1 4 1 007 004 001</t>
  </si>
  <si>
    <t>CAMBIO DE NOMBRE</t>
  </si>
  <si>
    <t>1 4 1 007 005</t>
  </si>
  <si>
    <t>DESCUENTOS ( NATURALEZA DEUDORA)</t>
  </si>
  <si>
    <t>1 4 1 007 005 001</t>
  </si>
  <si>
    <t>AGUA POTABLE</t>
  </si>
  <si>
    <t>1 4 1 008</t>
  </si>
  <si>
    <t xml:space="preserve">POR SERVICIOS DE ALUMBRADO PUBLICO </t>
  </si>
  <si>
    <t>1 4 1 008 001</t>
  </si>
  <si>
    <t>CASAS HABITACION</t>
  </si>
  <si>
    <t>1 4 1 008 002</t>
  </si>
  <si>
    <t>PREDIOS</t>
  </si>
  <si>
    <t>1 4 1 008 003</t>
  </si>
  <si>
    <t>ESTABLECIMIENTOS COMERCIALES</t>
  </si>
  <si>
    <t>ESTABLECIMIENTOS DE SERVICIOS</t>
  </si>
  <si>
    <t>RESTAURANTES</t>
  </si>
  <si>
    <t>1 4 1 008 004</t>
  </si>
  <si>
    <t>1 4 1 008 005</t>
  </si>
  <si>
    <t>INDUSTRIAS</t>
  </si>
  <si>
    <t>1 4 1 009 002</t>
  </si>
  <si>
    <t>PRESTADORES DE SERVICIOS AMBULANTES</t>
  </si>
  <si>
    <t>1 4 1 009 003</t>
  </si>
  <si>
    <t>ESTACION. VEHICULOS VIAS PUB. LUG. PERMITIDOS</t>
  </si>
  <si>
    <t>1 4 1 010</t>
  </si>
  <si>
    <t xml:space="preserve">BAÑOS PUBLICOS </t>
  </si>
  <si>
    <t>1 4 1 010 001</t>
  </si>
  <si>
    <t>SANITARIOS</t>
  </si>
  <si>
    <t>1 4 1 010 002</t>
  </si>
  <si>
    <t>BAÑOS DE REGADERA</t>
  </si>
  <si>
    <t>1 4 1 010 003</t>
  </si>
  <si>
    <t>BAÑOS DE VAPOR</t>
  </si>
  <si>
    <t>1 4 1 011</t>
  </si>
  <si>
    <t>SERV. LIMPIA, ASEO PUB. RECOLEC/TRASL/TRAT RESIDUO</t>
  </si>
  <si>
    <t>1 4 1 011 001</t>
  </si>
  <si>
    <t>A PROP. DE CASAS HABIT/CONDOM/DEPTOS O SIMILARES</t>
  </si>
  <si>
    <t>1 4 1 011 002</t>
  </si>
  <si>
    <t>A EST. COMERCIALES/SERV. HOSP/CASA HUESP/REST/HOSP</t>
  </si>
  <si>
    <t>1 4 3 001</t>
  </si>
  <si>
    <t>POR EXPED. DE/PERMISOS Y REGISTROS EN MAT. AMBIENTAL</t>
  </si>
  <si>
    <t>1 4 3 001 001</t>
  </si>
  <si>
    <t>SERV. MANT.FOSAS SEPTICAS Y TRANSP.AGUAS RESIDUALE</t>
  </si>
  <si>
    <t>1 4 3 001 002</t>
  </si>
  <si>
    <t>ALMACENAJE EN MATERIA RECICLABLE</t>
  </si>
  <si>
    <t>1 4 3 001 003</t>
  </si>
  <si>
    <t>OPERACION DE CALDERAS</t>
  </si>
  <si>
    <t>1 4 3 001 004</t>
  </si>
  <si>
    <t>CENTROS DE ESPECTACULOS Y SALONES DE FIESTAS</t>
  </si>
  <si>
    <t>1 4 3 001 005</t>
  </si>
  <si>
    <t>ESTABLECIMIENTOS CON PREPARACION DE ALIMENTOS</t>
  </si>
  <si>
    <t>1 4 3 001 006</t>
  </si>
  <si>
    <t>BARES Y CANTINAS</t>
  </si>
  <si>
    <t>1 4 3 001 007</t>
  </si>
  <si>
    <t>POZOLERIAS</t>
  </si>
  <si>
    <t>1 4 3 001 008</t>
  </si>
  <si>
    <t>ROSTICERIAS</t>
  </si>
  <si>
    <t>1 4 3 001 009</t>
  </si>
  <si>
    <t>DISCOTECAS</t>
  </si>
  <si>
    <t>1 4 3 001 010</t>
  </si>
  <si>
    <t>TALLERES MECANICOS</t>
  </si>
  <si>
    <t>1 4 3 001 011</t>
  </si>
  <si>
    <t>TALLERES DE HOJALATERIA Y PINTURA</t>
  </si>
  <si>
    <t>1 4 3 001 012</t>
  </si>
  <si>
    <t>TALLERES DE SERV.D/CAMBIO D/ACEITE,LAV.Y ENGRASADO</t>
  </si>
  <si>
    <t>1 4 3 001 013</t>
  </si>
  <si>
    <t>TALLERES DE LAVADO DE AUTO</t>
  </si>
  <si>
    <t>1 4 3 001 014</t>
  </si>
  <si>
    <t>HERRERIAS</t>
  </si>
  <si>
    <t>1 4 3 001 015</t>
  </si>
  <si>
    <t>CARPINTERIA</t>
  </si>
  <si>
    <t>1 4 3 001 016</t>
  </si>
  <si>
    <t>LAVANDERIAS</t>
  </si>
  <si>
    <t>1 4 3 001 017</t>
  </si>
  <si>
    <t>ESTUDIOS DE FOTOGRAFIA Y REV. D/PELICULAS FOTOGRAF</t>
  </si>
  <si>
    <t>1 4 3 001 018</t>
  </si>
  <si>
    <t>VENTA Y ALMACEN D/PRODUCTOS AGRICOLAS</t>
  </si>
  <si>
    <t>1 4 3 001 019</t>
  </si>
  <si>
    <t>POR REFRENDO ANUAL,REVALIDACION Y CERTIFICACION</t>
  </si>
  <si>
    <t>1 4 3 001 020</t>
  </si>
  <si>
    <t>VULCANIZADORA</t>
  </si>
  <si>
    <t>1 4 3 001 021</t>
  </si>
  <si>
    <t>TORTILLERIA</t>
  </si>
  <si>
    <t>1 4 3 003 001 004</t>
  </si>
  <si>
    <t>DE NO AFECTACION</t>
  </si>
  <si>
    <t>1 4 3 003 002 002</t>
  </si>
  <si>
    <t>1 4 3 003 003</t>
  </si>
  <si>
    <t>DUPLICADOS Y COPIAS</t>
  </si>
  <si>
    <t>1 4 3 003 003 001</t>
  </si>
  <si>
    <t>COPIAS CERTIFICADAS DEL ACTA DE DESLINDE DE PREDIO, POR CADA HOJA</t>
  </si>
  <si>
    <t>1 4 3 004</t>
  </si>
  <si>
    <t xml:space="preserve">SERV.D/LIMPIA, ASEO PUB. , TRASLADO, TRATAM. D/RESIDUOS </t>
  </si>
  <si>
    <t>1 4 3 004 001</t>
  </si>
  <si>
    <t>PROPIET.D/CASA HAB.CONDOMINIOS,DEPARTAMENTOS O SIM</t>
  </si>
  <si>
    <t>1 4 3 004 002</t>
  </si>
  <si>
    <t>A ESTABLEC.COMERC.RESTAURANT,INDUST.Y GIROS DIST.</t>
  </si>
  <si>
    <t>1 4 3 004 003</t>
  </si>
  <si>
    <t>A PROP.D/PRED.BALDIOS URB. SIN BARDEAR EN REBELDIA</t>
  </si>
  <si>
    <t>1 4 3 004 004</t>
  </si>
  <si>
    <t>POR PODA D/ARBOLES O ARBUSTOS Q INVADAN VIA PUB.</t>
  </si>
  <si>
    <t>1 4 3 005 001 002</t>
  </si>
  <si>
    <t>POR EXPEDICION O REPOSICION POR 5 AÑOS</t>
  </si>
  <si>
    <t>1 4 3 005 001 003</t>
  </si>
  <si>
    <t>LIC. PROVISIONAL P/MANEJAR POR 30 DIAS</t>
  </si>
  <si>
    <t>1 4 3 005 001 004</t>
  </si>
  <si>
    <t>LICENCIA PARA MENORES DE EDAD HASTA POR 6 MESES</t>
  </si>
  <si>
    <t>1 4 3 005 002</t>
  </si>
  <si>
    <t>1 4 3 005 002 001</t>
  </si>
  <si>
    <t>POR EXP. PERMISO PROVISIONAL 30 DIAS P/CIRC. S/PLA</t>
  </si>
  <si>
    <t>1 4 3 005 002 002</t>
  </si>
  <si>
    <t>POR REEXPED.D/PERM.PROV.X/30 DIAS P/CIRC.S/PLACAS</t>
  </si>
  <si>
    <t>1 4 3 005 002 003</t>
  </si>
  <si>
    <t>EXPED.D/DUPLICADO D/INFRACCION EXTRAVIADA</t>
  </si>
  <si>
    <t>1 4 3 005 002 004</t>
  </si>
  <si>
    <t>POR ARRASTRE DE GRUA DE VIA PUB. AL CORRALON</t>
  </si>
  <si>
    <t>1 4 3 005 002 005</t>
  </si>
  <si>
    <t>PERMISOS PARA TRANSPORTAR MAT. Y RESIDUOS PELIGROS</t>
  </si>
  <si>
    <t>1 4 3 005 002 006</t>
  </si>
  <si>
    <t>PERMISOS PROV. P/MENORES DE EDAD MOTONETAS Y CUATR</t>
  </si>
  <si>
    <t>1 4 3 005 002 007</t>
  </si>
  <si>
    <t>1 4 3 006 002</t>
  </si>
  <si>
    <t xml:space="preserve">PRESTACION DE SERVICIOS </t>
  </si>
  <si>
    <t>1 4 3 006 002 001</t>
  </si>
  <si>
    <t>BARES</t>
  </si>
  <si>
    <t>1 4 3 006 002 002</t>
  </si>
  <si>
    <t>CABARETS</t>
  </si>
  <si>
    <t>1 4 3 006 002 003</t>
  </si>
  <si>
    <t>CANTINAS</t>
  </si>
  <si>
    <t>1 4 3 006 002 004</t>
  </si>
  <si>
    <t>CASA DE DIVERSION P/ADULTOS,CENTROS NOCTURNOS</t>
  </si>
  <si>
    <t>1 4 3 006 002 005</t>
  </si>
  <si>
    <t>1 4 3 006 002 006</t>
  </si>
  <si>
    <t>POZOLERIA.CEV.Y SIMILARES CON VENTA/BEBIDAS ALCOH.</t>
  </si>
  <si>
    <t>1 4 3 006 002 007</t>
  </si>
  <si>
    <t>FONDAS,LONCHERIAS,TAQUERIA CON VENTA/BEBIDAS ALCOH</t>
  </si>
  <si>
    <t>1 4 3 006 002 008</t>
  </si>
  <si>
    <t>1 4 3 006 002 009</t>
  </si>
  <si>
    <t>BILLARES</t>
  </si>
  <si>
    <t>1 4 3 006 002 010</t>
  </si>
  <si>
    <t>SALON DE FIESTAS</t>
  </si>
  <si>
    <t>1 4 3 006 003 001</t>
  </si>
  <si>
    <t>CAMBIO DE DOMICILIO</t>
  </si>
  <si>
    <t>1 4 3 006 003 003</t>
  </si>
  <si>
    <t>POR EL TRASPASO O CAMBIO DE PROPIETARIO</t>
  </si>
  <si>
    <t>1 4 3 006 003 004</t>
  </si>
  <si>
    <t>CAMBIO DE GIRO</t>
  </si>
  <si>
    <t>1 4 3 006 004</t>
  </si>
  <si>
    <t>MODIF. DE/LIC.D/NEGOCIOS ESTABLECIDOS EN MERCAD. MPAL</t>
  </si>
  <si>
    <t>1 4 3 006 004 001</t>
  </si>
  <si>
    <t>1 4 3 006 004 002</t>
  </si>
  <si>
    <t>1 4 3 006 004 003</t>
  </si>
  <si>
    <t>1 4 3 006 004 004</t>
  </si>
  <si>
    <t>POR EL TRASPASO Y CAMBIO DE PROPIETARIO</t>
  </si>
  <si>
    <t>1 4 3 007 001</t>
  </si>
  <si>
    <t>FACHADAS,MUROS,PAREDES O BARDAS</t>
  </si>
  <si>
    <t>1 4 3 007 002</t>
  </si>
  <si>
    <t>VIDRIERAS,ESCAPARATES,CORTINAS MET.Y TOLDOS</t>
  </si>
  <si>
    <t>1 4 3 007 004</t>
  </si>
  <si>
    <t>ANUNCIOS COLOC. EN UNID. DE TRANSP. EXPLOT COMERCI</t>
  </si>
  <si>
    <t>1 4 3 007 005</t>
  </si>
  <si>
    <t>ANUNCION COMERCIALES EN CASETAS TELEF. EN VIA PUB</t>
  </si>
  <si>
    <t>1 4 3 007 006</t>
  </si>
  <si>
    <t>ANUNC. TRANSITORIOS, PROPAG./TABLEROS,VOLANTES Y/SIM</t>
  </si>
  <si>
    <t>1 4 3 007 006 001</t>
  </si>
  <si>
    <t>PROMOC. EN PROPAG.COMERC/CARTULINAS VOLANTES,MANTA</t>
  </si>
  <si>
    <t>1 4 3 007 006 002</t>
  </si>
  <si>
    <t>TABLEROS PARA FIJAR PROPAGANDA IMPRESA</t>
  </si>
  <si>
    <t>1 4 3 007 007</t>
  </si>
  <si>
    <t>POR PERIFONEO</t>
  </si>
  <si>
    <t>1 4 3 007 007 001</t>
  </si>
  <si>
    <t>AMBULANTE</t>
  </si>
  <si>
    <t>1 4 3 007 007 002</t>
  </si>
  <si>
    <t>FIJO</t>
  </si>
  <si>
    <t>1 4 3 009</t>
  </si>
  <si>
    <t>SEV.GRALES,PRESTADOS X/CENTROS ANTIRRABICOS MPAL.</t>
  </si>
  <si>
    <t>1 4 3 009 001</t>
  </si>
  <si>
    <t>RECOLECCION DE PERROS CALLEJEROS</t>
  </si>
  <si>
    <t>1 4 3 009 002</t>
  </si>
  <si>
    <t>AGRESIONES REPORTADAS</t>
  </si>
  <si>
    <t>1 4 3 009 003</t>
  </si>
  <si>
    <t>PERROS INDESEADOS</t>
  </si>
  <si>
    <t>1 4 3 009 004</t>
  </si>
  <si>
    <t>ESTERILIZACION DE HEMBRA Y MACHO</t>
  </si>
  <si>
    <t>1 4 3 009 005</t>
  </si>
  <si>
    <t>VACUNAS ANTIRRABICAS</t>
  </si>
  <si>
    <t>1 4 3 009 006</t>
  </si>
  <si>
    <t>CONSULTAS</t>
  </si>
  <si>
    <t>1 4 3 009 007</t>
  </si>
  <si>
    <t>BAÑOS GARRAPATICIDAS</t>
  </si>
  <si>
    <t>1 4 3 009 008</t>
  </si>
  <si>
    <t>CIRUGIAS</t>
  </si>
  <si>
    <t>1 4 3 010</t>
  </si>
  <si>
    <t xml:space="preserve">SERVICIOS MUNICIPALES DE SALUD </t>
  </si>
  <si>
    <t>1 4 3 010 001</t>
  </si>
  <si>
    <t>DE LA PREVENCION Y CONTROL E.T.S.</t>
  </si>
  <si>
    <t>1 4 3 010 002</t>
  </si>
  <si>
    <t>POR ANALISIS D/LABORATORIO Y EXPED.D/CREDENCIALES</t>
  </si>
  <si>
    <t>1 4 3 010 003</t>
  </si>
  <si>
    <t>OTROS SERVICIOS MEDICOS</t>
  </si>
  <si>
    <t>1 4 3 011</t>
  </si>
  <si>
    <t>DERECHOS DE ESCRITURACION</t>
  </si>
  <si>
    <t>1 4 3 011 001</t>
  </si>
  <si>
    <t>LOTES HASTA 120 MTS. CUADRADOS</t>
  </si>
  <si>
    <t>1 4 3 011 002</t>
  </si>
  <si>
    <t>LOTES DE 120.01 HASTA 250 MTS.CUADRADOS</t>
  </si>
  <si>
    <t>1 4 3 012</t>
  </si>
  <si>
    <t xml:space="preserve">FIERRO QUEMADOR </t>
  </si>
  <si>
    <t>1 4 3 012 001</t>
  </si>
  <si>
    <t>REGISTRO DE FIERRO QUEMADOR</t>
  </si>
  <si>
    <t>1 4 3 012 002</t>
  </si>
  <si>
    <t>REFRENDO DE FIERRO QUEMADOR</t>
  </si>
  <si>
    <t xml:space="preserve">ACCESORIOS </t>
  </si>
  <si>
    <t>1 4 5 001</t>
  </si>
  <si>
    <t>1 4 5 001 001</t>
  </si>
  <si>
    <t>AGUA POTABLE,ALCANTARILLADO Y SANEAMIENTO</t>
  </si>
  <si>
    <t>1 4 5 001 002</t>
  </si>
  <si>
    <t>OTROS (ESPECIFICAR)</t>
  </si>
  <si>
    <t>1 4 5 002</t>
  </si>
  <si>
    <t>1 4 5 002 001</t>
  </si>
  <si>
    <t>1 4 5 002 002</t>
  </si>
  <si>
    <t>1 5 1 001</t>
  </si>
  <si>
    <t xml:space="preserve">ARREND. EXPLOT. O VENTA D/BIENES MUEBLES E INMUEBLES </t>
  </si>
  <si>
    <t>1 5 1 001 001</t>
  </si>
  <si>
    <t>ARRENDAMIENTO</t>
  </si>
  <si>
    <t>1 5 1 001 001 001</t>
  </si>
  <si>
    <t>MERCADO CENTRAL</t>
  </si>
  <si>
    <t>1 5 1 001 001 002</t>
  </si>
  <si>
    <t>MERCADO DE ZONA</t>
  </si>
  <si>
    <t>1 5 1 001 001 003</t>
  </si>
  <si>
    <t>MERCADO DE ARTESANIAS</t>
  </si>
  <si>
    <t>1 5 1 001 001 004</t>
  </si>
  <si>
    <t>TIANGUIS</t>
  </si>
  <si>
    <t>1 5 1 001 001 005</t>
  </si>
  <si>
    <t>CANCHAS DEPORTIVAS</t>
  </si>
  <si>
    <t>1 5 1 001 001 006</t>
  </si>
  <si>
    <t>LOCALES CON CORTINAS</t>
  </si>
  <si>
    <t>1 5 1 001 001 007</t>
  </si>
  <si>
    <t>AUDITORIOS O CENTROS SOCIALES</t>
  </si>
  <si>
    <t>1 5 1 001 002</t>
  </si>
  <si>
    <t xml:space="preserve">LOTES EN PROP. O ARREND. EN PANTEONES P/CONST. FOSAS </t>
  </si>
  <si>
    <t>1 5 1 001 002 001</t>
  </si>
  <si>
    <t>FOSA EN PROPIEDAD POR M2</t>
  </si>
  <si>
    <t>1 5 1 001 002 002</t>
  </si>
  <si>
    <t>FOSA EN ARREND.POR EL TERMINO D/7 AÑOS POR M2</t>
  </si>
  <si>
    <t>1 5 1 001 002 003</t>
  </si>
  <si>
    <t>FOSA EN PROPIEDAD POR M CUADRADO</t>
  </si>
  <si>
    <t>1 5 1 002</t>
  </si>
  <si>
    <t xml:space="preserve">OCUPACION O APROVECHAMIENTO DE VIA PUBLICA </t>
  </si>
  <si>
    <t>1 5 1 002 001</t>
  </si>
  <si>
    <t>ESTACIONAMIENTO DE VEH. EN VIA PUBLICA LUG. PERMIT</t>
  </si>
  <si>
    <t>1 5 1 002 002</t>
  </si>
  <si>
    <t>ESTACIONAMIENTOS EXCLUSIVOSEN VIA PUBLICA</t>
  </si>
  <si>
    <t>1 5 1 002 003</t>
  </si>
  <si>
    <t>POR LA OCUP.D/VIA PUB.CON TAPIALES O MAT. CONST.</t>
  </si>
  <si>
    <t>1 5 1 002 004</t>
  </si>
  <si>
    <t>OCUP.TEMPORAL.D/VIA PUB.CON APARATOS MEC. O ELECT.</t>
  </si>
  <si>
    <t>1 5 1 002 005</t>
  </si>
  <si>
    <t>OCUP.D/VIA PUB.P/ESTAC.D/AMBULANCIAS FRENTE A CLIN</t>
  </si>
  <si>
    <t>1 5 1 002 006</t>
  </si>
  <si>
    <t>OCUP.VIA PUB.POR MAQUINAS TRAGAMONEDAS</t>
  </si>
  <si>
    <t>1 5 1 002 007</t>
  </si>
  <si>
    <t>ZONAS URB.NO TURISTICAS CON ALTA CONCENTRACION VEH</t>
  </si>
  <si>
    <t>1 5 1 002 008</t>
  </si>
  <si>
    <t>ESTAC.EN LUG.EXCLUSIVOS P/CARGA Y DESCARGA</t>
  </si>
  <si>
    <t>1 5 1 002 009</t>
  </si>
  <si>
    <t>ESTAC.D/CAMIONES PROP.D/EMP.P/PERNOCTAR O MANIOBRA</t>
  </si>
  <si>
    <t>1 5 1 002 010</t>
  </si>
  <si>
    <t>ESTAC. EN VIA PUB.TODA CLASE DE VEH.D/ALQUILER</t>
  </si>
  <si>
    <t>1 5 1 002 011</t>
  </si>
  <si>
    <t>ZONAS URB.D/ALTA CONCENTRACION VEH.X HORA O FRACC</t>
  </si>
  <si>
    <t>1 5 1 002 012</t>
  </si>
  <si>
    <t>ZONA DE ESTACIONAMIENTOS MUNICIPALES</t>
  </si>
  <si>
    <t>1 5 1 003 001 001</t>
  </si>
  <si>
    <t>GANADO MAYOR</t>
  </si>
  <si>
    <t>1 5 1 003 001 002</t>
  </si>
  <si>
    <t>GANADO MENOR</t>
  </si>
  <si>
    <t>1 5 1 003 002</t>
  </si>
  <si>
    <t>TRASLADO Y MANUNTENCION DE GANADO DEPOSITADO</t>
  </si>
  <si>
    <t>1 5 1 004</t>
  </si>
  <si>
    <t>CORRALON MUNICIPAL</t>
  </si>
  <si>
    <t>1 5 1 004 001</t>
  </si>
  <si>
    <t>SERV.D/ARRASTRE D/BIENES MUEBLES A CORRALON MPAL.</t>
  </si>
  <si>
    <t>1 5 1 004 001 001</t>
  </si>
  <si>
    <t>MOTOCICLETAS</t>
  </si>
  <si>
    <t>1 5 1 004 001 002</t>
  </si>
  <si>
    <t>AUTOMOVILES</t>
  </si>
  <si>
    <t>1 5 1 004 001 003</t>
  </si>
  <si>
    <t>CAMIONETAS</t>
  </si>
  <si>
    <t>1 5 1 004 001 004</t>
  </si>
  <si>
    <t>CAMIONES</t>
  </si>
  <si>
    <t>1 5 1 004 001 005</t>
  </si>
  <si>
    <t>BICICLETAS</t>
  </si>
  <si>
    <t>1 5 1 004 001 006</t>
  </si>
  <si>
    <t>TRICICLETAS</t>
  </si>
  <si>
    <t>1 5 1 004 002</t>
  </si>
  <si>
    <t>POR DEPOSITO D/BIENES MUEBLES A CORRALON MPAL.</t>
  </si>
  <si>
    <t>1 5 1 004 002 001</t>
  </si>
  <si>
    <t>1 5 1 004 002 002</t>
  </si>
  <si>
    <t>1 5 1 004 002 003</t>
  </si>
  <si>
    <t>1 5 1 004 002 004</t>
  </si>
  <si>
    <t>1 5 1 004 002 005</t>
  </si>
  <si>
    <t>1 5 1 004 002 006</t>
  </si>
  <si>
    <t>1 5 1 005 001 002</t>
  </si>
  <si>
    <t>BONOS Y ACCIONES</t>
  </si>
  <si>
    <t>1 5 1 005 001 003</t>
  </si>
  <si>
    <t>VALORES DE RENTA FIJA O VARIABLE</t>
  </si>
  <si>
    <t>1 5 1 005 001 004</t>
  </si>
  <si>
    <t>PAGARES A CORTO PLAZO</t>
  </si>
  <si>
    <t>1 5 1 005 001 005</t>
  </si>
  <si>
    <t>1 5 1 005 002 002</t>
  </si>
  <si>
    <t>1 5 1 005 003 002</t>
  </si>
  <si>
    <t>1 5 1 005 004</t>
  </si>
  <si>
    <t>FONDO P/INFREST. MPAL. GASOLINA Y DIESEL</t>
  </si>
  <si>
    <t>1 5 1 005 004 001</t>
  </si>
  <si>
    <t>INTERESES POR PRODUCTOS FROS.</t>
  </si>
  <si>
    <t>1 5 1 005 004 002</t>
  </si>
  <si>
    <t>OTROS</t>
  </si>
  <si>
    <t>1 5 1 005 005</t>
  </si>
  <si>
    <t>RAMO 23</t>
  </si>
  <si>
    <t>1 5 1 005 005 001</t>
  </si>
  <si>
    <t>1 5 1 006</t>
  </si>
  <si>
    <t xml:space="preserve">POR SERVICIO MIXTO DE UNIDADES DE TRANSPORTE </t>
  </si>
  <si>
    <t>1 5 1 006 001</t>
  </si>
  <si>
    <t>SERVICIO DE PASAJEROS</t>
  </si>
  <si>
    <t>1 5 1 006 002</t>
  </si>
  <si>
    <t>SERVICIO DE CARGA EN GRAL.</t>
  </si>
  <si>
    <t>1 5 1 006 003</t>
  </si>
  <si>
    <t>SERVICIO DE PASAJEROS Y CARGA EN GRAL.</t>
  </si>
  <si>
    <t>1 5 1 006 004</t>
  </si>
  <si>
    <t>SERVICIO DE VIAJE ESPECIAL DENTRO DEL AREA MPAL.</t>
  </si>
  <si>
    <t>1 5 1 006 005</t>
  </si>
  <si>
    <t>SERV. DE VIAJE ESPECIAL FUERA DEL AREA MPAL.</t>
  </si>
  <si>
    <t>1 5 1 007</t>
  </si>
  <si>
    <t>POR SERVICIO DE UNIDADES DE TRANSPORTE URBANO</t>
  </si>
  <si>
    <t>1 5 1 008</t>
  </si>
  <si>
    <t>BALNEARIOS Y CENTROS RECREATIVOS</t>
  </si>
  <si>
    <t>1 5 1 009</t>
  </si>
  <si>
    <t>ESTACIONES DE GASOLINA</t>
  </si>
  <si>
    <t>1 5 1 010</t>
  </si>
  <si>
    <t xml:space="preserve">CENTRALES DE MAQUINARIA AGRICOLA </t>
  </si>
  <si>
    <t>1 5 1 010 001</t>
  </si>
  <si>
    <t>RASTREO POR HECTAREA O FRACCION</t>
  </si>
  <si>
    <t>1 5 1 010 002</t>
  </si>
  <si>
    <t>BARBECHO POR HECTAREA O FRACCION</t>
  </si>
  <si>
    <t>1 5 1 010 003</t>
  </si>
  <si>
    <t>DESGRANADO POR COSTAL</t>
  </si>
  <si>
    <t>1 5 1 010 004</t>
  </si>
  <si>
    <t>ACARREOS DE PRODUCTOS AGRICOLAS</t>
  </si>
  <si>
    <t>1 5 1 011</t>
  </si>
  <si>
    <t xml:space="preserve">ASOLEADEROS </t>
  </si>
  <si>
    <t>1 5 1 011 001</t>
  </si>
  <si>
    <t>COPRA POR KG.</t>
  </si>
  <si>
    <t>1 5 1 011 002</t>
  </si>
  <si>
    <t>CAFE POR KG.</t>
  </si>
  <si>
    <t>1 5 1 011 003</t>
  </si>
  <si>
    <t>CACAO POR KG.</t>
  </si>
  <si>
    <t>1 5 1 011 004</t>
  </si>
  <si>
    <t>JAMAICA POR KG.</t>
  </si>
  <si>
    <t>1 5 1 011 005</t>
  </si>
  <si>
    <t>MAIZ POR KG.</t>
  </si>
  <si>
    <t>1 5 1 011 006</t>
  </si>
  <si>
    <t>FRIJOL KG.</t>
  </si>
  <si>
    <t>1 5 1 012</t>
  </si>
  <si>
    <t xml:space="preserve">TALLERES DE HUARACHE </t>
  </si>
  <si>
    <t>1 5 1 012 001</t>
  </si>
  <si>
    <t>VENTA DE PRODUCCION POR PAR</t>
  </si>
  <si>
    <t>1 5 1 012 002</t>
  </si>
  <si>
    <t>MAQUILA POR PAR</t>
  </si>
  <si>
    <t>1 5 1 013</t>
  </si>
  <si>
    <t>GRANJAS PORCICOLAS</t>
  </si>
  <si>
    <t>1 5 1 014</t>
  </si>
  <si>
    <t xml:space="preserve">ADQUISICION PARA VENTA DE APOYO A LAS COMUNIDADES </t>
  </si>
  <si>
    <t>1 5 1 014 001</t>
  </si>
  <si>
    <t>FERTILIZANTE</t>
  </si>
  <si>
    <t>1 5 1 014 002</t>
  </si>
  <si>
    <t>ALIMENTO PARA GANADO</t>
  </si>
  <si>
    <t>1 5 1 014 003</t>
  </si>
  <si>
    <t>INSECTICIDAS</t>
  </si>
  <si>
    <t>1 5 1 014 004</t>
  </si>
  <si>
    <t>FUNGICIDAS</t>
  </si>
  <si>
    <t>1 5 1 014 005</t>
  </si>
  <si>
    <t>PESTICIDAS</t>
  </si>
  <si>
    <t>1 5 1 014 006</t>
  </si>
  <si>
    <t>HERBICIDAS</t>
  </si>
  <si>
    <t>1 5 1 014 007</t>
  </si>
  <si>
    <t>APEROS AGRICOLAS</t>
  </si>
  <si>
    <t>1 5 1 015 001</t>
  </si>
  <si>
    <t>VENTA DE ESQUILMOS</t>
  </si>
  <si>
    <t>1 5 1 015 002</t>
  </si>
  <si>
    <t>CONTRATOS DE APARCERIA</t>
  </si>
  <si>
    <t>1 5 1 015 003</t>
  </si>
  <si>
    <t>DESECHOS DE BASURA</t>
  </si>
  <si>
    <t>1 5 1 015 004</t>
  </si>
  <si>
    <t>OBJETOS DECOMISADOS</t>
  </si>
  <si>
    <t>1 5 1 015 005</t>
  </si>
  <si>
    <t>VENTA DE LEYES Y REGLAMENTOS</t>
  </si>
  <si>
    <t>1 5 1 015 007</t>
  </si>
  <si>
    <t>FORMAS DE REGISTRO CIVIL</t>
  </si>
  <si>
    <t>1 5 1 015 008</t>
  </si>
  <si>
    <t>LAVADEROS PUBLICOS</t>
  </si>
  <si>
    <t>1 5 1 015 009</t>
  </si>
  <si>
    <t>VEHICULOS CHATARRA</t>
  </si>
  <si>
    <t>1 5 1 015 010</t>
  </si>
  <si>
    <t>BASES DE LICITACION</t>
  </si>
  <si>
    <t>1 5 1 015 011</t>
  </si>
  <si>
    <t>1 5 1 015 012</t>
  </si>
  <si>
    <t>SERVICIOS DE PROTECCION PRIVADA</t>
  </si>
  <si>
    <t>1 6 1 001</t>
  </si>
  <si>
    <t xml:space="preserve">MULTAS FISCALES </t>
  </si>
  <si>
    <t>1 6 1 001 001</t>
  </si>
  <si>
    <t>FALTA DE CUMPLIMIENTO DE OBLIGACIONES FISCALES</t>
  </si>
  <si>
    <t>1 6 1 002</t>
  </si>
  <si>
    <t>MULTAS ADMINISTRATIVAS</t>
  </si>
  <si>
    <t>1 6 1 002 001</t>
  </si>
  <si>
    <t>LOS QUE TRASGREDEN LO ESTAB. BANDO POLICIA</t>
  </si>
  <si>
    <t>1 6 1 003</t>
  </si>
  <si>
    <t xml:space="preserve">MULTAS DE TRANSITO LOCAL </t>
  </si>
  <si>
    <t>1 6 1 003 001</t>
  </si>
  <si>
    <t>1 6 1 003 002</t>
  </si>
  <si>
    <t>SERVICIO PUBLICO</t>
  </si>
  <si>
    <t>1 6 1 004</t>
  </si>
  <si>
    <t>MULTAS CONCEP.D/AGUA POT.DRENAJE ALCANTA Y SENEAM.</t>
  </si>
  <si>
    <t>1 6 1 004 001</t>
  </si>
  <si>
    <t>TOMA CLANDESTINA</t>
  </si>
  <si>
    <t>1 6 1 004 002</t>
  </si>
  <si>
    <t>POR TIRAR AGUA</t>
  </si>
  <si>
    <t>1 6 1 004 003</t>
  </si>
  <si>
    <t>POR RUPTURAS A LAS REDES DE AGUA POT. ALCANTARILLA</t>
  </si>
  <si>
    <t>1 6 1 004 004</t>
  </si>
  <si>
    <t>POR ABASTEC. O TUBERIA SIN AUTORIZACION DEL H.AYTO</t>
  </si>
  <si>
    <t>1 6 1 005</t>
  </si>
  <si>
    <t>MULTAS POR CONCEPTO DE PROTECCION A MEDIO AMBIENTE</t>
  </si>
  <si>
    <t>1 6 1 006</t>
  </si>
  <si>
    <t>DE LA CONCESIONES Y CONTRATOS</t>
  </si>
  <si>
    <t>1 6 1 006 001</t>
  </si>
  <si>
    <t>SERVICIOS PUBLICOS MPALES</t>
  </si>
  <si>
    <t>1 6 1 006 002</t>
  </si>
  <si>
    <t>POR CONTRATOS QUE CELEBREN CON LOS PARTICULARES</t>
  </si>
  <si>
    <t>1 6 1 007 002</t>
  </si>
  <si>
    <t>DEPENDENCIAS OFICIALES</t>
  </si>
  <si>
    <t>1 6 1 008</t>
  </si>
  <si>
    <t xml:space="preserve">BIENES MOSTRENCOS </t>
  </si>
  <si>
    <t>1 6 1 008 001</t>
  </si>
  <si>
    <t>VENTA DE ANIMALES</t>
  </si>
  <si>
    <t>1 6 1 008 002</t>
  </si>
  <si>
    <t>VENTA DE BIENES MUEBLES</t>
  </si>
  <si>
    <t>1 6 1 008 003</t>
  </si>
  <si>
    <t>VENTA DE BIENES INMUEBLES</t>
  </si>
  <si>
    <t>1 6 1 009</t>
  </si>
  <si>
    <t>INDENMNIZACION POR DAÑOS CAUSADOS A BIENES MPALES.</t>
  </si>
  <si>
    <t>1 6 1 009 001</t>
  </si>
  <si>
    <t>DAÑOS CAUSADOS A BIENES PROPIEDAD DEL MUNICIPIO</t>
  </si>
  <si>
    <t>1 6 1 010</t>
  </si>
  <si>
    <t xml:space="preserve">INTERESES MORATORIOS </t>
  </si>
  <si>
    <t>1 6 1 010 001</t>
  </si>
  <si>
    <t>CUANDO NO SE CUBRAN OPORTUNAMENTE LOS CREDITOS</t>
  </si>
  <si>
    <t>1 6 1 011</t>
  </si>
  <si>
    <t xml:space="preserve">COBROS DE SEGUROS POR SINIESTROS </t>
  </si>
  <si>
    <t>1 6 1 011 001</t>
  </si>
  <si>
    <t>POR CUENTA DE SEGUROS CUANDO OCURRAN SINIESTROS</t>
  </si>
  <si>
    <t>1 6 1 012</t>
  </si>
  <si>
    <t xml:space="preserve">GASTOS DE NOTIFICACION Y EJECUCION </t>
  </si>
  <si>
    <t>1 6 1 012 001</t>
  </si>
  <si>
    <t>POR DILIGENCIAS Q/ PRACTIQUEN SEGUN EL CODIGO FISC</t>
  </si>
  <si>
    <t>1 8 1 001 003</t>
  </si>
  <si>
    <t>1 8 1 002 001 002</t>
  </si>
  <si>
    <t>LAUDOS LABORALES</t>
  </si>
  <si>
    <t>1 8 1 002 001 003</t>
  </si>
  <si>
    <t>1 8 2 002</t>
  </si>
  <si>
    <t xml:space="preserve">DESC. APORTACIONES FEDERALES </t>
  </si>
  <si>
    <t>1 8 2 002 001</t>
  </si>
  <si>
    <t>DESCUENTOS DE APORTACIONES  FEDERALES F.I.S.M.</t>
  </si>
  <si>
    <t>1 8 2 002 001 001</t>
  </si>
  <si>
    <t>CREDITO BANOBRAS</t>
  </si>
  <si>
    <t>1 8 2 002 002</t>
  </si>
  <si>
    <t>DESCUENTOS DE APORTACIONES FEDERALES FORTAMUN</t>
  </si>
  <si>
    <t>1 8 3 002</t>
  </si>
  <si>
    <t>PROVENIENTES DEL GOBIERNO FEDERAL</t>
  </si>
  <si>
    <t>1 8 3 002 001</t>
  </si>
  <si>
    <t>1 8 3 002 001 001</t>
  </si>
  <si>
    <t>RAMO 06</t>
  </si>
  <si>
    <t>1 8 3 002 001 002</t>
  </si>
  <si>
    <t>RAMO 11</t>
  </si>
  <si>
    <t>1 8 3 002 001 004</t>
  </si>
  <si>
    <t>RAMO 20</t>
  </si>
  <si>
    <t>1 8 3 002 001 005</t>
  </si>
  <si>
    <t>1 8 3 002 001 006</t>
  </si>
  <si>
    <t>1 8 3 002 004</t>
  </si>
  <si>
    <t>OTROS SIMILARES</t>
  </si>
  <si>
    <t>1 8 3 002 004 001</t>
  </si>
  <si>
    <t>OTROS DISTINTOS A LOS ANTERIORES</t>
  </si>
  <si>
    <t>1 8 3 003</t>
  </si>
  <si>
    <t>EMPRESTITOS O FINANC.AUTORIZ.POR CONGRESO DEL EDO.</t>
  </si>
  <si>
    <t>1 8 3 003 001</t>
  </si>
  <si>
    <t>BANOBRAS</t>
  </si>
  <si>
    <t>1 8 3 003 002</t>
  </si>
  <si>
    <t>INSTITUCIONES BANCARIAS</t>
  </si>
  <si>
    <t>1 8 3 003 003</t>
  </si>
  <si>
    <t>1 8 3 004</t>
  </si>
  <si>
    <t>APORTACIONES DE PARTICULARES Y ORGANISMOS OFICIALES</t>
  </si>
  <si>
    <t>1 8 3 004 001</t>
  </si>
  <si>
    <t>1 8 3 004 001 001</t>
  </si>
  <si>
    <t>DE PARTICULARES</t>
  </si>
  <si>
    <t>1 8 3 004 001 001 001</t>
  </si>
  <si>
    <t>PARA DAMNIFICADOS</t>
  </si>
  <si>
    <t>1 8 3 004 001 001 002</t>
  </si>
  <si>
    <t>PARA COMPLEMETAR EL COSTO DE OBRAS</t>
  </si>
  <si>
    <t>1 8 3 004 001 001 003</t>
  </si>
  <si>
    <t>PROGRAMAS ESPECIFICOS</t>
  </si>
  <si>
    <t>1 8 3 004 001 001 004</t>
  </si>
  <si>
    <t>DEVOLUCIONES</t>
  </si>
  <si>
    <t>1 8 3 004 001 002</t>
  </si>
  <si>
    <t>DE ORGANISMOS OFICIALES</t>
  </si>
  <si>
    <t>1 8 3 004 001 002 001</t>
  </si>
  <si>
    <t>1 8 3 004 001 002 002</t>
  </si>
  <si>
    <t>PARA COMPLETAR EL COSTO DE OBRAS</t>
  </si>
  <si>
    <t>1 8 3 004 001 002 003</t>
  </si>
  <si>
    <t>1 8 3 004 002</t>
  </si>
  <si>
    <t>FONDO DE APORTACIONES P/INFRAESTRUC. SOCIAL MPAL</t>
  </si>
  <si>
    <t>1 8 3 004 002 001</t>
  </si>
  <si>
    <t>1 8 3 004 002 001 001</t>
  </si>
  <si>
    <t>1 8 3 004 002 001 002</t>
  </si>
  <si>
    <t>PARA COMPLEMENTAR EL COSTO DE OBRAS</t>
  </si>
  <si>
    <t>1 8 3 004 002 001 003</t>
  </si>
  <si>
    <t>1 8 3 004 002 002</t>
  </si>
  <si>
    <t>1 8 3 004 002 002 001</t>
  </si>
  <si>
    <t>1 8 3 004 002 002 002</t>
  </si>
  <si>
    <t>1 8 3 004 002 002 003</t>
  </si>
  <si>
    <t>1 8 3 004 003</t>
  </si>
  <si>
    <t>FONDO DE APORT.P/EL FORTALECIMIENTO DE LOS MPIOS</t>
  </si>
  <si>
    <t>1 8 3 004 003 001</t>
  </si>
  <si>
    <t>1 8 3 004 003 001 001</t>
  </si>
  <si>
    <t>1 8 3 004 003 001 002</t>
  </si>
  <si>
    <t>1 8 3 004 003 001 003</t>
  </si>
  <si>
    <t>1 8 3 004 003 002</t>
  </si>
  <si>
    <t>1 8 3 004 003 002 001</t>
  </si>
  <si>
    <t>1 8 3 004 003 002 002</t>
  </si>
  <si>
    <t>PARA COMPLEMENTAR EL COSTO DE LAS OBRAS</t>
  </si>
  <si>
    <t>1 8 3 004 003 002 003</t>
  </si>
  <si>
    <t>1 8 3 005</t>
  </si>
  <si>
    <t>INGRESOS DERIVADOS DE EROGACIONES RECUPERABLES</t>
  </si>
  <si>
    <t>1 8 3 005 001</t>
  </si>
  <si>
    <t>1 8 3 005 001 001</t>
  </si>
  <si>
    <t>CREDITOS A PARTICULARES PARA OBRAS</t>
  </si>
  <si>
    <t>1 8 3 005 001 002</t>
  </si>
  <si>
    <t>RECUPERACION POR VENTA DE FERTILIZANTE</t>
  </si>
  <si>
    <t>1 8 3 005 001 003</t>
  </si>
  <si>
    <t>INVERSIONES FINANCIERAS</t>
  </si>
  <si>
    <t>1 8 3 005 001 004</t>
  </si>
  <si>
    <t>OTROS DE INDOLE SIMILAR</t>
  </si>
  <si>
    <t>1 8 3 005 001 005</t>
  </si>
  <si>
    <t>1 8 3 005 002</t>
  </si>
  <si>
    <t>FONDO  DE APORT. P/LA INFRAESTRUCTURA. SOCIAL MPAL</t>
  </si>
  <si>
    <t>1 8 3 005 002 001</t>
  </si>
  <si>
    <t>1 8 3 005 002 002</t>
  </si>
  <si>
    <t>RECUPERACIONES POR VENTA DE FERTILIZANTE</t>
  </si>
  <si>
    <t>1 8 3 005 002 003</t>
  </si>
  <si>
    <t>1 8 3 005 002 004</t>
  </si>
  <si>
    <t>1 8 3 005 003</t>
  </si>
  <si>
    <t>FONDO DE APORTAC. P/EL FORTALECIMIENTO DE MPIOS</t>
  </si>
  <si>
    <t>1 8 3 005 003 001</t>
  </si>
  <si>
    <t>CREDITOS  A PARTICULARES PARA OBRAS</t>
  </si>
  <si>
    <t>1 8 3 005 003 002</t>
  </si>
  <si>
    <t>1 8 3 005 003 003</t>
  </si>
  <si>
    <t>1 8 3 005 003 004</t>
  </si>
  <si>
    <t>1 8 3 006 001 001</t>
  </si>
  <si>
    <t>ENTERO DE INGRESOS POR CUENTA DE TERCEROS</t>
  </si>
  <si>
    <t>1 8 3 006 001 002 001</t>
  </si>
  <si>
    <t>1 8 3 006 002</t>
  </si>
  <si>
    <t>FONDO DE APORT.P/LA INFRAESTRUCTURA SOCIAL MPAL</t>
  </si>
  <si>
    <t>1 8 3 006 002 001</t>
  </si>
  <si>
    <t>1 8 3 006 002 002</t>
  </si>
  <si>
    <t>1 8 3 006 003</t>
  </si>
  <si>
    <t>1 8 3 006 003 001</t>
  </si>
  <si>
    <t>ENTERO DE INGRESOS  POR CUENTA DE TERCEROS</t>
  </si>
  <si>
    <t>1 8 3 006 003 002</t>
  </si>
  <si>
    <t>1 8 3 009</t>
  </si>
  <si>
    <t>TRANSFERIDAS AL H. AYUNTAMIENTO</t>
  </si>
  <si>
    <t>1 8 3 009 001</t>
  </si>
  <si>
    <t>OBRAS DEL EJERCICIO</t>
  </si>
  <si>
    <t>1 8 3 009 002</t>
  </si>
  <si>
    <t>OBRAS DE EJERCICIOS ANTERIORES</t>
  </si>
  <si>
    <t>INGRESOS PROPIOS</t>
  </si>
  <si>
    <t>O-I</t>
  </si>
  <si>
    <t>TESORERIA MUNICIPAL</t>
  </si>
  <si>
    <t>Asuntos Hacendarios</t>
  </si>
  <si>
    <t>11- RECURSOS FISCALES</t>
  </si>
  <si>
    <t>P</t>
  </si>
  <si>
    <t>POR EXPEDICION O REPOSICION POR 3 AÃ‘OS</t>
  </si>
  <si>
    <t>POR EXPEDICION O REPOSICION POR 5 AÃ‘OS</t>
  </si>
  <si>
    <t xml:space="preserve">IMPUESTOS </t>
  </si>
  <si>
    <t xml:space="preserve">IMPUESTOS SOBRE LOS INGRESOS </t>
  </si>
  <si>
    <t xml:space="preserve">DIVERSIONES Y ESPETACULOS PUBLICOS </t>
  </si>
  <si>
    <t>PREDIOS URBANOS Y SB URBANOS BALDIOS</t>
  </si>
  <si>
    <t>DE NO ADEUDO DEL IMPUESTO PREDIAL</t>
  </si>
  <si>
    <t>DEL VALOR FISCAL DEL PREDIO</t>
  </si>
  <si>
    <t>DE PLANOS P/AUTORIZACION DE SUBDIV.</t>
  </si>
  <si>
    <t>POR APERO Y DESLINDE ADMINISTRATIVO</t>
  </si>
  <si>
    <t>OTROS SERVICIOS DE TRANSITO</t>
  </si>
  <si>
    <t>EXP. INICIAL/REFRENDO LIC. COMERC. LOC. DENTRO  MERC</t>
  </si>
  <si>
    <t>POR MANDATO DE LEY (REGISTRO CIVIL)</t>
  </si>
  <si>
    <t>FONDO DE APORT.P/EL FORTALECIMIENTO DE MPIOS</t>
  </si>
  <si>
    <t>1 5 1 005 006</t>
  </si>
  <si>
    <t>1 5 1 005 006 001</t>
  </si>
  <si>
    <t xml:space="preserve">INTERESES POR PRODUCTOS FINANCIEROS </t>
  </si>
  <si>
    <t>1 5 1 015 013</t>
  </si>
  <si>
    <t>FONDO COMUN "TENENCIA"</t>
  </si>
  <si>
    <t>FONDO COMUN "I.S.A.N."</t>
  </si>
  <si>
    <t>FONDO DE FISCALIZACIÓN</t>
  </si>
  <si>
    <t>IMPUESTO ESPECIAL SOBRE PRODUCCIÓN Y SERVICIOS, IEPS</t>
  </si>
  <si>
    <t>FONDO DE COMPENSACIÓN DEL IMPUESTO SOBRE AUTOMOVILES NUEVOS, ISAN</t>
  </si>
  <si>
    <t>1 8 1 001 007</t>
  </si>
  <si>
    <t>1 8 1 001 008</t>
  </si>
  <si>
    <t>1 8 1 001 009</t>
  </si>
  <si>
    <t>1 8 1 001 010</t>
  </si>
  <si>
    <t>1 8 1 001 011</t>
  </si>
  <si>
    <t xml:space="preserve">RECAUDACION DEL ISR SOBRE BIENES INMUEBLES </t>
  </si>
  <si>
    <t>1 8 1 001 012</t>
  </si>
  <si>
    <t>RECAUDACION DEL ISR SOBRE BIENES INMUEBLES "RENDIMIENTOS"</t>
  </si>
  <si>
    <t>FONDO DE AHORRO PARA CONTINGENCIAS</t>
  </si>
  <si>
    <t xml:space="preserve">PROGRAMAS </t>
  </si>
  <si>
    <t>1 8 3 002 001 003</t>
  </si>
  <si>
    <t>1 8 3 002 001 004 001</t>
  </si>
  <si>
    <t>FORTALECIMIENTO FINANCIERO PARA INVERSION</t>
  </si>
  <si>
    <t>1 8 3 002 001 004 002</t>
  </si>
  <si>
    <t>PROGRAMAS REGIONALES</t>
  </si>
  <si>
    <t>1 8 3 002 001 004 003</t>
  </si>
  <si>
    <t>FORTALECE</t>
  </si>
  <si>
    <t>1 8 3 002 001 004 004</t>
  </si>
  <si>
    <t>FORTALECIMIENTO FINANCIERO PARA INVERSION 2017</t>
  </si>
  <si>
    <t>RAMO 15</t>
  </si>
  <si>
    <t>1 8 3 002 001 005 001</t>
  </si>
  <si>
    <t>PROGRAMA DE INFRAESTRUCTURA</t>
  </si>
  <si>
    <t>RAMO 33</t>
  </si>
  <si>
    <t>1 8 3 002 001 006 001</t>
  </si>
  <si>
    <t>FAFEF</t>
  </si>
  <si>
    <t>1 8 3 002 002</t>
  </si>
  <si>
    <t>CONSTRUCCION</t>
  </si>
  <si>
    <t>1 8 3 002 003</t>
  </si>
  <si>
    <t>REHABILITACION</t>
  </si>
  <si>
    <t xml:space="preserve">GASTO CORRIENTE </t>
  </si>
  <si>
    <t xml:space="preserve">DE PARTICULARES </t>
  </si>
  <si>
    <t xml:space="preserve">CONAGUA </t>
  </si>
  <si>
    <t>APOYO EXTRAORDINARIO</t>
  </si>
  <si>
    <t>1 8 3 006 001 003</t>
  </si>
  <si>
    <t>RECUPERACION ISR</t>
  </si>
  <si>
    <t>1 8 3 006 002 002 001</t>
  </si>
  <si>
    <t>RENDIMIENTOS FINANCIEROS</t>
  </si>
  <si>
    <t>MUNICIPIO DE SAN LUIS ACATLAN, GUERRERO</t>
  </si>
  <si>
    <t>1 4 3 003 002 006</t>
  </si>
  <si>
    <t>DE INSCRIPCION, A LOS QUE SE EXPIDAN POR LA ADQUISICION DE INMUEBLES</t>
  </si>
  <si>
    <t>1 4 3 003 004 002</t>
  </si>
  <si>
    <t>POR APERO Y DESLINDE ADMINISTRATIVO EN PREDIOS RUSTICOS</t>
  </si>
  <si>
    <t>1 6 1 002 002</t>
  </si>
  <si>
    <t xml:space="preserve">ALTERACION DEL ORDEN </t>
  </si>
  <si>
    <t>1 4 3 003 001 003</t>
  </si>
  <si>
    <t>DE FACTIBILIDAD DE USO DE SUELO</t>
  </si>
  <si>
    <t>1 4 3 003 004 004</t>
  </si>
  <si>
    <t>POR APEO Y DESLINDE ADMINISTRATIVO PREDIOS URBANOS CONSTRUIDOS</t>
  </si>
  <si>
    <t>1 4 3 003 001 006</t>
  </si>
  <si>
    <t>DE NO ADEUDO DE SERVICIO DE AGUA POTABLE</t>
  </si>
  <si>
    <t>Total general</t>
  </si>
  <si>
    <t>Suma de aprobado</t>
  </si>
  <si>
    <t>PRESUPUESTO
DE INGRESOS
2024</t>
  </si>
  <si>
    <t>1016012E152</t>
  </si>
  <si>
    <t>POR EXPEDICION O REPOSICION POR 3 AÐOS</t>
  </si>
  <si>
    <t>POR EXPEDICION O REPOSICION POR 5 AÐOS</t>
  </si>
  <si>
    <t>1 4 3 002 001 014</t>
  </si>
  <si>
    <t>LAS NO PREV. EN ESTE CAP.Y NO SE OPONGA A LO DISP EN EL ART 10-A DE LA LEY</t>
  </si>
  <si>
    <t>D-GI</t>
  </si>
  <si>
    <t>1 4 3 006 001 002 002</t>
  </si>
  <si>
    <t>INGRESOS DE GASTO CORRIENTE (INGRESOS PROPIOS) 2024-01-01</t>
  </si>
  <si>
    <t>INGRESOS DE GASTO CORRIENTE (INGRESOS PROPIOS) 2024-01-02</t>
  </si>
  <si>
    <t>INGRESOS DE GASTO CORRIENTE (INGRESOS PROPIOS) 2024-01-03</t>
  </si>
  <si>
    <t>INGRESOS DE GASTO CORRIENTE (INGRESOS PROPIOS) 2024-01-04</t>
  </si>
  <si>
    <t>INGRESOS DE GASTO CORRIENTE (INGRESOS PROPIOS) 2024-01-05</t>
  </si>
  <si>
    <t>INGRESOS DE GASTO CORRIENTE (INGRESOS PROPIOS) 2024-01-09</t>
  </si>
  <si>
    <t>INGRESOS DE GASTO CORRIENTE (INGRESOS PROPIOS) 2024-01-10</t>
  </si>
  <si>
    <t>INGRESOS DE GASTO CORRIENTE (INGRESOS PROPIOS) 2024-01-12</t>
  </si>
  <si>
    <t>INGRESOS DE GASTO CORRIENTE (INGRESOS PROPIOS) 2024-01-13</t>
  </si>
  <si>
    <t>INGRESOS DE GASTO CORRIENTE (INGRESOS PROPIOS) 2024-01-14</t>
  </si>
  <si>
    <t>INGRESOS DE GASTO CORRIENTE (INGRESOS PROPIOS) 2024-01-16</t>
  </si>
  <si>
    <t>INGRESOS DE GASTO CORRIENTE (INGRESOS PROPIOS) 2024-01-17</t>
  </si>
  <si>
    <t>INGRESOS DE GASTO CORRIENTE (INGRESOS PROPIOS) 2024-01-18</t>
  </si>
  <si>
    <t>INGRESOS DE GASTO CORRIENTE (INGRESOS PROPIOS) 2024-01-23</t>
  </si>
  <si>
    <t>INGRESOS DE GASTO CORRIENTE (INGRESOS PROPIOS) 2024-01-24</t>
  </si>
  <si>
    <t>INGRESOS DE GASTO CORRIENTE (INGRESOS PROPIOS) 2024-01-25</t>
  </si>
  <si>
    <t>INGRESOS DE GASTO CORRIENTE (INGRESOS PROPIOS) 2024-01-26</t>
  </si>
  <si>
    <t>INGRESOS DE GASTO CORRIENTE (INGRESOS PROPIOS) 2024-01-29</t>
  </si>
  <si>
    <t>INGRESOS DE GASTO CORRIENTE (INGRESOS PROPIOS) 2024-01-30</t>
  </si>
  <si>
    <t>INGRESOS DE GASTO CORRIENTE (INGRESOS PROPIOS) 2024-01-31</t>
  </si>
  <si>
    <t>REGISTRO DE RENDIMIENTOS FINANCIEROS</t>
  </si>
  <si>
    <t>INGRESOS DE GASTO CORRIENTE (INGRESOS PROPIOS) 2024-02-07</t>
  </si>
  <si>
    <t>INGRESOS DE GASTO CORRIENTE (INGRESOS PROPIOS) 2024-02-08</t>
  </si>
  <si>
    <t>INGRESOS DE GASTO CORRIENTE (INGRESOS PROPIOS) 2024-02-09</t>
  </si>
  <si>
    <t>INGRESOS DE GASTO CORRIENTE (INGRESOS PROPIOS) 2024-02-12</t>
  </si>
  <si>
    <t>INGRESOS DE GASTO CORRIENTE (INGRESOS PROPIOS) 2024-02-13</t>
  </si>
  <si>
    <t>INGRESOS DE GASTO CORRIENTE (INGRESOS PROPIOS) 2024-02-14</t>
  </si>
  <si>
    <t>INGRESOS DE GASTO CORRIENTE (INGRESOS PROPIOS) 2024-02-15</t>
  </si>
  <si>
    <t>INGRESOS DE GASTO CORRIENTE (INGRESOS PROPIOS) 2024-02-16</t>
  </si>
  <si>
    <t>INGRESOS DE GASTO CORRIENTE (INGRESOS PROPIOS) 2024-02-20</t>
  </si>
  <si>
    <t>INGRESOS DE GASTO CORRIENTE (INGRESOS PROPIOS) 2024-02-21</t>
  </si>
  <si>
    <t>INGRESOS DE GASTO CORRIENTE (INGRESOS PROPIOS) 2024-02-22</t>
  </si>
  <si>
    <t>INGRESOS DE GASTO CORRIENTE (INGRESOS PROPIOS) 2024-02-23</t>
  </si>
  <si>
    <t>INGRESOS DE GASTO CORRIENTE (INGRESOS PROPIOS) 2024-02-26</t>
  </si>
  <si>
    <t>INGRESOS DE GASTO CORRIENTE (INGRESOS PROPIOS) 2024-02-27</t>
  </si>
  <si>
    <t>INGRESOS DE GASTO CORRIENTE (INGRESOS PROPIOS) 2024-02-28</t>
  </si>
  <si>
    <t>INGRESOS DE GASTO CORRIENTE (INGRESOS PROPIOS) 2024-02-29</t>
  </si>
  <si>
    <t>REGISTRO DE RENDIMIENTOS FINANCIEROS,</t>
  </si>
  <si>
    <t>INGRESOS DE GASTO CORRIENTE (INGRESOS PROPIOS) 2024-03-01</t>
  </si>
  <si>
    <t>INGRESOS DE GASTO CORRIENTE (INGRESOS PROPIOS) 2024-03-04</t>
  </si>
  <si>
    <t>INGRESOS DE GASTO CORRIENTE (INGRESOS PROPIOS) 2024-03-05</t>
  </si>
  <si>
    <t>INGRESOS DE GASTO CORRIENTE (INGRESOS PROPIOS) 2024-03-06</t>
  </si>
  <si>
    <t>INGRESOS DE GASTO CORRIENTE (INGRESOS PROPIOS) 2024-03-07</t>
  </si>
  <si>
    <t>INGRESOS DE GASTO CORRIENTE (INGRESOS PROPIOS) 2024-03-11</t>
  </si>
  <si>
    <t>INGRESOS DE GASTO CORRIENTE (INGRESOS PROPIOS) 2024-03-12</t>
  </si>
  <si>
    <t>INGRESOS DE GASTO CORRIENTE (INGRESOS PROPIOS) 2024-03-13</t>
  </si>
  <si>
    <t>INGRESOS DE GASTO CORRIENTE (INGRESOS PROPIOS) 2024-03-14</t>
  </si>
  <si>
    <t>INGRESOS DE GASTO CORRIENTE (INGRESOS PROPIOS) 2024-03-15</t>
  </si>
  <si>
    <t>INGRESOS DE GASTO CORRIENTE (INGRESOS PROPIOS) 2024-03-18</t>
  </si>
  <si>
    <t>INGRESOS DE GASTO CORRIENTE (INGRESOS PROPIOS) 2024-03-19</t>
  </si>
  <si>
    <t>INGRESOS DE GASTO CORRIENTE (INGRESOS PROPIOS) 2024-03-20</t>
  </si>
  <si>
    <t>INGRESOS DE GASTO CORRIENTE (INGRESOS PROPIOS) 2024-03-21</t>
  </si>
  <si>
    <t>INGRESOS DE GASTO CORRIENTE (INGRESOS PROPIOS) 2024-03-25</t>
  </si>
  <si>
    <t>INGRESOS DE GASTO CORRIENTE (INGRESOS PROPIOS) 2024-03-26</t>
  </si>
  <si>
    <t>INGRESOS DE GASTO CORRIENTE (INGRESOS PROPIOS) 2024-03-27</t>
  </si>
  <si>
    <t>REGISTRO DE RENDIMIENTOS FINANCIEROS .</t>
  </si>
  <si>
    <t>INGRESOS DE GASTO CORRIENTE (INGRESOS PROPIOS) 2024-04-01</t>
  </si>
  <si>
    <t>INGRESOS DE GASTO CORRIENTE (INGRESOS PROPIOS) 2024-04-02</t>
  </si>
  <si>
    <t>INGRESOS DE GASTO CORRIENTE (INGRESOS PROPIOS) 2024-04-03</t>
  </si>
  <si>
    <t>INGRESOS DE GASTO CORRIENTE (INGRESOS PROPIOS) 2024-04-09</t>
  </si>
  <si>
    <t>INGRESOS DE GASTO CORRIENTE (INGRESOS PROPIOS) 2024-04-10</t>
  </si>
  <si>
    <t>INGRESOS DE GASTO CORRIENTE (INGRESOS PROPIOS) 2024-04-11</t>
  </si>
  <si>
    <t>INGRESOS DE GASTO CORRIENTE (INGRESOS PROPIOS) 2024-04-08</t>
  </si>
  <si>
    <t>INGRESOS DE GASTO CORRIENTE (INGRESOS PROPIOS) 2024-04-15</t>
  </si>
  <si>
    <t>INGRESOS DE GASTO CORRIENTE (INGRESOS PROPIOS) 2024-04-16</t>
  </si>
  <si>
    <t>INGRESOS DE GASTO CORRIENTE (INGRESOS PROPIOS) 2024-04-17</t>
  </si>
  <si>
    <t>INGRESOS DE GASTO CORRIENTE (INGRESOS PROPIOS) 2024-04-18</t>
  </si>
  <si>
    <t>INGRESOS DE GASTO CORRIENTE (INGRESOS PROPIOS) 2024-04-19</t>
  </si>
  <si>
    <t>INGRESOS DE GASTO CORRIENTE (INGRESOS PROPIOS) 2024-04-23</t>
  </si>
  <si>
    <t>INGRESOS DE GASTO CORRIENTE (INGRESOS PROPIOS) 2024-04-24</t>
  </si>
  <si>
    <t>INGRESOS DE GASTO CORRIENTE (INGRESOS PROPIOS) 2024-04-26</t>
  </si>
  <si>
    <t>INGRESOS DE GASTO CORRIENTE (INGRESOS PROPIOS) 2024-04-27</t>
  </si>
  <si>
    <t>INGRESOS DE GASTO CORRIENTE (INGRESOS PROPIOS) 2024-04-29</t>
  </si>
  <si>
    <t>INGRESOS DE GASTO CORRIENTE (INGRESOS PROPIOS) 2024-04-30</t>
  </si>
  <si>
    <t>INGRESOS DE GASTO CORRIENTE (INGRESOS PROPIOS) 2024-05-02</t>
  </si>
  <si>
    <t>INGRESOS DE GASTO CORRIENTE (INGRESOS PROPIOS) 2024-05-06</t>
  </si>
  <si>
    <t>INGRESOS DE GASTO CORRIENTE (INGRESOS PROPIOS) 2024-05-07</t>
  </si>
  <si>
    <t>INGRESOS DE GASTO CORRIENTE (INGRESOS PROPIOS) 2024-05-08</t>
  </si>
  <si>
    <t>INGRESOS DE GASTO CORRIENTE (INGRESOS PROPIOS) 2024-05-09</t>
  </si>
  <si>
    <t>INGRESOS DE GASTO CORRIENTE (INGRESOS PROPIOS) 2024-05-13</t>
  </si>
  <si>
    <t>INGRESOS DE GASTO CORRIENTE (INGRESOS PROPIOS) 2024-05-14</t>
  </si>
  <si>
    <t>INGRESOS DE GASTO CORRIENTE (INGRESOS PROPIOS) 2024-05-16</t>
  </si>
  <si>
    <t>INGRESOS DE GASTO CORRIENTE (INGRESOS PROPIOS) 2024-05-17</t>
  </si>
  <si>
    <t>INGRESOS DE GASTO CORRIENTE (INGRESOS PROPIOS) 2024-05-20</t>
  </si>
  <si>
    <t>INGRESOS DE GASTO CORRIENTE (INGRESOS PROPIOS) 2024-05-22</t>
  </si>
  <si>
    <t>INGRESOS DE GASTO CORRIENTE (INGRESOS PROPIOS) 2024-05-24</t>
  </si>
  <si>
    <t>INGRESOS DE GASTO CORRIENTE (INGRESOS PROPIOS) 2024-05-29</t>
  </si>
  <si>
    <t>INGRESOS DE GASTO CORRIENTE (INGRESOS PROPIOS) 2024-05-30</t>
  </si>
  <si>
    <t>INGRESOS DE GASTO CORRIENTE (INGRESOS PROPIOS) 2024-05-03</t>
  </si>
  <si>
    <t>INGRESOS DE GASTO CORRIENTE (INGRESOS PROPIOS) 2024-06-30</t>
  </si>
  <si>
    <t>PRESUPUESTO
DE INGRESOS
2025</t>
  </si>
  <si>
    <t>Calendario de Ingresos del Ejercicio Fiscal 2025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</si>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</sst>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13" xfId="0" applyFont="1" applyBorder="1" applyAlignment="1">
      <alignment vertical="center" wrapText="1"/>
    </xf>
    <xf numFmtId="43" fontId="4" fillId="0" borderId="1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 indent="2"/>
    </xf>
    <xf numFmtId="0" fontId="4" fillId="0" borderId="15" xfId="0" applyFont="1" applyBorder="1" applyAlignment="1">
      <alignment vertical="center" wrapText="1"/>
    </xf>
    <xf numFmtId="43" fontId="4" fillId="0" borderId="16" xfId="0" applyNumberFormat="1" applyFont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43" fontId="5" fillId="2" borderId="12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vertical="center" wrapText="1"/>
    </xf>
    <xf numFmtId="43" fontId="5" fillId="2" borderId="14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/>
    </xf>
    <xf numFmtId="0" fontId="7" fillId="0" borderId="18" xfId="0" applyFont="1" applyBorder="1" applyAlignment="1">
      <alignment horizontal="justify" vertical="center"/>
    </xf>
    <xf numFmtId="43" fontId="7" fillId="0" borderId="14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43" fontId="6" fillId="0" borderId="14" xfId="0" applyNumberFormat="1" applyFont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/>
    </xf>
    <xf numFmtId="0" fontId="7" fillId="2" borderId="21" xfId="0" applyFont="1" applyFill="1" applyBorder="1" applyAlignment="1">
      <alignment horizontal="justify" vertical="center"/>
    </xf>
    <xf numFmtId="43" fontId="7" fillId="2" borderId="22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justify" vertical="center"/>
    </xf>
    <xf numFmtId="0" fontId="7" fillId="2" borderId="18" xfId="0" applyFont="1" applyFill="1" applyBorder="1" applyAlignment="1">
      <alignment horizontal="justify" vertical="center"/>
    </xf>
    <xf numFmtId="43" fontId="7" fillId="2" borderId="14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justify" vertical="center"/>
    </xf>
    <xf numFmtId="0" fontId="6" fillId="0" borderId="24" xfId="0" applyFont="1" applyBorder="1" applyAlignment="1">
      <alignment horizontal="justify" vertical="center"/>
    </xf>
    <xf numFmtId="43" fontId="6" fillId="0" borderId="25" xfId="0" applyNumberFormat="1" applyFont="1" applyBorder="1" applyAlignment="1">
      <alignment horizontal="right" vertical="center"/>
    </xf>
    <xf numFmtId="43" fontId="7" fillId="2" borderId="28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justify" vertical="center"/>
    </xf>
    <xf numFmtId="0" fontId="7" fillId="2" borderId="17" xfId="0" applyFont="1" applyFill="1" applyBorder="1" applyAlignment="1">
      <alignment vertical="center"/>
    </xf>
    <xf numFmtId="43" fontId="7" fillId="2" borderId="12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3" fontId="6" fillId="0" borderId="0" xfId="0" applyNumberFormat="1" applyFont="1" applyAlignment="1">
      <alignment horizontal="righ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7" fillId="2" borderId="12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6" fillId="2" borderId="14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3" fontId="9" fillId="0" borderId="14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3" fontId="10" fillId="0" borderId="14" xfId="0" applyNumberFormat="1" applyFont="1" applyBorder="1" applyAlignment="1">
      <alignment horizontal="right" vertical="center" wrapText="1"/>
    </xf>
    <xf numFmtId="0" fontId="11" fillId="0" borderId="13" xfId="0" applyFont="1" applyBorder="1"/>
    <xf numFmtId="0" fontId="10" fillId="0" borderId="18" xfId="0" applyFont="1" applyBorder="1" applyAlignment="1">
      <alignment horizontal="left" vertical="center" wrapText="1" indent="2"/>
    </xf>
    <xf numFmtId="43" fontId="9" fillId="0" borderId="16" xfId="0" applyNumberFormat="1" applyFont="1" applyBorder="1" applyAlignment="1">
      <alignment horizontal="right"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43" fontId="9" fillId="2" borderId="22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43" fontId="9" fillId="2" borderId="14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3" fontId="14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left" vertical="center" wrapText="1" indent="2"/>
    </xf>
    <xf numFmtId="0" fontId="12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justify" vertical="center" wrapText="1"/>
    </xf>
    <xf numFmtId="43" fontId="13" fillId="2" borderId="1" xfId="0" applyNumberFormat="1" applyFont="1" applyFill="1" applyBorder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3" fillId="2" borderId="2" xfId="0" applyFont="1" applyFill="1" applyBorder="1" applyAlignment="1">
      <alignment horizontal="justify" vertical="center" wrapText="1"/>
    </xf>
    <xf numFmtId="0" fontId="11" fillId="0" borderId="0" xfId="0" applyFont="1"/>
    <xf numFmtId="43" fontId="10" fillId="0" borderId="18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43" fontId="9" fillId="0" borderId="18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43" fontId="10" fillId="0" borderId="19" xfId="0" applyNumberFormat="1" applyFont="1" applyBorder="1" applyAlignment="1">
      <alignment horizontal="right" vertical="center" wrapText="1"/>
    </xf>
    <xf numFmtId="43" fontId="10" fillId="0" borderId="16" xfId="0" applyNumberFormat="1" applyFont="1" applyBorder="1" applyAlignment="1">
      <alignment horizontal="right" vertical="center" wrapText="1"/>
    </xf>
    <xf numFmtId="0" fontId="9" fillId="2" borderId="26" xfId="0" applyFont="1" applyFill="1" applyBorder="1" applyAlignment="1">
      <alignment horizontal="center" vertical="center" wrapText="1"/>
    </xf>
    <xf numFmtId="43" fontId="9" fillId="2" borderId="21" xfId="0" applyNumberFormat="1" applyFont="1" applyFill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43" fontId="18" fillId="0" borderId="18" xfId="0" applyNumberFormat="1" applyFont="1" applyBorder="1" applyAlignment="1">
      <alignment horizontal="right" vertical="center" wrapText="1"/>
    </xf>
    <xf numFmtId="43" fontId="18" fillId="0" borderId="14" xfId="0" applyNumberFormat="1" applyFont="1" applyBorder="1" applyAlignment="1">
      <alignment horizontal="right" vertical="center" wrapText="1"/>
    </xf>
    <xf numFmtId="43" fontId="18" fillId="0" borderId="19" xfId="0" applyNumberFormat="1" applyFont="1" applyBorder="1" applyAlignment="1">
      <alignment horizontal="right" vertical="center" wrapText="1"/>
    </xf>
    <xf numFmtId="43" fontId="18" fillId="0" borderId="16" xfId="0" applyNumberFormat="1" applyFont="1" applyBorder="1" applyAlignment="1">
      <alignment horizontal="righ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vertical="center" wrapText="1"/>
    </xf>
    <xf numFmtId="43" fontId="17" fillId="2" borderId="21" xfId="0" applyNumberFormat="1" applyFont="1" applyFill="1" applyBorder="1" applyAlignment="1">
      <alignment horizontal="right" vertical="center" wrapText="1"/>
    </xf>
    <xf numFmtId="43" fontId="17" fillId="2" borderId="22" xfId="0" applyNumberFormat="1" applyFont="1" applyFill="1" applyBorder="1" applyAlignment="1">
      <alignment horizontal="right" vertical="center" wrapText="1"/>
    </xf>
    <xf numFmtId="0" fontId="17" fillId="2" borderId="13" xfId="0" applyFont="1" applyFill="1" applyBorder="1" applyAlignment="1">
      <alignment vertical="center" wrapText="1"/>
    </xf>
    <xf numFmtId="43" fontId="17" fillId="2" borderId="18" xfId="0" applyNumberFormat="1" applyFont="1" applyFill="1" applyBorder="1" applyAlignment="1">
      <alignment horizontal="right" vertical="center" wrapText="1"/>
    </xf>
    <xf numFmtId="43" fontId="17" fillId="2" borderId="14" xfId="0" applyNumberFormat="1" applyFont="1" applyFill="1" applyBorder="1" applyAlignment="1">
      <alignment horizontal="right" vertical="center" wrapText="1"/>
    </xf>
    <xf numFmtId="43" fontId="18" fillId="2" borderId="18" xfId="0" applyNumberFormat="1" applyFont="1" applyFill="1" applyBorder="1" applyAlignment="1">
      <alignment horizontal="right" vertical="center" wrapText="1"/>
    </xf>
    <xf numFmtId="43" fontId="18" fillId="2" borderId="14" xfId="0" applyNumberFormat="1" applyFont="1" applyFill="1" applyBorder="1" applyAlignment="1">
      <alignment horizontal="right" vertical="center" wrapText="1"/>
    </xf>
    <xf numFmtId="0" fontId="18" fillId="0" borderId="40" xfId="0" applyFont="1" applyBorder="1" applyAlignment="1">
      <alignment vertical="center" wrapText="1"/>
    </xf>
    <xf numFmtId="0" fontId="17" fillId="2" borderId="40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2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20" fillId="0" borderId="0" xfId="0" applyNumberFormat="1" applyFont="1" applyAlignment="1">
      <alignment vertical="center" wrapText="1"/>
    </xf>
    <xf numFmtId="14" fontId="0" fillId="0" borderId="0" xfId="0" applyNumberFormat="1"/>
    <xf numFmtId="43" fontId="0" fillId="0" borderId="0" xfId="0" applyNumberFormat="1"/>
    <xf numFmtId="14" fontId="0" fillId="0" borderId="0" xfId="0" applyNumberFormat="1" applyAlignment="1">
      <alignment vertical="center" wrapText="1"/>
    </xf>
    <xf numFmtId="49" fontId="0" fillId="0" borderId="0" xfId="0" applyNumberFormat="1"/>
    <xf numFmtId="0" fontId="15" fillId="0" borderId="0" xfId="0" applyFont="1" applyAlignment="1">
      <alignment horizontal="justify" vertical="justify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justify" vertical="justify"/>
    </xf>
    <xf numFmtId="43" fontId="2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justify" vertical="justify" wrapText="1"/>
    </xf>
    <xf numFmtId="10" fontId="0" fillId="0" borderId="0" xfId="0" applyNumberForma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6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27" fillId="0" borderId="0" xfId="0" applyFont="1"/>
    <xf numFmtId="0" fontId="23" fillId="0" borderId="0" xfId="0" applyFont="1" applyAlignment="1">
      <alignment horizontal="justify" vertical="justify" wrapText="1"/>
    </xf>
    <xf numFmtId="0" fontId="28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/>
    </xf>
    <xf numFmtId="43" fontId="6" fillId="0" borderId="16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horizontal="justify" vertical="center"/>
    </xf>
    <xf numFmtId="0" fontId="10" fillId="0" borderId="15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43" fontId="10" fillId="0" borderId="12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justify" vertical="center" wrapText="1"/>
    </xf>
    <xf numFmtId="43" fontId="13" fillId="2" borderId="4" xfId="0" applyNumberFormat="1" applyFont="1" applyFill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3" fontId="2" fillId="0" borderId="28" xfId="0" applyNumberFormat="1" applyFont="1" applyBorder="1" applyAlignment="1">
      <alignment horizontal="center" vertical="center" wrapText="1"/>
    </xf>
    <xf numFmtId="0" fontId="0" fillId="0" borderId="0" xfId="0" pivotButton="1"/>
    <xf numFmtId="0" fontId="23" fillId="0" borderId="11" xfId="0" applyFont="1" applyBorder="1" applyAlignment="1">
      <alignment horizontal="justify" vertical="justify" wrapText="1"/>
    </xf>
    <xf numFmtId="0" fontId="23" fillId="0" borderId="17" xfId="0" applyFont="1" applyBorder="1" applyAlignment="1">
      <alignment horizontal="justify" vertical="justify" wrapText="1"/>
    </xf>
    <xf numFmtId="43" fontId="1" fillId="0" borderId="12" xfId="0" applyNumberFormat="1" applyFont="1" applyBorder="1" applyAlignment="1">
      <alignment vertical="center" wrapText="1"/>
    </xf>
    <xf numFmtId="0" fontId="23" fillId="0" borderId="13" xfId="0" applyFont="1" applyBorder="1" applyAlignment="1">
      <alignment horizontal="justify" vertical="justify" wrapText="1"/>
    </xf>
    <xf numFmtId="0" fontId="23" fillId="0" borderId="18" xfId="0" applyFont="1" applyBorder="1" applyAlignment="1">
      <alignment horizontal="justify" vertical="justify" wrapText="1"/>
    </xf>
    <xf numFmtId="43" fontId="1" fillId="0" borderId="14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justify" vertical="justify" wrapText="1"/>
    </xf>
    <xf numFmtId="0" fontId="15" fillId="0" borderId="18" xfId="0" applyFont="1" applyBorder="1" applyAlignment="1">
      <alignment horizontal="justify" vertical="justify" wrapText="1"/>
    </xf>
    <xf numFmtId="43" fontId="0" fillId="0" borderId="14" xfId="0" applyNumberFormat="1" applyBorder="1" applyAlignment="1">
      <alignment vertical="center" wrapText="1"/>
    </xf>
    <xf numFmtId="0" fontId="15" fillId="0" borderId="15" xfId="0" applyFont="1" applyBorder="1" applyAlignment="1">
      <alignment horizontal="justify" vertical="justify" wrapText="1"/>
    </xf>
    <xf numFmtId="0" fontId="15" fillId="0" borderId="19" xfId="0" applyFont="1" applyBorder="1" applyAlignment="1">
      <alignment horizontal="justify" vertical="justify" wrapText="1"/>
    </xf>
    <xf numFmtId="43" fontId="0" fillId="0" borderId="16" xfId="0" applyNumberFormat="1" applyBorder="1" applyAlignment="1">
      <alignment vertical="center" wrapText="1"/>
    </xf>
    <xf numFmtId="0" fontId="23" fillId="3" borderId="13" xfId="0" applyFont="1" applyFill="1" applyBorder="1" applyAlignment="1">
      <alignment horizontal="justify" vertical="justify" wrapText="1"/>
    </xf>
    <xf numFmtId="0" fontId="23" fillId="3" borderId="18" xfId="0" applyFont="1" applyFill="1" applyBorder="1" applyAlignment="1">
      <alignment horizontal="justify" vertical="justify" wrapText="1"/>
    </xf>
    <xf numFmtId="43" fontId="1" fillId="3" borderId="14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43" fontId="0" fillId="3" borderId="14" xfId="0" applyNumberFormat="1" applyFill="1" applyBorder="1" applyAlignment="1">
      <alignment vertical="center" wrapText="1"/>
    </xf>
    <xf numFmtId="43" fontId="1" fillId="4" borderId="14" xfId="0" applyNumberFormat="1" applyFont="1" applyFill="1" applyBorder="1" applyAlignment="1">
      <alignment vertical="center" wrapText="1"/>
    </xf>
    <xf numFmtId="43" fontId="0" fillId="4" borderId="14" xfId="0" applyNumberFormat="1" applyFill="1" applyBorder="1" applyAlignment="1">
      <alignment vertical="center" wrapText="1"/>
    </xf>
    <xf numFmtId="43" fontId="0" fillId="5" borderId="14" xfId="0" applyNumberFormat="1" applyFill="1" applyBorder="1" applyAlignment="1">
      <alignment vertical="center" wrapText="1"/>
    </xf>
    <xf numFmtId="43" fontId="1" fillId="5" borderId="14" xfId="0" applyNumberFormat="1" applyFont="1" applyFill="1" applyBorder="1" applyAlignment="1">
      <alignment vertical="center" wrapText="1"/>
    </xf>
    <xf numFmtId="43" fontId="1" fillId="6" borderId="14" xfId="0" applyNumberFormat="1" applyFont="1" applyFill="1" applyBorder="1" applyAlignment="1">
      <alignment vertical="center" wrapText="1"/>
    </xf>
    <xf numFmtId="43" fontId="1" fillId="7" borderId="14" xfId="0" applyNumberFormat="1" applyFont="1" applyFill="1" applyBorder="1" applyAlignment="1">
      <alignment vertical="center" wrapText="1"/>
    </xf>
    <xf numFmtId="43" fontId="0" fillId="7" borderId="14" xfId="0" applyNumberFormat="1" applyFill="1" applyBorder="1" applyAlignment="1">
      <alignment vertical="center" wrapText="1"/>
    </xf>
    <xf numFmtId="43" fontId="0" fillId="8" borderId="14" xfId="0" applyNumberFormat="1" applyFill="1" applyBorder="1" applyAlignment="1">
      <alignment vertical="center" wrapText="1"/>
    </xf>
    <xf numFmtId="43" fontId="1" fillId="8" borderId="14" xfId="0" applyNumberFormat="1" applyFont="1" applyFill="1" applyBorder="1" applyAlignment="1">
      <alignment vertical="center" wrapText="1"/>
    </xf>
    <xf numFmtId="43" fontId="1" fillId="9" borderId="14" xfId="0" applyNumberFormat="1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tza" refreshedDate="45209.972328356482" createdVersion="8" refreshedVersion="8" minRefreshableVersion="3" recordCount="1258" xr:uid="{00000000-000A-0000-FFFF-FFFF00000000}">
  <cacheSource type="worksheet">
    <worksheetSource ref="R1:T1259" sheet="2022"/>
  </cacheSource>
  <cacheFields count="3">
    <cacheField name="cuentaNumero" numFmtId="0">
      <sharedItems count="40">
        <s v="1 1 7 001 001"/>
        <s v="1 1 8 001 001 001"/>
        <s v="1 1 8 001 001 002"/>
        <s v="1 4 3 003 002 004"/>
        <s v="1 4 3 003 001 001"/>
        <s v="1 4 3 005 001 002"/>
        <s v="1 1 8 001 002 001"/>
        <s v="1 1 8 001 002 002"/>
        <s v="1 4 3 012 001"/>
        <s v="1 4 3 006 001 001 002"/>
        <s v="1 4 1 007 001"/>
        <s v="1 1 8 001 003 001"/>
        <s v="1 1 8 001 003 002"/>
        <s v="1 4 3 001 019"/>
        <s v="1 5 1 001 002 001"/>
        <s v="1 5 1 015 006"/>
        <s v="1 4 3 003 001 004"/>
        <s v="1 4 3 003 004 001"/>
        <s v="1 4 3 003 002 006"/>
        <s v="1 4 3 003 004 002"/>
        <s v="1 4 3 005 001 001"/>
        <s v="1 5 1 003 001 002"/>
        <s v="1 5 1 003 001 001"/>
        <s v="1 4 1 002 004"/>
        <s v="1 4 3 008 002 001"/>
        <s v="1 1 8 002 002 002"/>
        <s v="1 5 1 005 001 001"/>
        <s v="1 1 2 001 001 001"/>
        <s v="1 1 2 002"/>
        <s v="1 4 3 003 002 001"/>
        <s v="1 4 1 005 001"/>
        <s v="1 4 3 006 001 001 001"/>
        <s v="1 6 1 002 002"/>
        <s v="1 4 3 005 002 003"/>
        <s v="1 5 1 002 008"/>
        <s v="1 4 3 003 001 003"/>
        <s v="1 5 1 015 007"/>
        <s v="1 4 3 007 003"/>
        <s v="1 4 3 003 004 004"/>
        <s v="1 4 3 003 001 006"/>
      </sharedItems>
    </cacheField>
    <cacheField name="cuentaNombre" numFmtId="0">
      <sharedItems count="38">
        <s v="PREDIAL"/>
        <s v="15% PRO EDUCACION Y ASISTENCIA SOCIAL"/>
        <s v="15% PRO CAMINOS"/>
        <s v="CERTIFICACION DE LA SUPERFICIE CATASTRAL DE UN PREDIO"/>
        <s v="DE NO ADEUDO DEL IMPUESTO PREDIAL"/>
        <s v="POR EXPEDICION O REPOSICION POR 5 AÃ‘OS"/>
        <s v="15% PRO RECUPERACION DEL EQUILIBRIO ECOLOGICO Y F."/>
        <s v="REGISTRO DE FIERRO QUEMADOR"/>
        <s v="EXP. INICIAL/REFRENDO LIC. COMERC. LOC. DENTRO  MERC"/>
        <s v="POR EL SERVICIO DE ABASTECIMIENTO AGUA POTABLE"/>
        <s v="15% PRO REDES"/>
        <s v="POR REFRENDO ANUAL,REVALIDACION Y CERTIFICACION"/>
        <s v="FOSA EN PROPIEDAD POR M2"/>
        <s v="VENTA DE FORMAS IMPRESAS POR JUEGOS"/>
        <s v="DE NO AFECTACION"/>
        <s v="POR APERO Y DESLINDE ADMINISTRATIVO"/>
        <s v="DE INSCRIPCION, A LOS QUE SE EXPIDAN POR LA ADQUISICION DE INMUEBLES"/>
        <s v="POR APERO Y DESLINDE ADMINISTRATIVO EN PREDIOS RUSTICOS"/>
        <s v="POR EXPEDICION O REPOSICION POR 3 AÃ‘OS"/>
        <s v="GANADO MENOR"/>
        <s v="GANADO MAYOR"/>
        <s v="DERECHOS POR EXP. LICENCIAS DE CONSTRUCCION"/>
        <s v="15 % DE CONTRIBUCION ESTATAL"/>
        <s v="EXPEDIC.INICIAL D/LIC.PERMISOS P/FUNCIONAM.LOCALES"/>
        <s v="INTERESES POR PRODUCTOS FINANCIEROS"/>
        <s v="URBANOS BALDIOS"/>
        <s v="SOBRE ADQUISICION DE INMUEBLES"/>
        <s v="DEL VALOR FISCAL DEL PREDIO"/>
        <s v="SACRIF.DESPRENDIDO.PIEL EXTRACCION Y LAV.D/VICERAS"/>
        <s v="EXP. INICIAL/REFRENDO LIC. COMERC. LOC. FUERA MERC"/>
        <s v="ALTERACION DEL ORDEN "/>
        <s v="EXPED.D/DUPLICADO D/INFRACCION EXTRAVIADA"/>
        <s v="ESTAC.EN LUG.EXCLUSIVOS P/CARGA Y DESCARGA"/>
        <s v="DE FACTIBILIDAD DE USO DE SUELO"/>
        <s v="FORMAS DE REGISTRO CIVIL"/>
        <s v="ANUNCIOS LUMINOSOS,ESPECTACULARES Y ELECTRONICOS"/>
        <s v="POR APEO Y DESLINDE ADMINISTRATIVO PREDIOS URBANOS CONSTRUIDOS"/>
        <s v="DE NO ADEUDO DE SERVICIO DE AGUA POTABLE"/>
      </sharedItems>
    </cacheField>
    <cacheField name="aprobado" numFmtId="43">
      <sharedItems containsSemiMixedTypes="0" containsString="0" containsNumber="1" minValue="2.93" maxValue="176143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8">
  <r>
    <x v="0"/>
    <x v="0"/>
    <n v="1382.76"/>
  </r>
  <r>
    <x v="1"/>
    <x v="1"/>
    <n v="207.42"/>
  </r>
  <r>
    <x v="2"/>
    <x v="2"/>
    <n v="207.42"/>
  </r>
  <r>
    <x v="3"/>
    <x v="3"/>
    <n v="108"/>
  </r>
  <r>
    <x v="4"/>
    <x v="4"/>
    <n v="67"/>
  </r>
  <r>
    <x v="5"/>
    <x v="5"/>
    <n v="1992.3"/>
  </r>
  <r>
    <x v="6"/>
    <x v="1"/>
    <n v="298.85000000000002"/>
  </r>
  <r>
    <x v="7"/>
    <x v="6"/>
    <n v="298.85000000000002"/>
  </r>
  <r>
    <x v="8"/>
    <x v="7"/>
    <n v="300"/>
  </r>
  <r>
    <x v="9"/>
    <x v="8"/>
    <n v="522"/>
  </r>
  <r>
    <x v="10"/>
    <x v="9"/>
    <n v="2665.38"/>
  </r>
  <r>
    <x v="11"/>
    <x v="1"/>
    <n v="399.81"/>
  </r>
  <r>
    <x v="12"/>
    <x v="10"/>
    <n v="399.81"/>
  </r>
  <r>
    <x v="13"/>
    <x v="11"/>
    <n v="95"/>
  </r>
  <r>
    <x v="0"/>
    <x v="0"/>
    <n v="1102"/>
  </r>
  <r>
    <x v="1"/>
    <x v="1"/>
    <n v="165.3"/>
  </r>
  <r>
    <x v="2"/>
    <x v="2"/>
    <n v="165.3"/>
  </r>
  <r>
    <x v="0"/>
    <x v="0"/>
    <n v="1473"/>
  </r>
  <r>
    <x v="1"/>
    <x v="1"/>
    <n v="220.95"/>
  </r>
  <r>
    <x v="2"/>
    <x v="2"/>
    <n v="220.95"/>
  </r>
  <r>
    <x v="5"/>
    <x v="5"/>
    <n v="923.08"/>
  </r>
  <r>
    <x v="6"/>
    <x v="1"/>
    <n v="138.46"/>
  </r>
  <r>
    <x v="7"/>
    <x v="6"/>
    <n v="138.46"/>
  </r>
  <r>
    <x v="9"/>
    <x v="8"/>
    <n v="565"/>
  </r>
  <r>
    <x v="14"/>
    <x v="12"/>
    <n v="630"/>
  </r>
  <r>
    <x v="10"/>
    <x v="9"/>
    <n v="4500"/>
  </r>
  <r>
    <x v="11"/>
    <x v="1"/>
    <n v="675"/>
  </r>
  <r>
    <x v="12"/>
    <x v="10"/>
    <n v="675"/>
  </r>
  <r>
    <x v="0"/>
    <x v="0"/>
    <n v="385.51"/>
  </r>
  <r>
    <x v="1"/>
    <x v="1"/>
    <n v="57.82"/>
  </r>
  <r>
    <x v="2"/>
    <x v="2"/>
    <n v="57.82"/>
  </r>
  <r>
    <x v="0"/>
    <x v="0"/>
    <n v="2296.5100000000002"/>
  </r>
  <r>
    <x v="1"/>
    <x v="1"/>
    <n v="344.47"/>
  </r>
  <r>
    <x v="2"/>
    <x v="2"/>
    <n v="344.47"/>
  </r>
  <r>
    <x v="0"/>
    <x v="0"/>
    <n v="470.51"/>
  </r>
  <r>
    <x v="1"/>
    <x v="1"/>
    <n v="70.569999999999993"/>
  </r>
  <r>
    <x v="2"/>
    <x v="2"/>
    <n v="70.569999999999993"/>
  </r>
  <r>
    <x v="15"/>
    <x v="13"/>
    <n v="228"/>
  </r>
  <r>
    <x v="3"/>
    <x v="3"/>
    <n v="324"/>
  </r>
  <r>
    <x v="4"/>
    <x v="4"/>
    <n v="402"/>
  </r>
  <r>
    <x v="16"/>
    <x v="14"/>
    <n v="555"/>
  </r>
  <r>
    <x v="17"/>
    <x v="15"/>
    <n v="300"/>
  </r>
  <r>
    <x v="18"/>
    <x v="16"/>
    <n v="600"/>
  </r>
  <r>
    <x v="9"/>
    <x v="8"/>
    <n v="470"/>
  </r>
  <r>
    <x v="5"/>
    <x v="5"/>
    <n v="850"/>
  </r>
  <r>
    <x v="6"/>
    <x v="1"/>
    <n v="127.5"/>
  </r>
  <r>
    <x v="7"/>
    <x v="6"/>
    <n v="127.5"/>
  </r>
  <r>
    <x v="19"/>
    <x v="17"/>
    <n v="158.46"/>
  </r>
  <r>
    <x v="6"/>
    <x v="1"/>
    <n v="23.77"/>
  </r>
  <r>
    <x v="7"/>
    <x v="6"/>
    <n v="23.77"/>
  </r>
  <r>
    <x v="5"/>
    <x v="5"/>
    <n v="584.62"/>
  </r>
  <r>
    <x v="6"/>
    <x v="1"/>
    <n v="87.69"/>
  </r>
  <r>
    <x v="7"/>
    <x v="6"/>
    <n v="87.69"/>
  </r>
  <r>
    <x v="10"/>
    <x v="9"/>
    <n v="2284.62"/>
  </r>
  <r>
    <x v="11"/>
    <x v="1"/>
    <n v="342.69"/>
  </r>
  <r>
    <x v="12"/>
    <x v="10"/>
    <n v="342.69"/>
  </r>
  <r>
    <x v="0"/>
    <x v="0"/>
    <n v="1199.6500000000001"/>
  </r>
  <r>
    <x v="1"/>
    <x v="1"/>
    <n v="179.95"/>
  </r>
  <r>
    <x v="2"/>
    <x v="2"/>
    <n v="179.95"/>
  </r>
  <r>
    <x v="0"/>
    <x v="0"/>
    <n v="1812.17"/>
  </r>
  <r>
    <x v="1"/>
    <x v="1"/>
    <n v="271.82"/>
  </r>
  <r>
    <x v="2"/>
    <x v="2"/>
    <n v="271.82"/>
  </r>
  <r>
    <x v="20"/>
    <x v="18"/>
    <n v="230.76"/>
  </r>
  <r>
    <x v="6"/>
    <x v="1"/>
    <n v="34.619999999999997"/>
  </r>
  <r>
    <x v="7"/>
    <x v="6"/>
    <n v="34.619999999999997"/>
  </r>
  <r>
    <x v="21"/>
    <x v="19"/>
    <n v="60.95"/>
  </r>
  <r>
    <x v="10"/>
    <x v="9"/>
    <n v="2631.54"/>
  </r>
  <r>
    <x v="11"/>
    <x v="1"/>
    <n v="394.73"/>
  </r>
  <r>
    <x v="12"/>
    <x v="10"/>
    <n v="394.73"/>
  </r>
  <r>
    <x v="0"/>
    <x v="0"/>
    <n v="1847.73"/>
  </r>
  <r>
    <x v="1"/>
    <x v="1"/>
    <n v="277.16000000000003"/>
  </r>
  <r>
    <x v="2"/>
    <x v="2"/>
    <n v="277.16000000000003"/>
  </r>
  <r>
    <x v="0"/>
    <x v="0"/>
    <n v="710.51"/>
  </r>
  <r>
    <x v="1"/>
    <x v="1"/>
    <n v="106.57"/>
  </r>
  <r>
    <x v="2"/>
    <x v="2"/>
    <n v="106.57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350"/>
  </r>
  <r>
    <x v="3"/>
    <x v="3"/>
    <n v="160"/>
  </r>
  <r>
    <x v="5"/>
    <x v="5"/>
    <n v="1203.8399999999999"/>
  </r>
  <r>
    <x v="6"/>
    <x v="1"/>
    <n v="180.58"/>
  </r>
  <r>
    <x v="7"/>
    <x v="6"/>
    <n v="180.58"/>
  </r>
  <r>
    <x v="8"/>
    <x v="7"/>
    <n v="400"/>
  </r>
  <r>
    <x v="9"/>
    <x v="8"/>
    <n v="783"/>
  </r>
  <r>
    <x v="21"/>
    <x v="19"/>
    <n v="150"/>
  </r>
  <r>
    <x v="10"/>
    <x v="9"/>
    <n v="4846.18"/>
  </r>
  <r>
    <x v="11"/>
    <x v="1"/>
    <n v="726.91"/>
  </r>
  <r>
    <x v="12"/>
    <x v="10"/>
    <n v="726.91"/>
  </r>
  <r>
    <x v="0"/>
    <x v="0"/>
    <n v="1063.51"/>
  </r>
  <r>
    <x v="1"/>
    <x v="1"/>
    <n v="159.52000000000001"/>
  </r>
  <r>
    <x v="2"/>
    <x v="2"/>
    <n v="159.52000000000001"/>
  </r>
  <r>
    <x v="0"/>
    <x v="0"/>
    <n v="969.51"/>
  </r>
  <r>
    <x v="1"/>
    <x v="1"/>
    <n v="145.41999999999999"/>
  </r>
  <r>
    <x v="2"/>
    <x v="2"/>
    <n v="145.41999999999999"/>
  </r>
  <r>
    <x v="5"/>
    <x v="5"/>
    <n v="1715.38"/>
  </r>
  <r>
    <x v="6"/>
    <x v="1"/>
    <n v="257.31"/>
  </r>
  <r>
    <x v="7"/>
    <x v="6"/>
    <n v="257.31"/>
  </r>
  <r>
    <x v="8"/>
    <x v="7"/>
    <n v="200"/>
  </r>
  <r>
    <x v="10"/>
    <x v="9"/>
    <n v="7753.84"/>
  </r>
  <r>
    <x v="11"/>
    <x v="1"/>
    <n v="1163.08"/>
  </r>
  <r>
    <x v="12"/>
    <x v="10"/>
    <n v="1163.08"/>
  </r>
  <r>
    <x v="0"/>
    <x v="0"/>
    <n v="818"/>
  </r>
  <r>
    <x v="1"/>
    <x v="1"/>
    <n v="122.7"/>
  </r>
  <r>
    <x v="2"/>
    <x v="2"/>
    <n v="122.7"/>
  </r>
  <r>
    <x v="0"/>
    <x v="0"/>
    <n v="654"/>
  </r>
  <r>
    <x v="1"/>
    <x v="1"/>
    <n v="98.1"/>
  </r>
  <r>
    <x v="2"/>
    <x v="2"/>
    <n v="98.1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720"/>
  </r>
  <r>
    <x v="18"/>
    <x v="16"/>
    <n v="160"/>
  </r>
  <r>
    <x v="9"/>
    <x v="8"/>
    <n v="2497"/>
  </r>
  <r>
    <x v="5"/>
    <x v="5"/>
    <n v="815.38"/>
  </r>
  <r>
    <x v="6"/>
    <x v="1"/>
    <n v="122.31"/>
  </r>
  <r>
    <x v="7"/>
    <x v="6"/>
    <n v="122.31"/>
  </r>
  <r>
    <x v="13"/>
    <x v="11"/>
    <n v="190"/>
  </r>
  <r>
    <x v="21"/>
    <x v="19"/>
    <n v="300"/>
  </r>
  <r>
    <x v="8"/>
    <x v="7"/>
    <n v="400"/>
  </r>
  <r>
    <x v="10"/>
    <x v="9"/>
    <n v="138.46"/>
  </r>
  <r>
    <x v="11"/>
    <x v="1"/>
    <n v="20.77"/>
  </r>
  <r>
    <x v="12"/>
    <x v="10"/>
    <n v="20.77"/>
  </r>
  <r>
    <x v="0"/>
    <x v="0"/>
    <n v="4219"/>
  </r>
  <r>
    <x v="1"/>
    <x v="1"/>
    <n v="632.85"/>
  </r>
  <r>
    <x v="2"/>
    <x v="2"/>
    <n v="632.85"/>
  </r>
  <r>
    <x v="8"/>
    <x v="7"/>
    <n v="100"/>
  </r>
  <r>
    <x v="5"/>
    <x v="5"/>
    <n v="892.3"/>
  </r>
  <r>
    <x v="6"/>
    <x v="1"/>
    <n v="133.85"/>
  </r>
  <r>
    <x v="7"/>
    <x v="6"/>
    <n v="133.85"/>
  </r>
  <r>
    <x v="14"/>
    <x v="12"/>
    <n v="630"/>
  </r>
  <r>
    <x v="10"/>
    <x v="9"/>
    <n v="1661.54"/>
  </r>
  <r>
    <x v="11"/>
    <x v="1"/>
    <n v="249.23"/>
  </r>
  <r>
    <x v="12"/>
    <x v="10"/>
    <n v="249.23"/>
  </r>
  <r>
    <x v="9"/>
    <x v="8"/>
    <n v="470"/>
  </r>
  <r>
    <x v="22"/>
    <x v="20"/>
    <n v="2670"/>
  </r>
  <r>
    <x v="5"/>
    <x v="5"/>
    <n v="409.24"/>
  </r>
  <r>
    <x v="6"/>
    <x v="1"/>
    <n v="175.38"/>
  </r>
  <r>
    <x v="7"/>
    <x v="6"/>
    <n v="175.38"/>
  </r>
  <r>
    <x v="10"/>
    <x v="9"/>
    <n v="2215.38"/>
  </r>
  <r>
    <x v="11"/>
    <x v="1"/>
    <n v="332.31"/>
  </r>
  <r>
    <x v="12"/>
    <x v="10"/>
    <n v="332.31"/>
  </r>
  <r>
    <x v="0"/>
    <x v="0"/>
    <n v="1876.2"/>
  </r>
  <r>
    <x v="1"/>
    <x v="1"/>
    <n v="281.43"/>
  </r>
  <r>
    <x v="2"/>
    <x v="2"/>
    <n v="281.43"/>
  </r>
  <r>
    <x v="0"/>
    <x v="0"/>
    <n v="85"/>
  </r>
  <r>
    <x v="1"/>
    <x v="1"/>
    <n v="12.75"/>
  </r>
  <r>
    <x v="2"/>
    <x v="2"/>
    <n v="12.75"/>
  </r>
  <r>
    <x v="15"/>
    <x v="13"/>
    <n v="152"/>
  </r>
  <r>
    <x v="3"/>
    <x v="3"/>
    <n v="216"/>
  </r>
  <r>
    <x v="4"/>
    <x v="4"/>
    <n v="134"/>
  </r>
  <r>
    <x v="16"/>
    <x v="14"/>
    <n v="370"/>
  </r>
  <r>
    <x v="17"/>
    <x v="15"/>
    <n v="300"/>
  </r>
  <r>
    <x v="18"/>
    <x v="16"/>
    <n v="320"/>
  </r>
  <r>
    <x v="8"/>
    <x v="7"/>
    <n v="100"/>
  </r>
  <r>
    <x v="5"/>
    <x v="5"/>
    <n v="707.7"/>
  </r>
  <r>
    <x v="6"/>
    <x v="1"/>
    <n v="106.15"/>
  </r>
  <r>
    <x v="7"/>
    <x v="6"/>
    <n v="106.15"/>
  </r>
  <r>
    <x v="9"/>
    <x v="8"/>
    <n v="2352.4"/>
  </r>
  <r>
    <x v="10"/>
    <x v="9"/>
    <n v="1800"/>
  </r>
  <r>
    <x v="11"/>
    <x v="1"/>
    <n v="270"/>
  </r>
  <r>
    <x v="12"/>
    <x v="10"/>
    <n v="270"/>
  </r>
  <r>
    <x v="0"/>
    <x v="0"/>
    <n v="1382.51"/>
  </r>
  <r>
    <x v="1"/>
    <x v="1"/>
    <n v="207.37"/>
  </r>
  <r>
    <x v="2"/>
    <x v="2"/>
    <n v="207.37"/>
  </r>
  <r>
    <x v="21"/>
    <x v="19"/>
    <n v="540"/>
  </r>
  <r>
    <x v="9"/>
    <x v="8"/>
    <n v="1453.09"/>
  </r>
  <r>
    <x v="20"/>
    <x v="18"/>
    <n v="353.84"/>
  </r>
  <r>
    <x v="11"/>
    <x v="1"/>
    <n v="53.08"/>
  </r>
  <r>
    <x v="12"/>
    <x v="10"/>
    <n v="53.08"/>
  </r>
  <r>
    <x v="8"/>
    <x v="7"/>
    <n v="100"/>
  </r>
  <r>
    <x v="10"/>
    <x v="9"/>
    <n v="1557.7"/>
  </r>
  <r>
    <x v="11"/>
    <x v="1"/>
    <n v="233.65"/>
  </r>
  <r>
    <x v="12"/>
    <x v="10"/>
    <n v="233.65"/>
  </r>
  <r>
    <x v="0"/>
    <x v="0"/>
    <n v="295"/>
  </r>
  <r>
    <x v="1"/>
    <x v="1"/>
    <n v="44.25"/>
  </r>
  <r>
    <x v="2"/>
    <x v="2"/>
    <n v="44.25"/>
  </r>
  <r>
    <x v="0"/>
    <x v="0"/>
    <n v="502.51"/>
  </r>
  <r>
    <x v="1"/>
    <x v="1"/>
    <n v="75.37"/>
  </r>
  <r>
    <x v="2"/>
    <x v="2"/>
    <n v="75.37"/>
  </r>
  <r>
    <x v="15"/>
    <x v="13"/>
    <n v="76"/>
  </r>
  <r>
    <x v="18"/>
    <x v="16"/>
    <n v="160"/>
  </r>
  <r>
    <x v="4"/>
    <x v="4"/>
    <n v="67"/>
  </r>
  <r>
    <x v="16"/>
    <x v="14"/>
    <n v="185"/>
  </r>
  <r>
    <x v="17"/>
    <x v="15"/>
    <n v="571"/>
  </r>
  <r>
    <x v="23"/>
    <x v="21"/>
    <n v="1304.3499999999999"/>
  </r>
  <r>
    <x v="24"/>
    <x v="22"/>
    <n v="195.65"/>
  </r>
  <r>
    <x v="25"/>
    <x v="23"/>
    <n v="1304.3399999999999"/>
  </r>
  <r>
    <x v="21"/>
    <x v="19"/>
    <n v="450"/>
  </r>
  <r>
    <x v="20"/>
    <x v="18"/>
    <n v="353.84"/>
  </r>
  <r>
    <x v="6"/>
    <x v="1"/>
    <n v="53.08"/>
  </r>
  <r>
    <x v="7"/>
    <x v="6"/>
    <n v="53.08"/>
  </r>
  <r>
    <x v="9"/>
    <x v="8"/>
    <n v="1950"/>
  </r>
  <r>
    <x v="10"/>
    <x v="9"/>
    <n v="830.76"/>
  </r>
  <r>
    <x v="11"/>
    <x v="1"/>
    <n v="124.62"/>
  </r>
  <r>
    <x v="12"/>
    <x v="10"/>
    <n v="124.62"/>
  </r>
  <r>
    <x v="10"/>
    <x v="9"/>
    <n v="1523.08"/>
  </r>
  <r>
    <x v="11"/>
    <x v="1"/>
    <n v="228.46"/>
  </r>
  <r>
    <x v="12"/>
    <x v="10"/>
    <n v="228.46"/>
  </r>
  <r>
    <x v="0"/>
    <x v="0"/>
    <n v="1232.51"/>
  </r>
  <r>
    <x v="1"/>
    <x v="1"/>
    <n v="184.87"/>
  </r>
  <r>
    <x v="2"/>
    <x v="2"/>
    <n v="184.87"/>
  </r>
  <r>
    <x v="0"/>
    <x v="0"/>
    <n v="457"/>
  </r>
  <r>
    <x v="1"/>
    <x v="1"/>
    <n v="68.55"/>
  </r>
  <r>
    <x v="2"/>
    <x v="2"/>
    <n v="68.55"/>
  </r>
  <r>
    <x v="9"/>
    <x v="8"/>
    <n v="1682"/>
  </r>
  <r>
    <x v="10"/>
    <x v="9"/>
    <n v="2839.24"/>
  </r>
  <r>
    <x v="11"/>
    <x v="1"/>
    <n v="425.88"/>
  </r>
  <r>
    <x v="12"/>
    <x v="10"/>
    <n v="425.88"/>
  </r>
  <r>
    <x v="0"/>
    <x v="0"/>
    <n v="1835.71"/>
  </r>
  <r>
    <x v="1"/>
    <x v="1"/>
    <n v="275.35000000000002"/>
  </r>
  <r>
    <x v="2"/>
    <x v="2"/>
    <n v="275.35000000000002"/>
  </r>
  <r>
    <x v="0"/>
    <x v="0"/>
    <n v="739.73"/>
  </r>
  <r>
    <x v="1"/>
    <x v="1"/>
    <n v="110.96"/>
  </r>
  <r>
    <x v="2"/>
    <x v="2"/>
    <n v="110.96"/>
  </r>
  <r>
    <x v="0"/>
    <x v="0"/>
    <n v="1160"/>
  </r>
  <r>
    <x v="1"/>
    <x v="1"/>
    <n v="174"/>
  </r>
  <r>
    <x v="2"/>
    <x v="2"/>
    <n v="174"/>
  </r>
  <r>
    <x v="0"/>
    <x v="0"/>
    <n v="70"/>
  </r>
  <r>
    <x v="1"/>
    <x v="1"/>
    <n v="10.5"/>
  </r>
  <r>
    <x v="2"/>
    <x v="2"/>
    <n v="10.5"/>
  </r>
  <r>
    <x v="15"/>
    <x v="13"/>
    <n v="380"/>
  </r>
  <r>
    <x v="3"/>
    <x v="3"/>
    <n v="540"/>
  </r>
  <r>
    <x v="16"/>
    <x v="14"/>
    <n v="925"/>
  </r>
  <r>
    <x v="17"/>
    <x v="15"/>
    <n v="2120"/>
  </r>
  <r>
    <x v="18"/>
    <x v="16"/>
    <n v="1000"/>
  </r>
  <r>
    <x v="4"/>
    <x v="4"/>
    <n v="268"/>
  </r>
  <r>
    <x v="9"/>
    <x v="8"/>
    <n v="3214"/>
  </r>
  <r>
    <x v="21"/>
    <x v="19"/>
    <n v="600"/>
  </r>
  <r>
    <x v="20"/>
    <x v="18"/>
    <n v="353.84"/>
  </r>
  <r>
    <x v="6"/>
    <x v="1"/>
    <n v="53.08"/>
  </r>
  <r>
    <x v="7"/>
    <x v="6"/>
    <n v="53.08"/>
  </r>
  <r>
    <x v="10"/>
    <x v="9"/>
    <n v="4500"/>
  </r>
  <r>
    <x v="11"/>
    <x v="1"/>
    <n v="675"/>
  </r>
  <r>
    <x v="12"/>
    <x v="10"/>
    <n v="675"/>
  </r>
  <r>
    <x v="0"/>
    <x v="0"/>
    <n v="1350.65"/>
  </r>
  <r>
    <x v="1"/>
    <x v="1"/>
    <n v="202.6"/>
  </r>
  <r>
    <x v="2"/>
    <x v="2"/>
    <n v="202.6"/>
  </r>
  <r>
    <x v="0"/>
    <x v="0"/>
    <n v="1549"/>
  </r>
  <r>
    <x v="1"/>
    <x v="1"/>
    <n v="232.35"/>
  </r>
  <r>
    <x v="2"/>
    <x v="2"/>
    <n v="232.35"/>
  </r>
  <r>
    <x v="5"/>
    <x v="5"/>
    <n v="1200"/>
  </r>
  <r>
    <x v="6"/>
    <x v="1"/>
    <n v="180"/>
  </r>
  <r>
    <x v="7"/>
    <x v="6"/>
    <n v="180"/>
  </r>
  <r>
    <x v="9"/>
    <x v="8"/>
    <n v="585"/>
  </r>
  <r>
    <x v="10"/>
    <x v="9"/>
    <n v="2700"/>
  </r>
  <r>
    <x v="11"/>
    <x v="1"/>
    <n v="405"/>
  </r>
  <r>
    <x v="12"/>
    <x v="10"/>
    <n v="405"/>
  </r>
  <r>
    <x v="0"/>
    <x v="0"/>
    <n v="70"/>
  </r>
  <r>
    <x v="1"/>
    <x v="1"/>
    <n v="10.5"/>
  </r>
  <r>
    <x v="2"/>
    <x v="2"/>
    <n v="10.5"/>
  </r>
  <r>
    <x v="0"/>
    <x v="0"/>
    <n v="587"/>
  </r>
  <r>
    <x v="1"/>
    <x v="1"/>
    <n v="88.05"/>
  </r>
  <r>
    <x v="2"/>
    <x v="2"/>
    <n v="88.05"/>
  </r>
  <r>
    <x v="4"/>
    <x v="4"/>
    <n v="67"/>
  </r>
  <r>
    <x v="25"/>
    <x v="23"/>
    <n v="1043"/>
  </r>
  <r>
    <x v="21"/>
    <x v="19"/>
    <n v="300"/>
  </r>
  <r>
    <x v="5"/>
    <x v="5"/>
    <n v="1061.54"/>
  </r>
  <r>
    <x v="6"/>
    <x v="1"/>
    <n v="159.22999999999999"/>
  </r>
  <r>
    <x v="7"/>
    <x v="6"/>
    <n v="159.22999999999999"/>
  </r>
  <r>
    <x v="10"/>
    <x v="9"/>
    <n v="2907.7"/>
  </r>
  <r>
    <x v="11"/>
    <x v="1"/>
    <n v="436.15"/>
  </r>
  <r>
    <x v="12"/>
    <x v="10"/>
    <n v="436.15"/>
  </r>
  <r>
    <x v="0"/>
    <x v="0"/>
    <n v="2009.03"/>
  </r>
  <r>
    <x v="1"/>
    <x v="1"/>
    <n v="301.36"/>
  </r>
  <r>
    <x v="2"/>
    <x v="2"/>
    <n v="301.36"/>
  </r>
  <r>
    <x v="0"/>
    <x v="0"/>
    <n v="1193.51"/>
  </r>
  <r>
    <x v="1"/>
    <x v="1"/>
    <n v="179.02"/>
  </r>
  <r>
    <x v="2"/>
    <x v="2"/>
    <n v="179.02"/>
  </r>
  <r>
    <x v="15"/>
    <x v="13"/>
    <n v="76"/>
  </r>
  <r>
    <x v="3"/>
    <x v="3"/>
    <n v="108"/>
  </r>
  <r>
    <x v="4"/>
    <x v="4"/>
    <n v="67"/>
  </r>
  <r>
    <x v="17"/>
    <x v="15"/>
    <n v="200"/>
  </r>
  <r>
    <x v="18"/>
    <x v="16"/>
    <n v="200"/>
  </r>
  <r>
    <x v="8"/>
    <x v="7"/>
    <n v="500"/>
  </r>
  <r>
    <x v="5"/>
    <x v="5"/>
    <n v="1061.54"/>
  </r>
  <r>
    <x v="6"/>
    <x v="1"/>
    <n v="159.22999999999999"/>
  </r>
  <r>
    <x v="7"/>
    <x v="6"/>
    <n v="159.22999999999999"/>
  </r>
  <r>
    <x v="9"/>
    <x v="8"/>
    <n v="4852.0600000000004"/>
  </r>
  <r>
    <x v="21"/>
    <x v="19"/>
    <n v="300.01"/>
  </r>
  <r>
    <x v="10"/>
    <x v="9"/>
    <n v="9415.3799999999992"/>
  </r>
  <r>
    <x v="11"/>
    <x v="1"/>
    <n v="1412.31"/>
  </r>
  <r>
    <x v="12"/>
    <x v="10"/>
    <n v="1412.31"/>
  </r>
  <r>
    <x v="0"/>
    <x v="0"/>
    <n v="743.54"/>
  </r>
  <r>
    <x v="1"/>
    <x v="1"/>
    <n v="111.53"/>
  </r>
  <r>
    <x v="2"/>
    <x v="2"/>
    <n v="111.53"/>
  </r>
  <r>
    <x v="0"/>
    <x v="0"/>
    <n v="315.51"/>
  </r>
  <r>
    <x v="1"/>
    <x v="1"/>
    <n v="47.32"/>
  </r>
  <r>
    <x v="2"/>
    <x v="2"/>
    <n v="47.32"/>
  </r>
  <r>
    <x v="15"/>
    <x v="13"/>
    <n v="304"/>
  </r>
  <r>
    <x v="16"/>
    <x v="14"/>
    <n v="807"/>
  </r>
  <r>
    <x v="17"/>
    <x v="15"/>
    <n v="2080"/>
  </r>
  <r>
    <x v="18"/>
    <x v="16"/>
    <n v="680"/>
  </r>
  <r>
    <x v="4"/>
    <x v="4"/>
    <n v="201"/>
  </r>
  <r>
    <x v="3"/>
    <x v="3"/>
    <n v="432"/>
  </r>
  <r>
    <x v="9"/>
    <x v="8"/>
    <n v="522"/>
  </r>
  <r>
    <x v="21"/>
    <x v="19"/>
    <n v="600.29999999999995"/>
  </r>
  <r>
    <x v="26"/>
    <x v="24"/>
    <n v="9.3000000000000007"/>
  </r>
  <r>
    <x v="27"/>
    <x v="25"/>
    <n v="70"/>
  </r>
  <r>
    <x v="2"/>
    <x v="2"/>
    <n v="10.5"/>
  </r>
  <r>
    <x v="1"/>
    <x v="1"/>
    <n v="10.5"/>
  </r>
  <r>
    <x v="27"/>
    <x v="25"/>
    <n v="70"/>
  </r>
  <r>
    <x v="2"/>
    <x v="2"/>
    <n v="10.5"/>
  </r>
  <r>
    <x v="1"/>
    <x v="1"/>
    <n v="10.5"/>
  </r>
  <r>
    <x v="27"/>
    <x v="25"/>
    <n v="1063.97"/>
  </r>
  <r>
    <x v="2"/>
    <x v="2"/>
    <n v="159.59"/>
  </r>
  <r>
    <x v="1"/>
    <x v="1"/>
    <n v="159.59"/>
  </r>
  <r>
    <x v="27"/>
    <x v="25"/>
    <n v="855.54"/>
  </r>
  <r>
    <x v="2"/>
    <x v="2"/>
    <n v="128.33000000000001"/>
  </r>
  <r>
    <x v="1"/>
    <x v="1"/>
    <n v="128.33000000000001"/>
  </r>
  <r>
    <x v="15"/>
    <x v="13"/>
    <n v="228"/>
  </r>
  <r>
    <x v="3"/>
    <x v="3"/>
    <n v="324"/>
  </r>
  <r>
    <x v="4"/>
    <x v="4"/>
    <n v="201"/>
  </r>
  <r>
    <x v="16"/>
    <x v="14"/>
    <n v="555"/>
  </r>
  <r>
    <x v="17"/>
    <x v="15"/>
    <n v="2601"/>
  </r>
  <r>
    <x v="28"/>
    <x v="26"/>
    <n v="760"/>
  </r>
  <r>
    <x v="5"/>
    <x v="5"/>
    <n v="2853.84"/>
  </r>
  <r>
    <x v="6"/>
    <x v="1"/>
    <n v="428.08"/>
  </r>
  <r>
    <x v="7"/>
    <x v="6"/>
    <n v="428.08"/>
  </r>
  <r>
    <x v="8"/>
    <x v="7"/>
    <n v="500"/>
  </r>
  <r>
    <x v="17"/>
    <x v="15"/>
    <n v="222"/>
  </r>
  <r>
    <x v="29"/>
    <x v="27"/>
    <n v="105"/>
  </r>
  <r>
    <x v="10"/>
    <x v="9"/>
    <n v="970"/>
  </r>
  <r>
    <x v="11"/>
    <x v="1"/>
    <n v="145.5"/>
  </r>
  <r>
    <x v="12"/>
    <x v="10"/>
    <n v="145.5"/>
  </r>
  <r>
    <x v="27"/>
    <x v="25"/>
    <n v="865"/>
  </r>
  <r>
    <x v="2"/>
    <x v="2"/>
    <n v="129.75"/>
  </r>
  <r>
    <x v="1"/>
    <x v="1"/>
    <n v="129.75"/>
  </r>
  <r>
    <x v="27"/>
    <x v="25"/>
    <n v="1177.3699999999999"/>
  </r>
  <r>
    <x v="2"/>
    <x v="2"/>
    <n v="176.61"/>
  </r>
  <r>
    <x v="1"/>
    <x v="1"/>
    <n v="176.61"/>
  </r>
  <r>
    <x v="27"/>
    <x v="25"/>
    <n v="994"/>
  </r>
  <r>
    <x v="2"/>
    <x v="2"/>
    <n v="149.1"/>
  </r>
  <r>
    <x v="1"/>
    <x v="1"/>
    <n v="149.1"/>
  </r>
  <r>
    <x v="27"/>
    <x v="25"/>
    <n v="198.51"/>
  </r>
  <r>
    <x v="2"/>
    <x v="2"/>
    <n v="29.77"/>
  </r>
  <r>
    <x v="1"/>
    <x v="1"/>
    <n v="29.77"/>
  </r>
  <r>
    <x v="27"/>
    <x v="25"/>
    <n v="285"/>
  </r>
  <r>
    <x v="2"/>
    <x v="2"/>
    <n v="42.75"/>
  </r>
  <r>
    <x v="1"/>
    <x v="1"/>
    <n v="42.75"/>
  </r>
  <r>
    <x v="27"/>
    <x v="25"/>
    <n v="158.51"/>
  </r>
  <r>
    <x v="2"/>
    <x v="2"/>
    <n v="23.77"/>
  </r>
  <r>
    <x v="1"/>
    <x v="1"/>
    <n v="23.77"/>
  </r>
  <r>
    <x v="27"/>
    <x v="25"/>
    <n v="772.51"/>
  </r>
  <r>
    <x v="2"/>
    <x v="2"/>
    <n v="115.87"/>
  </r>
  <r>
    <x v="1"/>
    <x v="1"/>
    <n v="115.87"/>
  </r>
  <r>
    <x v="27"/>
    <x v="25"/>
    <n v="210"/>
  </r>
  <r>
    <x v="2"/>
    <x v="2"/>
    <n v="31.5"/>
  </r>
  <r>
    <x v="1"/>
    <x v="1"/>
    <n v="31.5"/>
  </r>
  <r>
    <x v="27"/>
    <x v="25"/>
    <n v="718.51"/>
  </r>
  <r>
    <x v="2"/>
    <x v="2"/>
    <n v="107.77"/>
  </r>
  <r>
    <x v="1"/>
    <x v="1"/>
    <n v="107.77"/>
  </r>
  <r>
    <x v="27"/>
    <x v="25"/>
    <n v="698.51"/>
  </r>
  <r>
    <x v="2"/>
    <x v="2"/>
    <n v="104.77"/>
  </r>
  <r>
    <x v="1"/>
    <x v="1"/>
    <n v="104.77"/>
  </r>
  <r>
    <x v="26"/>
    <x v="24"/>
    <n v="54.46"/>
  </r>
  <r>
    <x v="27"/>
    <x v="25"/>
    <n v="374"/>
  </r>
  <r>
    <x v="2"/>
    <x v="2"/>
    <n v="56.1"/>
  </r>
  <r>
    <x v="1"/>
    <x v="1"/>
    <n v="56.1"/>
  </r>
  <r>
    <x v="27"/>
    <x v="25"/>
    <n v="374"/>
  </r>
  <r>
    <x v="2"/>
    <x v="2"/>
    <n v="56.1"/>
  </r>
  <r>
    <x v="1"/>
    <x v="1"/>
    <n v="56.1"/>
  </r>
  <r>
    <x v="27"/>
    <x v="25"/>
    <n v="688.51"/>
  </r>
  <r>
    <x v="2"/>
    <x v="2"/>
    <n v="103.27"/>
  </r>
  <r>
    <x v="1"/>
    <x v="1"/>
    <n v="103.27"/>
  </r>
  <r>
    <x v="27"/>
    <x v="25"/>
    <n v="688.51"/>
  </r>
  <r>
    <x v="2"/>
    <x v="2"/>
    <n v="103.27"/>
  </r>
  <r>
    <x v="1"/>
    <x v="1"/>
    <n v="103.27"/>
  </r>
  <r>
    <x v="27"/>
    <x v="25"/>
    <n v="156.51"/>
  </r>
  <r>
    <x v="2"/>
    <x v="2"/>
    <n v="23.47"/>
  </r>
  <r>
    <x v="1"/>
    <x v="1"/>
    <n v="23.47"/>
  </r>
  <r>
    <x v="29"/>
    <x v="27"/>
    <n v="105"/>
  </r>
  <r>
    <x v="8"/>
    <x v="7"/>
    <n v="200"/>
  </r>
  <r>
    <x v="10"/>
    <x v="9"/>
    <n v="886.16"/>
  </r>
  <r>
    <x v="11"/>
    <x v="1"/>
    <n v="132.91999999999999"/>
  </r>
  <r>
    <x v="12"/>
    <x v="10"/>
    <n v="132.91999999999999"/>
  </r>
  <r>
    <x v="27"/>
    <x v="25"/>
    <n v="575.02"/>
  </r>
  <r>
    <x v="2"/>
    <x v="2"/>
    <n v="86.25"/>
  </r>
  <r>
    <x v="1"/>
    <x v="1"/>
    <n v="86.25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300"/>
  </r>
  <r>
    <x v="30"/>
    <x v="28"/>
    <n v="300"/>
  </r>
  <r>
    <x v="5"/>
    <x v="5"/>
    <n v="2038.46"/>
  </r>
  <r>
    <x v="6"/>
    <x v="1"/>
    <n v="305.77"/>
  </r>
  <r>
    <x v="7"/>
    <x v="6"/>
    <n v="305.77"/>
  </r>
  <r>
    <x v="8"/>
    <x v="7"/>
    <n v="100"/>
  </r>
  <r>
    <x v="31"/>
    <x v="29"/>
    <n v="1125"/>
  </r>
  <r>
    <x v="4"/>
    <x v="4"/>
    <n v="222"/>
  </r>
  <r>
    <x v="27"/>
    <x v="25"/>
    <n v="1103.51"/>
  </r>
  <r>
    <x v="2"/>
    <x v="2"/>
    <n v="165.52"/>
  </r>
  <r>
    <x v="1"/>
    <x v="1"/>
    <n v="165.52"/>
  </r>
  <r>
    <x v="5"/>
    <x v="5"/>
    <n v="1307.7"/>
  </r>
  <r>
    <x v="1"/>
    <x v="1"/>
    <n v="196.15"/>
  </r>
  <r>
    <x v="7"/>
    <x v="6"/>
    <n v="196.15"/>
  </r>
  <r>
    <x v="8"/>
    <x v="7"/>
    <n v="500"/>
  </r>
  <r>
    <x v="30"/>
    <x v="28"/>
    <n v="390"/>
  </r>
  <r>
    <x v="32"/>
    <x v="30"/>
    <n v="500"/>
  </r>
  <r>
    <x v="16"/>
    <x v="14"/>
    <n v="145"/>
  </r>
  <r>
    <x v="10"/>
    <x v="9"/>
    <n v="415.38"/>
  </r>
  <r>
    <x v="1"/>
    <x v="1"/>
    <n v="62.31"/>
  </r>
  <r>
    <x v="12"/>
    <x v="10"/>
    <n v="62.31"/>
  </r>
  <r>
    <x v="27"/>
    <x v="25"/>
    <n v="280"/>
  </r>
  <r>
    <x v="2"/>
    <x v="2"/>
    <n v="42"/>
  </r>
  <r>
    <x v="1"/>
    <x v="1"/>
    <n v="42"/>
  </r>
  <r>
    <x v="5"/>
    <x v="5"/>
    <n v="1311.54"/>
  </r>
  <r>
    <x v="6"/>
    <x v="1"/>
    <n v="196.73"/>
  </r>
  <r>
    <x v="7"/>
    <x v="6"/>
    <n v="196.73"/>
  </r>
  <r>
    <x v="30"/>
    <x v="28"/>
    <n v="1620.28"/>
  </r>
  <r>
    <x v="31"/>
    <x v="29"/>
    <n v="1600"/>
  </r>
  <r>
    <x v="10"/>
    <x v="9"/>
    <n v="346.16"/>
  </r>
  <r>
    <x v="11"/>
    <x v="1"/>
    <n v="51.92"/>
  </r>
  <r>
    <x v="12"/>
    <x v="10"/>
    <n v="51.92"/>
  </r>
  <r>
    <x v="27"/>
    <x v="25"/>
    <n v="58.51"/>
  </r>
  <r>
    <x v="2"/>
    <x v="2"/>
    <n v="8.77"/>
  </r>
  <r>
    <x v="1"/>
    <x v="1"/>
    <n v="8.77"/>
  </r>
  <r>
    <x v="8"/>
    <x v="7"/>
    <n v="200"/>
  </r>
  <r>
    <x v="30"/>
    <x v="28"/>
    <n v="600"/>
  </r>
  <r>
    <x v="33"/>
    <x v="31"/>
    <n v="107.7"/>
  </r>
  <r>
    <x v="6"/>
    <x v="1"/>
    <n v="16.149999999999999"/>
  </r>
  <r>
    <x v="7"/>
    <x v="6"/>
    <n v="16.149999999999999"/>
  </r>
  <r>
    <x v="27"/>
    <x v="25"/>
    <n v="117.08"/>
  </r>
  <r>
    <x v="2"/>
    <x v="2"/>
    <n v="17.559999999999999"/>
  </r>
  <r>
    <x v="1"/>
    <x v="1"/>
    <n v="17.559999999999999"/>
  </r>
  <r>
    <x v="30"/>
    <x v="28"/>
    <n v="600"/>
  </r>
  <r>
    <x v="5"/>
    <x v="5"/>
    <n v="2192.3000000000002"/>
  </r>
  <r>
    <x v="6"/>
    <x v="1"/>
    <n v="328.85"/>
  </r>
  <r>
    <x v="7"/>
    <x v="6"/>
    <n v="328.85"/>
  </r>
  <r>
    <x v="29"/>
    <x v="27"/>
    <n v="105"/>
  </r>
  <r>
    <x v="8"/>
    <x v="7"/>
    <n v="700"/>
  </r>
  <r>
    <x v="33"/>
    <x v="31"/>
    <n v="100"/>
  </r>
  <r>
    <x v="6"/>
    <x v="1"/>
    <n v="15"/>
  </r>
  <r>
    <x v="7"/>
    <x v="6"/>
    <n v="15"/>
  </r>
  <r>
    <x v="27"/>
    <x v="25"/>
    <n v="234.08"/>
  </r>
  <r>
    <x v="2"/>
    <x v="2"/>
    <n v="35.11"/>
  </r>
  <r>
    <x v="1"/>
    <x v="1"/>
    <n v="35.11"/>
  </r>
  <r>
    <x v="15"/>
    <x v="13"/>
    <n v="76"/>
  </r>
  <r>
    <x v="3"/>
    <x v="3"/>
    <n v="108"/>
  </r>
  <r>
    <x v="4"/>
    <x v="4"/>
    <n v="67"/>
  </r>
  <r>
    <x v="16"/>
    <x v="14"/>
    <n v="185"/>
  </r>
  <r>
    <x v="28"/>
    <x v="26"/>
    <n v="160"/>
  </r>
  <r>
    <x v="30"/>
    <x v="28"/>
    <n v="600.15"/>
  </r>
  <r>
    <x v="8"/>
    <x v="7"/>
    <n v="200"/>
  </r>
  <r>
    <x v="5"/>
    <x v="5"/>
    <n v="730.76"/>
  </r>
  <r>
    <x v="6"/>
    <x v="1"/>
    <n v="109.62"/>
  </r>
  <r>
    <x v="7"/>
    <x v="6"/>
    <n v="109.62"/>
  </r>
  <r>
    <x v="31"/>
    <x v="29"/>
    <n v="625"/>
  </r>
  <r>
    <x v="16"/>
    <x v="14"/>
    <n v="145"/>
  </r>
  <r>
    <x v="10"/>
    <x v="9"/>
    <n v="1197.7"/>
  </r>
  <r>
    <x v="11"/>
    <x v="1"/>
    <n v="179.65"/>
  </r>
  <r>
    <x v="12"/>
    <x v="10"/>
    <n v="179.65"/>
  </r>
  <r>
    <x v="34"/>
    <x v="32"/>
    <n v="2375"/>
  </r>
  <r>
    <x v="27"/>
    <x v="25"/>
    <n v="304.08"/>
  </r>
  <r>
    <x v="2"/>
    <x v="2"/>
    <n v="45.61"/>
  </r>
  <r>
    <x v="1"/>
    <x v="1"/>
    <n v="45.61"/>
  </r>
  <r>
    <x v="5"/>
    <x v="5"/>
    <n v="730.76"/>
  </r>
  <r>
    <x v="6"/>
    <x v="1"/>
    <n v="109.62"/>
  </r>
  <r>
    <x v="7"/>
    <x v="6"/>
    <n v="109.62"/>
  </r>
  <r>
    <x v="4"/>
    <x v="4"/>
    <n v="315"/>
  </r>
  <r>
    <x v="8"/>
    <x v="7"/>
    <n v="400"/>
  </r>
  <r>
    <x v="10"/>
    <x v="9"/>
    <n v="416.16"/>
  </r>
  <r>
    <x v="11"/>
    <x v="1"/>
    <n v="62.42"/>
  </r>
  <r>
    <x v="12"/>
    <x v="10"/>
    <n v="62.42"/>
  </r>
  <r>
    <x v="32"/>
    <x v="30"/>
    <n v="500"/>
  </r>
  <r>
    <x v="27"/>
    <x v="25"/>
    <n v="536.91999999999996"/>
  </r>
  <r>
    <x v="2"/>
    <x v="2"/>
    <n v="80.540000000000006"/>
  </r>
  <r>
    <x v="1"/>
    <x v="1"/>
    <n v="80.540000000000006"/>
  </r>
  <r>
    <x v="28"/>
    <x v="26"/>
    <n v="560"/>
  </r>
  <r>
    <x v="17"/>
    <x v="15"/>
    <n v="300"/>
  </r>
  <r>
    <x v="15"/>
    <x v="13"/>
    <n v="304"/>
  </r>
  <r>
    <x v="3"/>
    <x v="3"/>
    <n v="324"/>
  </r>
  <r>
    <x v="4"/>
    <x v="4"/>
    <n v="335"/>
  </r>
  <r>
    <x v="16"/>
    <x v="14"/>
    <n v="555"/>
  </r>
  <r>
    <x v="32"/>
    <x v="30"/>
    <n v="1100"/>
  </r>
  <r>
    <x v="8"/>
    <x v="7"/>
    <n v="100"/>
  </r>
  <r>
    <x v="5"/>
    <x v="5"/>
    <n v="865.38"/>
  </r>
  <r>
    <x v="6"/>
    <x v="1"/>
    <n v="129.81"/>
  </r>
  <r>
    <x v="7"/>
    <x v="6"/>
    <n v="129.81"/>
  </r>
  <r>
    <x v="4"/>
    <x v="4"/>
    <n v="222"/>
  </r>
  <r>
    <x v="10"/>
    <x v="9"/>
    <n v="207.7"/>
  </r>
  <r>
    <x v="11"/>
    <x v="1"/>
    <n v="31.15"/>
  </r>
  <r>
    <x v="12"/>
    <x v="10"/>
    <n v="31.15"/>
  </r>
  <r>
    <x v="27"/>
    <x v="25"/>
    <n v="467.7"/>
  </r>
  <r>
    <x v="2"/>
    <x v="2"/>
    <n v="70.150000000000006"/>
  </r>
  <r>
    <x v="1"/>
    <x v="1"/>
    <n v="70.150000000000006"/>
  </r>
  <r>
    <x v="28"/>
    <x v="26"/>
    <n v="160"/>
  </r>
  <r>
    <x v="15"/>
    <x v="13"/>
    <n v="76"/>
  </r>
  <r>
    <x v="4"/>
    <x v="4"/>
    <n v="67"/>
  </r>
  <r>
    <x v="35"/>
    <x v="33"/>
    <n v="185"/>
  </r>
  <r>
    <x v="3"/>
    <x v="3"/>
    <n v="108"/>
  </r>
  <r>
    <x v="5"/>
    <x v="5"/>
    <n v="1461.54"/>
  </r>
  <r>
    <x v="6"/>
    <x v="1"/>
    <n v="219.23"/>
  </r>
  <r>
    <x v="7"/>
    <x v="6"/>
    <n v="219.23"/>
  </r>
  <r>
    <x v="17"/>
    <x v="15"/>
    <n v="250"/>
  </r>
  <r>
    <x v="29"/>
    <x v="27"/>
    <n v="105"/>
  </r>
  <r>
    <x v="33"/>
    <x v="31"/>
    <n v="706.92"/>
  </r>
  <r>
    <x v="6"/>
    <x v="1"/>
    <n v="106.04"/>
  </r>
  <r>
    <x v="7"/>
    <x v="6"/>
    <n v="106.04"/>
  </r>
  <r>
    <x v="8"/>
    <x v="7"/>
    <n v="200"/>
  </r>
  <r>
    <x v="16"/>
    <x v="14"/>
    <n v="435"/>
  </r>
  <r>
    <x v="10"/>
    <x v="9"/>
    <n v="1038.46"/>
  </r>
  <r>
    <x v="11"/>
    <x v="1"/>
    <n v="155.77000000000001"/>
  </r>
  <r>
    <x v="12"/>
    <x v="10"/>
    <n v="155.77000000000001"/>
  </r>
  <r>
    <x v="36"/>
    <x v="34"/>
    <n v="1300"/>
  </r>
  <r>
    <x v="27"/>
    <x v="25"/>
    <n v="362.3"/>
  </r>
  <r>
    <x v="2"/>
    <x v="2"/>
    <n v="54.35"/>
  </r>
  <r>
    <x v="1"/>
    <x v="1"/>
    <n v="54.35"/>
  </r>
  <r>
    <x v="33"/>
    <x v="31"/>
    <n v="1046.1600000000001"/>
  </r>
  <r>
    <x v="6"/>
    <x v="1"/>
    <n v="156.91999999999999"/>
  </r>
  <r>
    <x v="7"/>
    <x v="6"/>
    <n v="156.91999999999999"/>
  </r>
  <r>
    <x v="17"/>
    <x v="15"/>
    <n v="222"/>
  </r>
  <r>
    <x v="5"/>
    <x v="5"/>
    <n v="1303.8399999999999"/>
  </r>
  <r>
    <x v="6"/>
    <x v="1"/>
    <n v="195.58"/>
  </r>
  <r>
    <x v="7"/>
    <x v="6"/>
    <n v="195.58"/>
  </r>
  <r>
    <x v="16"/>
    <x v="14"/>
    <n v="290"/>
  </r>
  <r>
    <x v="8"/>
    <x v="7"/>
    <n v="400"/>
  </r>
  <r>
    <x v="29"/>
    <x v="27"/>
    <n v="105"/>
  </r>
  <r>
    <x v="10"/>
    <x v="9"/>
    <n v="1280.76"/>
  </r>
  <r>
    <x v="11"/>
    <x v="1"/>
    <n v="192.12"/>
  </r>
  <r>
    <x v="12"/>
    <x v="10"/>
    <n v="192.12"/>
  </r>
  <r>
    <x v="27"/>
    <x v="25"/>
    <n v="175.38"/>
  </r>
  <r>
    <x v="2"/>
    <x v="2"/>
    <n v="26.31"/>
  </r>
  <r>
    <x v="1"/>
    <x v="1"/>
    <n v="26.31"/>
  </r>
  <r>
    <x v="5"/>
    <x v="5"/>
    <n v="1919.24"/>
  </r>
  <r>
    <x v="6"/>
    <x v="1"/>
    <n v="287.88"/>
  </r>
  <r>
    <x v="7"/>
    <x v="6"/>
    <n v="287.88"/>
  </r>
  <r>
    <x v="8"/>
    <x v="7"/>
    <n v="200"/>
  </r>
  <r>
    <x v="33"/>
    <x v="31"/>
    <n v="1230.76"/>
  </r>
  <r>
    <x v="6"/>
    <x v="1"/>
    <n v="184.62"/>
  </r>
  <r>
    <x v="7"/>
    <x v="6"/>
    <n v="184.62"/>
  </r>
  <r>
    <x v="10"/>
    <x v="9"/>
    <n v="520"/>
  </r>
  <r>
    <x v="11"/>
    <x v="1"/>
    <n v="78"/>
  </r>
  <r>
    <x v="12"/>
    <x v="10"/>
    <n v="78"/>
  </r>
  <r>
    <x v="27"/>
    <x v="25"/>
    <n v="116.92"/>
  </r>
  <r>
    <x v="1"/>
    <x v="1"/>
    <n v="17.54"/>
  </r>
  <r>
    <x v="2"/>
    <x v="2"/>
    <n v="17.54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160"/>
  </r>
  <r>
    <x v="33"/>
    <x v="31"/>
    <n v="538.46"/>
  </r>
  <r>
    <x v="6"/>
    <x v="1"/>
    <n v="80.77"/>
  </r>
  <r>
    <x v="7"/>
    <x v="6"/>
    <n v="80.77"/>
  </r>
  <r>
    <x v="30"/>
    <x v="28"/>
    <n v="1170.3"/>
  </r>
  <r>
    <x v="5"/>
    <x v="5"/>
    <n v="1892.3"/>
  </r>
  <r>
    <x v="6"/>
    <x v="1"/>
    <n v="283.85000000000002"/>
  </r>
  <r>
    <x v="7"/>
    <x v="6"/>
    <n v="283.85000000000002"/>
  </r>
  <r>
    <x v="36"/>
    <x v="34"/>
    <n v="500"/>
  </r>
  <r>
    <x v="10"/>
    <x v="9"/>
    <n v="598.46"/>
  </r>
  <r>
    <x v="2"/>
    <x v="2"/>
    <n v="89.77"/>
  </r>
  <r>
    <x v="1"/>
    <x v="1"/>
    <n v="89.77"/>
  </r>
  <r>
    <x v="27"/>
    <x v="25"/>
    <n v="444"/>
  </r>
  <r>
    <x v="2"/>
    <x v="2"/>
    <n v="66.599999999999994"/>
  </r>
  <r>
    <x v="1"/>
    <x v="1"/>
    <n v="66.599999999999994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200"/>
  </r>
  <r>
    <x v="5"/>
    <x v="5"/>
    <n v="1307.7"/>
  </r>
  <r>
    <x v="6"/>
    <x v="1"/>
    <n v="196.15"/>
  </r>
  <r>
    <x v="7"/>
    <x v="6"/>
    <n v="196.15"/>
  </r>
  <r>
    <x v="14"/>
    <x v="12"/>
    <n v="630"/>
  </r>
  <r>
    <x v="36"/>
    <x v="34"/>
    <n v="222"/>
  </r>
  <r>
    <x v="31"/>
    <x v="29"/>
    <n v="650"/>
  </r>
  <r>
    <x v="27"/>
    <x v="25"/>
    <n v="202"/>
  </r>
  <r>
    <x v="1"/>
    <x v="1"/>
    <n v="30.3"/>
  </r>
  <r>
    <x v="2"/>
    <x v="2"/>
    <n v="30.3"/>
  </r>
  <r>
    <x v="5"/>
    <x v="5"/>
    <n v="1153.8399999999999"/>
  </r>
  <r>
    <x v="6"/>
    <x v="1"/>
    <n v="173.08"/>
  </r>
  <r>
    <x v="7"/>
    <x v="6"/>
    <n v="173.08"/>
  </r>
  <r>
    <x v="33"/>
    <x v="31"/>
    <n v="269.24"/>
  </r>
  <r>
    <x v="1"/>
    <x v="1"/>
    <n v="40.380000000000003"/>
  </r>
  <r>
    <x v="7"/>
    <x v="6"/>
    <n v="40.380000000000003"/>
  </r>
  <r>
    <x v="10"/>
    <x v="9"/>
    <n v="34.619999999999997"/>
  </r>
  <r>
    <x v="1"/>
    <x v="1"/>
    <n v="5.19"/>
  </r>
  <r>
    <x v="12"/>
    <x v="10"/>
    <n v="5.19"/>
  </r>
  <r>
    <x v="37"/>
    <x v="35"/>
    <n v="2011"/>
  </r>
  <r>
    <x v="27"/>
    <x v="25"/>
    <n v="625.38"/>
  </r>
  <r>
    <x v="2"/>
    <x v="2"/>
    <n v="93.81"/>
  </r>
  <r>
    <x v="1"/>
    <x v="1"/>
    <n v="93.81"/>
  </r>
  <r>
    <x v="33"/>
    <x v="31"/>
    <n v="3880.76"/>
  </r>
  <r>
    <x v="6"/>
    <x v="1"/>
    <n v="582.12"/>
  </r>
  <r>
    <x v="7"/>
    <x v="6"/>
    <n v="582.12"/>
  </r>
  <r>
    <x v="8"/>
    <x v="7"/>
    <n v="600"/>
  </r>
  <r>
    <x v="5"/>
    <x v="5"/>
    <n v="430.76"/>
  </r>
  <r>
    <x v="6"/>
    <x v="1"/>
    <n v="64.62"/>
  </r>
  <r>
    <x v="7"/>
    <x v="6"/>
    <n v="64.62"/>
  </r>
  <r>
    <x v="10"/>
    <x v="9"/>
    <n v="173.08"/>
  </r>
  <r>
    <x v="11"/>
    <x v="1"/>
    <n v="25.96"/>
  </r>
  <r>
    <x v="12"/>
    <x v="10"/>
    <n v="25.96"/>
  </r>
  <r>
    <x v="27"/>
    <x v="25"/>
    <n v="816"/>
  </r>
  <r>
    <x v="2"/>
    <x v="2"/>
    <n v="122.4"/>
  </r>
  <r>
    <x v="1"/>
    <x v="1"/>
    <n v="122.4"/>
  </r>
  <r>
    <x v="30"/>
    <x v="28"/>
    <n v="1050"/>
  </r>
  <r>
    <x v="17"/>
    <x v="15"/>
    <n v="222"/>
  </r>
  <r>
    <x v="5"/>
    <x v="5"/>
    <n v="1900"/>
  </r>
  <r>
    <x v="6"/>
    <x v="1"/>
    <n v="285"/>
  </r>
  <r>
    <x v="7"/>
    <x v="6"/>
    <n v="285"/>
  </r>
  <r>
    <x v="14"/>
    <x v="12"/>
    <n v="630"/>
  </r>
  <r>
    <x v="33"/>
    <x v="31"/>
    <n v="153.84"/>
  </r>
  <r>
    <x v="6"/>
    <x v="1"/>
    <n v="23.08"/>
  </r>
  <r>
    <x v="7"/>
    <x v="6"/>
    <n v="23.08"/>
  </r>
  <r>
    <x v="10"/>
    <x v="9"/>
    <n v="207.7"/>
  </r>
  <r>
    <x v="11"/>
    <x v="1"/>
    <n v="31.15"/>
  </r>
  <r>
    <x v="12"/>
    <x v="10"/>
    <n v="31.15"/>
  </r>
  <r>
    <x v="27"/>
    <x v="25"/>
    <n v="608.51"/>
  </r>
  <r>
    <x v="2"/>
    <x v="2"/>
    <n v="91.27"/>
  </r>
  <r>
    <x v="1"/>
    <x v="1"/>
    <n v="91.27"/>
  </r>
  <r>
    <x v="15"/>
    <x v="13"/>
    <n v="152"/>
  </r>
  <r>
    <x v="3"/>
    <x v="3"/>
    <n v="216"/>
  </r>
  <r>
    <x v="16"/>
    <x v="14"/>
    <n v="370"/>
  </r>
  <r>
    <x v="4"/>
    <x v="4"/>
    <n v="201"/>
  </r>
  <r>
    <x v="17"/>
    <x v="15"/>
    <n v="200"/>
  </r>
  <r>
    <x v="18"/>
    <x v="16"/>
    <n v="480"/>
  </r>
  <r>
    <x v="5"/>
    <x v="5"/>
    <n v="1750"/>
  </r>
  <r>
    <x v="6"/>
    <x v="1"/>
    <n v="262.5"/>
  </r>
  <r>
    <x v="7"/>
    <x v="6"/>
    <n v="262.5"/>
  </r>
  <r>
    <x v="30"/>
    <x v="28"/>
    <n v="360"/>
  </r>
  <r>
    <x v="33"/>
    <x v="31"/>
    <n v="792.3"/>
  </r>
  <r>
    <x v="6"/>
    <x v="1"/>
    <n v="118.85"/>
  </r>
  <r>
    <x v="7"/>
    <x v="6"/>
    <n v="118.85"/>
  </r>
  <r>
    <x v="17"/>
    <x v="15"/>
    <n v="222"/>
  </r>
  <r>
    <x v="10"/>
    <x v="9"/>
    <n v="415.38"/>
  </r>
  <r>
    <x v="11"/>
    <x v="1"/>
    <n v="62.31"/>
  </r>
  <r>
    <x v="12"/>
    <x v="10"/>
    <n v="62.31"/>
  </r>
  <r>
    <x v="27"/>
    <x v="25"/>
    <n v="607.08000000000004"/>
  </r>
  <r>
    <x v="2"/>
    <x v="2"/>
    <n v="91.06"/>
  </r>
  <r>
    <x v="1"/>
    <x v="1"/>
    <n v="91.06"/>
  </r>
  <r>
    <x v="5"/>
    <x v="5"/>
    <n v="1450"/>
  </r>
  <r>
    <x v="2"/>
    <x v="2"/>
    <n v="217.5"/>
  </r>
  <r>
    <x v="1"/>
    <x v="1"/>
    <n v="217.5"/>
  </r>
  <r>
    <x v="33"/>
    <x v="31"/>
    <n v="1392.3"/>
  </r>
  <r>
    <x v="6"/>
    <x v="1"/>
    <n v="208.85"/>
  </r>
  <r>
    <x v="7"/>
    <x v="6"/>
    <n v="208.85"/>
  </r>
  <r>
    <x v="9"/>
    <x v="8"/>
    <n v="1200"/>
  </r>
  <r>
    <x v="17"/>
    <x v="15"/>
    <n v="222"/>
  </r>
  <r>
    <x v="10"/>
    <x v="9"/>
    <n v="138.46"/>
  </r>
  <r>
    <x v="11"/>
    <x v="1"/>
    <n v="20.77"/>
  </r>
  <r>
    <x v="12"/>
    <x v="10"/>
    <n v="20.77"/>
  </r>
  <r>
    <x v="27"/>
    <x v="25"/>
    <n v="525.51"/>
  </r>
  <r>
    <x v="2"/>
    <x v="2"/>
    <n v="78.819999999999993"/>
  </r>
  <r>
    <x v="1"/>
    <x v="1"/>
    <n v="78.819999999999993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160"/>
  </r>
  <r>
    <x v="33"/>
    <x v="31"/>
    <n v="1088.46"/>
  </r>
  <r>
    <x v="6"/>
    <x v="1"/>
    <n v="163.27000000000001"/>
  </r>
  <r>
    <x v="7"/>
    <x v="6"/>
    <n v="163.27000000000001"/>
  </r>
  <r>
    <x v="5"/>
    <x v="5"/>
    <n v="2192.3000000000002"/>
  </r>
  <r>
    <x v="6"/>
    <x v="1"/>
    <n v="328.85"/>
  </r>
  <r>
    <x v="7"/>
    <x v="6"/>
    <n v="328.85"/>
  </r>
  <r>
    <x v="16"/>
    <x v="14"/>
    <n v="105"/>
  </r>
  <r>
    <x v="10"/>
    <x v="9"/>
    <n v="346.16"/>
  </r>
  <r>
    <x v="11"/>
    <x v="1"/>
    <n v="51.92"/>
  </r>
  <r>
    <x v="12"/>
    <x v="10"/>
    <n v="51.92"/>
  </r>
  <r>
    <x v="27"/>
    <x v="25"/>
    <n v="735.38"/>
  </r>
  <r>
    <x v="2"/>
    <x v="2"/>
    <n v="110.31"/>
  </r>
  <r>
    <x v="1"/>
    <x v="1"/>
    <n v="110.31"/>
  </r>
  <r>
    <x v="15"/>
    <x v="13"/>
    <n v="76"/>
  </r>
  <r>
    <x v="3"/>
    <x v="3"/>
    <n v="108"/>
  </r>
  <r>
    <x v="16"/>
    <x v="14"/>
    <n v="185"/>
  </r>
  <r>
    <x v="4"/>
    <x v="4"/>
    <n v="67"/>
  </r>
  <r>
    <x v="17"/>
    <x v="15"/>
    <n v="100"/>
  </r>
  <r>
    <x v="18"/>
    <x v="16"/>
    <n v="100"/>
  </r>
  <r>
    <x v="33"/>
    <x v="31"/>
    <n v="330.76"/>
  </r>
  <r>
    <x v="6"/>
    <x v="1"/>
    <n v="49.62"/>
  </r>
  <r>
    <x v="7"/>
    <x v="6"/>
    <n v="49.62"/>
  </r>
  <r>
    <x v="30"/>
    <x v="28"/>
    <n v="240"/>
  </r>
  <r>
    <x v="10"/>
    <x v="9"/>
    <n v="484.62"/>
  </r>
  <r>
    <x v="11"/>
    <x v="1"/>
    <n v="72.69"/>
  </r>
  <r>
    <x v="12"/>
    <x v="10"/>
    <n v="72.69"/>
  </r>
  <r>
    <x v="26"/>
    <x v="24"/>
    <n v="221.78"/>
  </r>
  <r>
    <x v="27"/>
    <x v="25"/>
    <n v="537"/>
  </r>
  <r>
    <x v="2"/>
    <x v="2"/>
    <n v="80.55"/>
  </r>
  <r>
    <x v="1"/>
    <x v="1"/>
    <n v="80.55"/>
  </r>
  <r>
    <x v="5"/>
    <x v="5"/>
    <n v="2326.92"/>
  </r>
  <r>
    <x v="1"/>
    <x v="1"/>
    <n v="349.04"/>
  </r>
  <r>
    <x v="7"/>
    <x v="6"/>
    <n v="349.04"/>
  </r>
  <r>
    <x v="30"/>
    <x v="28"/>
    <n v="600"/>
  </r>
  <r>
    <x v="16"/>
    <x v="14"/>
    <n v="145"/>
  </r>
  <r>
    <x v="27"/>
    <x v="25"/>
    <n v="560"/>
  </r>
  <r>
    <x v="2"/>
    <x v="2"/>
    <n v="84"/>
  </r>
  <r>
    <x v="1"/>
    <x v="1"/>
    <n v="84"/>
  </r>
  <r>
    <x v="27"/>
    <x v="25"/>
    <n v="657.51"/>
  </r>
  <r>
    <x v="2"/>
    <x v="2"/>
    <n v="98.62"/>
  </r>
  <r>
    <x v="1"/>
    <x v="1"/>
    <n v="98.62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160"/>
  </r>
  <r>
    <x v="5"/>
    <x v="5"/>
    <n v="584.62"/>
  </r>
  <r>
    <x v="6"/>
    <x v="1"/>
    <n v="87.69"/>
  </r>
  <r>
    <x v="7"/>
    <x v="6"/>
    <n v="87.69"/>
  </r>
  <r>
    <x v="29"/>
    <x v="27"/>
    <n v="105"/>
  </r>
  <r>
    <x v="30"/>
    <x v="28"/>
    <n v="510"/>
  </r>
  <r>
    <x v="33"/>
    <x v="31"/>
    <n v="134.62"/>
  </r>
  <r>
    <x v="6"/>
    <x v="1"/>
    <n v="20.190000000000001"/>
  </r>
  <r>
    <x v="7"/>
    <x v="6"/>
    <n v="20.190000000000001"/>
  </r>
  <r>
    <x v="10"/>
    <x v="9"/>
    <n v="415.38"/>
  </r>
  <r>
    <x v="11"/>
    <x v="1"/>
    <n v="62.31"/>
  </r>
  <r>
    <x v="12"/>
    <x v="10"/>
    <n v="62.31"/>
  </r>
  <r>
    <x v="5"/>
    <x v="5"/>
    <n v="1457.7"/>
  </r>
  <r>
    <x v="1"/>
    <x v="1"/>
    <n v="218.65"/>
  </r>
  <r>
    <x v="7"/>
    <x v="6"/>
    <n v="218.65"/>
  </r>
  <r>
    <x v="29"/>
    <x v="27"/>
    <n v="105"/>
  </r>
  <r>
    <x v="10"/>
    <x v="9"/>
    <n v="416.16"/>
  </r>
  <r>
    <x v="1"/>
    <x v="1"/>
    <n v="62.42"/>
  </r>
  <r>
    <x v="12"/>
    <x v="10"/>
    <n v="62.42"/>
  </r>
  <r>
    <x v="27"/>
    <x v="25"/>
    <n v="257.08"/>
  </r>
  <r>
    <x v="2"/>
    <x v="2"/>
    <n v="38.56"/>
  </r>
  <r>
    <x v="1"/>
    <x v="1"/>
    <n v="38.56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200"/>
  </r>
  <r>
    <x v="5"/>
    <x v="5"/>
    <n v="1315.38"/>
  </r>
  <r>
    <x v="1"/>
    <x v="1"/>
    <n v="197.31"/>
  </r>
  <r>
    <x v="7"/>
    <x v="6"/>
    <n v="197.31"/>
  </r>
  <r>
    <x v="29"/>
    <x v="27"/>
    <n v="315"/>
  </r>
  <r>
    <x v="30"/>
    <x v="28"/>
    <n v="2130"/>
  </r>
  <r>
    <x v="10"/>
    <x v="9"/>
    <n v="415.38"/>
  </r>
  <r>
    <x v="6"/>
    <x v="1"/>
    <n v="62.31"/>
  </r>
  <r>
    <x v="12"/>
    <x v="10"/>
    <n v="62.31"/>
  </r>
  <r>
    <x v="27"/>
    <x v="25"/>
    <n v="1105.24"/>
  </r>
  <r>
    <x v="2"/>
    <x v="2"/>
    <n v="165.78"/>
  </r>
  <r>
    <x v="1"/>
    <x v="1"/>
    <n v="165.78"/>
  </r>
  <r>
    <x v="15"/>
    <x v="13"/>
    <n v="304"/>
  </r>
  <r>
    <x v="3"/>
    <x v="3"/>
    <n v="432"/>
  </r>
  <r>
    <x v="4"/>
    <x v="4"/>
    <n v="268"/>
  </r>
  <r>
    <x v="16"/>
    <x v="14"/>
    <n v="925"/>
  </r>
  <r>
    <x v="28"/>
    <x v="26"/>
    <n v="640"/>
  </r>
  <r>
    <x v="5"/>
    <x v="5"/>
    <n v="1903.84"/>
  </r>
  <r>
    <x v="1"/>
    <x v="1"/>
    <n v="285.58"/>
  </r>
  <r>
    <x v="7"/>
    <x v="6"/>
    <n v="285.58"/>
  </r>
  <r>
    <x v="30"/>
    <x v="28"/>
    <n v="900"/>
  </r>
  <r>
    <x v="27"/>
    <x v="25"/>
    <n v="468"/>
  </r>
  <r>
    <x v="2"/>
    <x v="2"/>
    <n v="70.2"/>
  </r>
  <r>
    <x v="1"/>
    <x v="1"/>
    <n v="70.2"/>
  </r>
  <r>
    <x v="15"/>
    <x v="13"/>
    <n v="152"/>
  </r>
  <r>
    <x v="3"/>
    <x v="3"/>
    <n v="216"/>
  </r>
  <r>
    <x v="4"/>
    <x v="4"/>
    <n v="134"/>
  </r>
  <r>
    <x v="16"/>
    <x v="14"/>
    <n v="185"/>
  </r>
  <r>
    <x v="28"/>
    <x v="26"/>
    <n v="320"/>
  </r>
  <r>
    <x v="17"/>
    <x v="15"/>
    <n v="350"/>
  </r>
  <r>
    <x v="5"/>
    <x v="5"/>
    <n v="442.3"/>
  </r>
  <r>
    <x v="1"/>
    <x v="1"/>
    <n v="66.349999999999994"/>
  </r>
  <r>
    <x v="7"/>
    <x v="6"/>
    <n v="66.349999999999994"/>
  </r>
  <r>
    <x v="10"/>
    <x v="9"/>
    <n v="369.24"/>
  </r>
  <r>
    <x v="1"/>
    <x v="1"/>
    <n v="55.38"/>
  </r>
  <r>
    <x v="12"/>
    <x v="10"/>
    <n v="55.38"/>
  </r>
  <r>
    <x v="27"/>
    <x v="25"/>
    <n v="140"/>
  </r>
  <r>
    <x v="2"/>
    <x v="2"/>
    <n v="21"/>
  </r>
  <r>
    <x v="1"/>
    <x v="1"/>
    <n v="21"/>
  </r>
  <r>
    <x v="27"/>
    <x v="25"/>
    <n v="680"/>
  </r>
  <r>
    <x v="2"/>
    <x v="2"/>
    <n v="102"/>
  </r>
  <r>
    <x v="1"/>
    <x v="1"/>
    <n v="102"/>
  </r>
  <r>
    <x v="15"/>
    <x v="13"/>
    <n v="76"/>
  </r>
  <r>
    <x v="3"/>
    <x v="3"/>
    <n v="108"/>
  </r>
  <r>
    <x v="4"/>
    <x v="4"/>
    <n v="67"/>
  </r>
  <r>
    <x v="16"/>
    <x v="14"/>
    <n v="185"/>
  </r>
  <r>
    <x v="38"/>
    <x v="36"/>
    <n v="100"/>
  </r>
  <r>
    <x v="28"/>
    <x v="26"/>
    <n v="200"/>
  </r>
  <r>
    <x v="30"/>
    <x v="28"/>
    <n v="360.95"/>
  </r>
  <r>
    <x v="5"/>
    <x v="5"/>
    <n v="1019.24"/>
  </r>
  <r>
    <x v="1"/>
    <x v="1"/>
    <n v="152.88"/>
  </r>
  <r>
    <x v="7"/>
    <x v="6"/>
    <n v="152.88"/>
  </r>
  <r>
    <x v="33"/>
    <x v="31"/>
    <n v="134.62"/>
  </r>
  <r>
    <x v="1"/>
    <x v="1"/>
    <n v="20.190000000000001"/>
  </r>
  <r>
    <x v="7"/>
    <x v="6"/>
    <n v="20.190000000000001"/>
  </r>
  <r>
    <x v="27"/>
    <x v="25"/>
    <n v="748"/>
  </r>
  <r>
    <x v="2"/>
    <x v="2"/>
    <n v="112.2"/>
  </r>
  <r>
    <x v="1"/>
    <x v="1"/>
    <n v="112.2"/>
  </r>
  <r>
    <x v="3"/>
    <x v="3"/>
    <n v="324"/>
  </r>
  <r>
    <x v="4"/>
    <x v="4"/>
    <n v="201"/>
  </r>
  <r>
    <x v="16"/>
    <x v="14"/>
    <n v="555"/>
  </r>
  <r>
    <x v="17"/>
    <x v="15"/>
    <n v="560"/>
  </r>
  <r>
    <x v="28"/>
    <x v="26"/>
    <n v="560"/>
  </r>
  <r>
    <x v="15"/>
    <x v="13"/>
    <n v="76"/>
  </r>
  <r>
    <x v="5"/>
    <x v="5"/>
    <n v="1461.54"/>
  </r>
  <r>
    <x v="1"/>
    <x v="1"/>
    <n v="219.23"/>
  </r>
  <r>
    <x v="7"/>
    <x v="6"/>
    <n v="219.23"/>
  </r>
  <r>
    <x v="30"/>
    <x v="28"/>
    <n v="510"/>
  </r>
  <r>
    <x v="29"/>
    <x v="27"/>
    <n v="105"/>
  </r>
  <r>
    <x v="27"/>
    <x v="25"/>
    <n v="118"/>
  </r>
  <r>
    <x v="2"/>
    <x v="2"/>
    <n v="17.55"/>
  </r>
  <r>
    <x v="1"/>
    <x v="1"/>
    <n v="17.55"/>
  </r>
  <r>
    <x v="5"/>
    <x v="5"/>
    <n v="1019.24"/>
  </r>
  <r>
    <x v="1"/>
    <x v="1"/>
    <n v="152.88"/>
  </r>
  <r>
    <x v="7"/>
    <x v="6"/>
    <n v="152.88"/>
  </r>
  <r>
    <x v="8"/>
    <x v="7"/>
    <n v="100"/>
  </r>
  <r>
    <x v="10"/>
    <x v="9"/>
    <n v="34.619999999999997"/>
  </r>
  <r>
    <x v="1"/>
    <x v="1"/>
    <n v="5.19"/>
  </r>
  <r>
    <x v="12"/>
    <x v="10"/>
    <n v="5.19"/>
  </r>
  <r>
    <x v="27"/>
    <x v="25"/>
    <n v="1106"/>
  </r>
  <r>
    <x v="2"/>
    <x v="2"/>
    <n v="165.9"/>
  </r>
  <r>
    <x v="1"/>
    <x v="1"/>
    <n v="165.9"/>
  </r>
  <r>
    <x v="28"/>
    <x v="26"/>
    <n v="400"/>
  </r>
  <r>
    <x v="15"/>
    <x v="13"/>
    <n v="228"/>
  </r>
  <r>
    <x v="3"/>
    <x v="3"/>
    <n v="216"/>
  </r>
  <r>
    <x v="4"/>
    <x v="4"/>
    <n v="134"/>
  </r>
  <r>
    <x v="16"/>
    <x v="14"/>
    <n v="370"/>
  </r>
  <r>
    <x v="38"/>
    <x v="36"/>
    <n v="100"/>
  </r>
  <r>
    <x v="5"/>
    <x v="5"/>
    <n v="730.76"/>
  </r>
  <r>
    <x v="1"/>
    <x v="1"/>
    <n v="109.62"/>
  </r>
  <r>
    <x v="7"/>
    <x v="6"/>
    <n v="109.62"/>
  </r>
  <r>
    <x v="8"/>
    <x v="7"/>
    <n v="100"/>
  </r>
  <r>
    <x v="10"/>
    <x v="9"/>
    <n v="415.38"/>
  </r>
  <r>
    <x v="1"/>
    <x v="1"/>
    <n v="62.31"/>
  </r>
  <r>
    <x v="12"/>
    <x v="10"/>
    <n v="62.31"/>
  </r>
  <r>
    <x v="27"/>
    <x v="25"/>
    <n v="58.81"/>
  </r>
  <r>
    <x v="2"/>
    <x v="2"/>
    <n v="8.77"/>
  </r>
  <r>
    <x v="1"/>
    <x v="1"/>
    <n v="8.77"/>
  </r>
  <r>
    <x v="27"/>
    <x v="25"/>
    <n v="1007.7"/>
  </r>
  <r>
    <x v="2"/>
    <x v="2"/>
    <n v="151.15"/>
  </r>
  <r>
    <x v="1"/>
    <x v="1"/>
    <n v="151.15"/>
  </r>
  <r>
    <x v="27"/>
    <x v="25"/>
    <n v="187"/>
  </r>
  <r>
    <x v="2"/>
    <x v="2"/>
    <n v="28.05"/>
  </r>
  <r>
    <x v="1"/>
    <x v="1"/>
    <n v="28.05"/>
  </r>
  <r>
    <x v="30"/>
    <x v="28"/>
    <n v="1200"/>
  </r>
  <r>
    <x v="10"/>
    <x v="9"/>
    <n v="1938.46"/>
  </r>
  <r>
    <x v="1"/>
    <x v="1"/>
    <n v="290.77"/>
  </r>
  <r>
    <x v="12"/>
    <x v="10"/>
    <n v="290.77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240"/>
  </r>
  <r>
    <x v="5"/>
    <x v="5"/>
    <n v="288.45999999999998"/>
  </r>
  <r>
    <x v="1"/>
    <x v="1"/>
    <n v="43.27"/>
  </r>
  <r>
    <x v="7"/>
    <x v="6"/>
    <n v="43.27"/>
  </r>
  <r>
    <x v="30"/>
    <x v="28"/>
    <n v="120.75"/>
  </r>
  <r>
    <x v="27"/>
    <x v="25"/>
    <n v="817"/>
  </r>
  <r>
    <x v="2"/>
    <x v="2"/>
    <n v="122.55"/>
  </r>
  <r>
    <x v="1"/>
    <x v="1"/>
    <n v="122.55"/>
  </r>
  <r>
    <x v="27"/>
    <x v="25"/>
    <n v="85"/>
  </r>
  <r>
    <x v="2"/>
    <x v="2"/>
    <n v="12.75"/>
  </r>
  <r>
    <x v="1"/>
    <x v="1"/>
    <n v="12.75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50"/>
  </r>
  <r>
    <x v="28"/>
    <x v="26"/>
    <n v="200"/>
  </r>
  <r>
    <x v="5"/>
    <x v="5"/>
    <n v="373.08"/>
  </r>
  <r>
    <x v="1"/>
    <x v="1"/>
    <n v="55.96"/>
  </r>
  <r>
    <x v="7"/>
    <x v="6"/>
    <n v="55.96"/>
  </r>
  <r>
    <x v="16"/>
    <x v="14"/>
    <n v="145"/>
  </r>
  <r>
    <x v="10"/>
    <x v="9"/>
    <n v="1696.16"/>
  </r>
  <r>
    <x v="1"/>
    <x v="1"/>
    <n v="254.42"/>
  </r>
  <r>
    <x v="12"/>
    <x v="10"/>
    <n v="254.42"/>
  </r>
  <r>
    <x v="27"/>
    <x v="25"/>
    <n v="140"/>
  </r>
  <r>
    <x v="2"/>
    <x v="2"/>
    <n v="21"/>
  </r>
  <r>
    <x v="1"/>
    <x v="1"/>
    <n v="21"/>
  </r>
  <r>
    <x v="15"/>
    <x v="13"/>
    <n v="76"/>
  </r>
  <r>
    <x v="4"/>
    <x v="4"/>
    <n v="67"/>
  </r>
  <r>
    <x v="39"/>
    <x v="37"/>
    <n v="185"/>
  </r>
  <r>
    <x v="3"/>
    <x v="3"/>
    <n v="108"/>
  </r>
  <r>
    <x v="17"/>
    <x v="15"/>
    <n v="100"/>
  </r>
  <r>
    <x v="28"/>
    <x v="26"/>
    <n v="200"/>
  </r>
  <r>
    <x v="35"/>
    <x v="33"/>
    <n v="507"/>
  </r>
  <r>
    <x v="8"/>
    <x v="7"/>
    <n v="300"/>
  </r>
  <r>
    <x v="30"/>
    <x v="28"/>
    <n v="60"/>
  </r>
  <r>
    <x v="5"/>
    <x v="5"/>
    <n v="1169.24"/>
  </r>
  <r>
    <x v="1"/>
    <x v="1"/>
    <n v="175.38"/>
  </r>
  <r>
    <x v="7"/>
    <x v="6"/>
    <n v="175.38"/>
  </r>
  <r>
    <x v="10"/>
    <x v="9"/>
    <n v="242.3"/>
  </r>
  <r>
    <x v="1"/>
    <x v="1"/>
    <n v="36.35"/>
  </r>
  <r>
    <x v="12"/>
    <x v="10"/>
    <n v="36.35"/>
  </r>
  <r>
    <x v="27"/>
    <x v="25"/>
    <n v="58.54"/>
  </r>
  <r>
    <x v="2"/>
    <x v="2"/>
    <n v="8.7799999999999994"/>
  </r>
  <r>
    <x v="1"/>
    <x v="1"/>
    <n v="8.7799999999999994"/>
  </r>
  <r>
    <x v="25"/>
    <x v="23"/>
    <n v="1940"/>
  </r>
  <r>
    <x v="30"/>
    <x v="28"/>
    <n v="3840"/>
  </r>
  <r>
    <x v="36"/>
    <x v="34"/>
    <n v="45000"/>
  </r>
  <r>
    <x v="5"/>
    <x v="5"/>
    <n v="815.38"/>
  </r>
  <r>
    <x v="1"/>
    <x v="1"/>
    <n v="122.31"/>
  </r>
  <r>
    <x v="7"/>
    <x v="6"/>
    <n v="122.31"/>
  </r>
  <r>
    <x v="10"/>
    <x v="9"/>
    <n v="623.08000000000004"/>
  </r>
  <r>
    <x v="1"/>
    <x v="1"/>
    <n v="93.46"/>
  </r>
  <r>
    <x v="12"/>
    <x v="10"/>
    <n v="93.46"/>
  </r>
  <r>
    <x v="26"/>
    <x v="24"/>
    <n v="2.93"/>
  </r>
  <r>
    <x v="27"/>
    <x v="25"/>
    <n v="58.54"/>
  </r>
  <r>
    <x v="2"/>
    <x v="2"/>
    <n v="8.7799999999999994"/>
  </r>
  <r>
    <x v="1"/>
    <x v="1"/>
    <n v="8.7799999999999994"/>
  </r>
  <r>
    <x v="30"/>
    <x v="28"/>
    <n v="150"/>
  </r>
  <r>
    <x v="8"/>
    <x v="7"/>
    <n v="200"/>
  </r>
  <r>
    <x v="5"/>
    <x v="5"/>
    <n v="442.3"/>
  </r>
  <r>
    <x v="6"/>
    <x v="1"/>
    <n v="66.349999999999994"/>
  </r>
  <r>
    <x v="7"/>
    <x v="6"/>
    <n v="66.349999999999994"/>
  </r>
  <r>
    <x v="27"/>
    <x v="25"/>
    <n v="117"/>
  </r>
  <r>
    <x v="2"/>
    <x v="2"/>
    <n v="17.55"/>
  </r>
  <r>
    <x v="1"/>
    <x v="1"/>
    <n v="17.55"/>
  </r>
  <r>
    <x v="4"/>
    <x v="4"/>
    <n v="201"/>
  </r>
  <r>
    <x v="15"/>
    <x v="13"/>
    <n v="152"/>
  </r>
  <r>
    <x v="3"/>
    <x v="3"/>
    <n v="216"/>
  </r>
  <r>
    <x v="16"/>
    <x v="14"/>
    <n v="370"/>
  </r>
  <r>
    <x v="17"/>
    <x v="15"/>
    <n v="100"/>
  </r>
  <r>
    <x v="28"/>
    <x v="26"/>
    <n v="320"/>
  </r>
  <r>
    <x v="10"/>
    <x v="9"/>
    <n v="138.46"/>
  </r>
  <r>
    <x v="1"/>
    <x v="1"/>
    <n v="20.77"/>
  </r>
  <r>
    <x v="12"/>
    <x v="10"/>
    <n v="20.77"/>
  </r>
  <r>
    <x v="27"/>
    <x v="25"/>
    <n v="304"/>
  </r>
  <r>
    <x v="2"/>
    <x v="2"/>
    <n v="45.6"/>
  </r>
  <r>
    <x v="1"/>
    <x v="1"/>
    <n v="45.6"/>
  </r>
  <r>
    <x v="15"/>
    <x v="13"/>
    <n v="304"/>
  </r>
  <r>
    <x v="4"/>
    <x v="4"/>
    <n v="268"/>
  </r>
  <r>
    <x v="16"/>
    <x v="14"/>
    <n v="740"/>
  </r>
  <r>
    <x v="17"/>
    <x v="15"/>
    <n v="508"/>
  </r>
  <r>
    <x v="3"/>
    <x v="3"/>
    <n v="324"/>
  </r>
  <r>
    <x v="28"/>
    <x v="26"/>
    <n v="400"/>
  </r>
  <r>
    <x v="5"/>
    <x v="5"/>
    <n v="865.38"/>
  </r>
  <r>
    <x v="1"/>
    <x v="1"/>
    <n v="129.81"/>
  </r>
  <r>
    <x v="7"/>
    <x v="6"/>
    <n v="129.81"/>
  </r>
  <r>
    <x v="29"/>
    <x v="27"/>
    <n v="210"/>
  </r>
  <r>
    <x v="30"/>
    <x v="28"/>
    <n v="570"/>
  </r>
  <r>
    <x v="27"/>
    <x v="25"/>
    <n v="1525.24"/>
  </r>
  <r>
    <x v="2"/>
    <x v="2"/>
    <n v="228.78"/>
  </r>
  <r>
    <x v="1"/>
    <x v="1"/>
    <n v="228.78"/>
  </r>
  <r>
    <x v="15"/>
    <x v="13"/>
    <n v="76"/>
  </r>
  <r>
    <x v="16"/>
    <x v="14"/>
    <n v="185"/>
  </r>
  <r>
    <x v="28"/>
    <x v="26"/>
    <n v="160"/>
  </r>
  <r>
    <x v="32"/>
    <x v="30"/>
    <n v="769.24"/>
  </r>
  <r>
    <x v="1"/>
    <x v="1"/>
    <n v="115.38"/>
  </r>
  <r>
    <x v="7"/>
    <x v="6"/>
    <n v="115.38"/>
  </r>
  <r>
    <x v="30"/>
    <x v="28"/>
    <n v="300"/>
  </r>
  <r>
    <x v="5"/>
    <x v="5"/>
    <n v="719.24"/>
  </r>
  <r>
    <x v="1"/>
    <x v="1"/>
    <n v="107.88"/>
  </r>
  <r>
    <x v="7"/>
    <x v="6"/>
    <n v="107.88"/>
  </r>
  <r>
    <x v="27"/>
    <x v="25"/>
    <n v="358.03"/>
  </r>
  <r>
    <x v="2"/>
    <x v="2"/>
    <n v="53.7"/>
  </r>
  <r>
    <x v="1"/>
    <x v="1"/>
    <n v="53.7"/>
  </r>
  <r>
    <x v="4"/>
    <x v="4"/>
    <n v="67"/>
  </r>
  <r>
    <x v="5"/>
    <x v="5"/>
    <n v="288.45999999999998"/>
  </r>
  <r>
    <x v="6"/>
    <x v="1"/>
    <n v="43.27"/>
  </r>
  <r>
    <x v="7"/>
    <x v="6"/>
    <n v="43.27"/>
  </r>
  <r>
    <x v="30"/>
    <x v="28"/>
    <n v="900"/>
  </r>
  <r>
    <x v="10"/>
    <x v="9"/>
    <n v="416.16"/>
  </r>
  <r>
    <x v="11"/>
    <x v="1"/>
    <n v="62.42"/>
  </r>
  <r>
    <x v="12"/>
    <x v="10"/>
    <n v="62.42"/>
  </r>
  <r>
    <x v="27"/>
    <x v="25"/>
    <n v="1212.94"/>
  </r>
  <r>
    <x v="2"/>
    <x v="2"/>
    <n v="181.94"/>
  </r>
  <r>
    <x v="1"/>
    <x v="1"/>
    <n v="181.94"/>
  </r>
  <r>
    <x v="32"/>
    <x v="30"/>
    <n v="769.24"/>
  </r>
  <r>
    <x v="1"/>
    <x v="1"/>
    <n v="115.38"/>
  </r>
  <r>
    <x v="7"/>
    <x v="6"/>
    <n v="115.38"/>
  </r>
  <r>
    <x v="5"/>
    <x v="5"/>
    <n v="1457.7"/>
  </r>
  <r>
    <x v="1"/>
    <x v="1"/>
    <n v="218.65"/>
  </r>
  <r>
    <x v="7"/>
    <x v="6"/>
    <n v="218.65"/>
  </r>
  <r>
    <x v="14"/>
    <x v="12"/>
    <n v="1260"/>
  </r>
  <r>
    <x v="29"/>
    <x v="27"/>
    <n v="105"/>
  </r>
  <r>
    <x v="10"/>
    <x v="9"/>
    <n v="69.239999999999995"/>
  </r>
  <r>
    <x v="1"/>
    <x v="1"/>
    <n v="10.38"/>
  </r>
  <r>
    <x v="12"/>
    <x v="10"/>
    <n v="10.38"/>
  </r>
  <r>
    <x v="33"/>
    <x v="31"/>
    <n v="200"/>
  </r>
  <r>
    <x v="1"/>
    <x v="1"/>
    <n v="30"/>
  </r>
  <r>
    <x v="7"/>
    <x v="6"/>
    <n v="30"/>
  </r>
  <r>
    <x v="30"/>
    <x v="28"/>
    <n v="150"/>
  </r>
  <r>
    <x v="5"/>
    <x v="5"/>
    <n v="288.45999999999998"/>
  </r>
  <r>
    <x v="1"/>
    <x v="1"/>
    <n v="43.27"/>
  </r>
  <r>
    <x v="7"/>
    <x v="6"/>
    <n v="43.27"/>
  </r>
  <r>
    <x v="27"/>
    <x v="25"/>
    <n v="550"/>
  </r>
  <r>
    <x v="2"/>
    <x v="2"/>
    <n v="82.5"/>
  </r>
  <r>
    <x v="1"/>
    <x v="1"/>
    <n v="82.5"/>
  </r>
  <r>
    <x v="5"/>
    <x v="5"/>
    <n v="442.3"/>
  </r>
  <r>
    <x v="1"/>
    <x v="1"/>
    <n v="66.349999999999994"/>
  </r>
  <r>
    <x v="7"/>
    <x v="6"/>
    <n v="66.349999999999994"/>
  </r>
  <r>
    <x v="10"/>
    <x v="9"/>
    <n v="900"/>
  </r>
  <r>
    <x v="1"/>
    <x v="1"/>
    <n v="135"/>
  </r>
  <r>
    <x v="12"/>
    <x v="10"/>
    <n v="135"/>
  </r>
  <r>
    <x v="27"/>
    <x v="25"/>
    <n v="234"/>
  </r>
  <r>
    <x v="2"/>
    <x v="2"/>
    <n v="35.1"/>
  </r>
  <r>
    <x v="1"/>
    <x v="1"/>
    <n v="35.1"/>
  </r>
  <r>
    <x v="15"/>
    <x v="13"/>
    <n v="152"/>
  </r>
  <r>
    <x v="3"/>
    <x v="3"/>
    <n v="216"/>
  </r>
  <r>
    <x v="4"/>
    <x v="4"/>
    <n v="134"/>
  </r>
  <r>
    <x v="17"/>
    <x v="15"/>
    <n v="200"/>
  </r>
  <r>
    <x v="28"/>
    <x v="26"/>
    <n v="320"/>
  </r>
  <r>
    <x v="5"/>
    <x v="5"/>
    <n v="1307.7"/>
  </r>
  <r>
    <x v="1"/>
    <x v="1"/>
    <n v="196.15"/>
  </r>
  <r>
    <x v="7"/>
    <x v="6"/>
    <n v="196.15"/>
  </r>
  <r>
    <x v="30"/>
    <x v="28"/>
    <n v="900"/>
  </r>
  <r>
    <x v="10"/>
    <x v="9"/>
    <n v="416.16"/>
  </r>
  <r>
    <x v="1"/>
    <x v="1"/>
    <n v="62.42"/>
  </r>
  <r>
    <x v="12"/>
    <x v="10"/>
    <n v="62.42"/>
  </r>
  <r>
    <x v="27"/>
    <x v="25"/>
    <n v="327"/>
  </r>
  <r>
    <x v="2"/>
    <x v="2"/>
    <n v="49.05"/>
  </r>
  <r>
    <x v="1"/>
    <x v="1"/>
    <n v="49.05"/>
  </r>
  <r>
    <x v="5"/>
    <x v="5"/>
    <n v="288.45999999999998"/>
  </r>
  <r>
    <x v="6"/>
    <x v="1"/>
    <n v="43.27"/>
  </r>
  <r>
    <x v="7"/>
    <x v="6"/>
    <n v="43.27"/>
  </r>
  <r>
    <x v="10"/>
    <x v="9"/>
    <n v="553.84"/>
  </r>
  <r>
    <x v="11"/>
    <x v="1"/>
    <n v="83.08"/>
  </r>
  <r>
    <x v="12"/>
    <x v="10"/>
    <n v="83.08"/>
  </r>
  <r>
    <x v="27"/>
    <x v="25"/>
    <n v="140"/>
  </r>
  <r>
    <x v="2"/>
    <x v="2"/>
    <n v="21"/>
  </r>
  <r>
    <x v="1"/>
    <x v="1"/>
    <n v="21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580"/>
  </r>
  <r>
    <x v="28"/>
    <x v="26"/>
    <n v="200"/>
  </r>
  <r>
    <x v="5"/>
    <x v="5"/>
    <n v="288.45999999999998"/>
  </r>
  <r>
    <x v="1"/>
    <x v="1"/>
    <n v="43.27"/>
  </r>
  <r>
    <x v="7"/>
    <x v="6"/>
    <n v="43.27"/>
  </r>
  <r>
    <x v="10"/>
    <x v="9"/>
    <n v="1211.54"/>
  </r>
  <r>
    <x v="1"/>
    <x v="1"/>
    <n v="181.73"/>
  </r>
  <r>
    <x v="12"/>
    <x v="10"/>
    <n v="181.73"/>
  </r>
  <r>
    <x v="30"/>
    <x v="28"/>
    <n v="600"/>
  </r>
  <r>
    <x v="5"/>
    <x v="5"/>
    <n v="442.3"/>
  </r>
  <r>
    <x v="1"/>
    <x v="1"/>
    <n v="66.349999999999994"/>
  </r>
  <r>
    <x v="7"/>
    <x v="6"/>
    <n v="66.349999999999994"/>
  </r>
  <r>
    <x v="10"/>
    <x v="9"/>
    <n v="138.46"/>
  </r>
  <r>
    <x v="1"/>
    <x v="1"/>
    <n v="20.77"/>
  </r>
  <r>
    <x v="12"/>
    <x v="10"/>
    <n v="20.77"/>
  </r>
  <r>
    <x v="27"/>
    <x v="25"/>
    <n v="714"/>
  </r>
  <r>
    <x v="2"/>
    <x v="2"/>
    <n v="107.1"/>
  </r>
  <r>
    <x v="1"/>
    <x v="1"/>
    <n v="107.1"/>
  </r>
  <r>
    <x v="30"/>
    <x v="28"/>
    <n v="1350"/>
  </r>
  <r>
    <x v="10"/>
    <x v="9"/>
    <n v="415.38"/>
  </r>
  <r>
    <x v="1"/>
    <x v="1"/>
    <n v="62.31"/>
  </r>
  <r>
    <x v="12"/>
    <x v="10"/>
    <n v="62.31"/>
  </r>
  <r>
    <x v="27"/>
    <x v="25"/>
    <n v="175.51"/>
  </r>
  <r>
    <x v="2"/>
    <x v="2"/>
    <n v="26.32"/>
  </r>
  <r>
    <x v="1"/>
    <x v="1"/>
    <n v="26.32"/>
  </r>
  <r>
    <x v="27"/>
    <x v="25"/>
    <n v="310"/>
  </r>
  <r>
    <x v="2"/>
    <x v="2"/>
    <n v="46.5"/>
  </r>
  <r>
    <x v="1"/>
    <x v="1"/>
    <n v="46.5"/>
  </r>
  <r>
    <x v="3"/>
    <x v="3"/>
    <n v="216"/>
  </r>
  <r>
    <x v="15"/>
    <x v="13"/>
    <n v="152"/>
  </r>
  <r>
    <x v="4"/>
    <x v="4"/>
    <n v="134"/>
  </r>
  <r>
    <x v="16"/>
    <x v="14"/>
    <n v="370"/>
  </r>
  <r>
    <x v="28"/>
    <x v="26"/>
    <n v="440"/>
  </r>
  <r>
    <x v="30"/>
    <x v="28"/>
    <n v="300.14999999999998"/>
  </r>
  <r>
    <x v="5"/>
    <x v="5"/>
    <n v="884.62"/>
  </r>
  <r>
    <x v="6"/>
    <x v="1"/>
    <n v="132.69"/>
  </r>
  <r>
    <x v="7"/>
    <x v="6"/>
    <n v="132.69"/>
  </r>
  <r>
    <x v="9"/>
    <x v="8"/>
    <n v="650"/>
  </r>
  <r>
    <x v="10"/>
    <x v="9"/>
    <n v="1142.3"/>
  </r>
  <r>
    <x v="11"/>
    <x v="1"/>
    <n v="171.35"/>
  </r>
  <r>
    <x v="12"/>
    <x v="10"/>
    <n v="171.35"/>
  </r>
  <r>
    <x v="4"/>
    <x v="4"/>
    <n v="222"/>
  </r>
  <r>
    <x v="5"/>
    <x v="5"/>
    <n v="1173.08"/>
  </r>
  <r>
    <x v="6"/>
    <x v="1"/>
    <n v="175.96"/>
  </r>
  <r>
    <x v="7"/>
    <x v="6"/>
    <n v="175.96"/>
  </r>
  <r>
    <x v="10"/>
    <x v="9"/>
    <n v="34.619999999999997"/>
  </r>
  <r>
    <x v="11"/>
    <x v="1"/>
    <n v="5.19"/>
  </r>
  <r>
    <x v="12"/>
    <x v="10"/>
    <n v="5.19"/>
  </r>
  <r>
    <x v="28"/>
    <x v="26"/>
    <n v="160"/>
  </r>
  <r>
    <x v="15"/>
    <x v="13"/>
    <n v="76"/>
  </r>
  <r>
    <x v="3"/>
    <x v="3"/>
    <n v="108"/>
  </r>
  <r>
    <x v="4"/>
    <x v="4"/>
    <n v="67"/>
  </r>
  <r>
    <x v="17"/>
    <x v="15"/>
    <n v="1800"/>
  </r>
  <r>
    <x v="5"/>
    <x v="5"/>
    <n v="84.62"/>
  </r>
  <r>
    <x v="1"/>
    <x v="1"/>
    <n v="12.69"/>
  </r>
  <r>
    <x v="7"/>
    <x v="6"/>
    <n v="12.69"/>
  </r>
  <r>
    <x v="27"/>
    <x v="25"/>
    <n v="350"/>
  </r>
  <r>
    <x v="2"/>
    <x v="2"/>
    <n v="52.5"/>
  </r>
  <r>
    <x v="1"/>
    <x v="1"/>
    <n v="52.5"/>
  </r>
  <r>
    <x v="15"/>
    <x v="13"/>
    <n v="228"/>
  </r>
  <r>
    <x v="3"/>
    <x v="3"/>
    <n v="324"/>
  </r>
  <r>
    <x v="4"/>
    <x v="4"/>
    <n v="201"/>
  </r>
  <r>
    <x v="16"/>
    <x v="14"/>
    <n v="555"/>
  </r>
  <r>
    <x v="28"/>
    <x v="26"/>
    <n v="600"/>
  </r>
  <r>
    <x v="17"/>
    <x v="15"/>
    <n v="300"/>
  </r>
  <r>
    <x v="32"/>
    <x v="30"/>
    <n v="769.24"/>
  </r>
  <r>
    <x v="1"/>
    <x v="1"/>
    <n v="115.38"/>
  </r>
  <r>
    <x v="7"/>
    <x v="6"/>
    <n v="115.38"/>
  </r>
  <r>
    <x v="5"/>
    <x v="5"/>
    <n v="730.76"/>
  </r>
  <r>
    <x v="1"/>
    <x v="1"/>
    <n v="109.62"/>
  </r>
  <r>
    <x v="7"/>
    <x v="6"/>
    <n v="109.62"/>
  </r>
  <r>
    <x v="27"/>
    <x v="25"/>
    <n v="350"/>
  </r>
  <r>
    <x v="2"/>
    <x v="2"/>
    <n v="52.5"/>
  </r>
  <r>
    <x v="1"/>
    <x v="1"/>
    <n v="52.5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00"/>
  </r>
  <r>
    <x v="28"/>
    <x v="26"/>
    <n v="200"/>
  </r>
  <r>
    <x v="30"/>
    <x v="28"/>
    <n v="1320"/>
  </r>
  <r>
    <x v="5"/>
    <x v="5"/>
    <n v="1019.24"/>
  </r>
  <r>
    <x v="6"/>
    <x v="1"/>
    <n v="152.88"/>
  </r>
  <r>
    <x v="7"/>
    <x v="6"/>
    <n v="152.88"/>
  </r>
  <r>
    <x v="26"/>
    <x v="24"/>
    <n v="439.58"/>
  </r>
  <r>
    <x v="30"/>
    <x v="28"/>
    <n v="750.95"/>
  </r>
  <r>
    <x v="29"/>
    <x v="27"/>
    <n v="327"/>
  </r>
  <r>
    <x v="10"/>
    <x v="9"/>
    <n v="726.92"/>
  </r>
  <r>
    <x v="11"/>
    <x v="1"/>
    <n v="109.04"/>
  </r>
  <r>
    <x v="12"/>
    <x v="10"/>
    <n v="109.04"/>
  </r>
  <r>
    <x v="4"/>
    <x v="4"/>
    <n v="67"/>
  </r>
  <r>
    <x v="25"/>
    <x v="23"/>
    <n v="1200"/>
  </r>
  <r>
    <x v="20"/>
    <x v="18"/>
    <n v="288.45999999999998"/>
  </r>
  <r>
    <x v="6"/>
    <x v="1"/>
    <n v="43.27"/>
  </r>
  <r>
    <x v="7"/>
    <x v="6"/>
    <n v="43.27"/>
  </r>
  <r>
    <x v="29"/>
    <x v="27"/>
    <n v="420"/>
  </r>
  <r>
    <x v="5"/>
    <x v="5"/>
    <n v="288.45999999999998"/>
  </r>
  <r>
    <x v="6"/>
    <x v="1"/>
    <n v="43.27"/>
  </r>
  <r>
    <x v="7"/>
    <x v="6"/>
    <n v="43.27"/>
  </r>
  <r>
    <x v="16"/>
    <x v="14"/>
    <n v="370"/>
  </r>
  <r>
    <x v="4"/>
    <x v="4"/>
    <n v="134"/>
  </r>
  <r>
    <x v="15"/>
    <x v="13"/>
    <n v="152"/>
  </r>
  <r>
    <x v="3"/>
    <x v="3"/>
    <n v="216"/>
  </r>
  <r>
    <x v="28"/>
    <x v="26"/>
    <n v="200"/>
  </r>
  <r>
    <x v="17"/>
    <x v="15"/>
    <n v="100"/>
  </r>
  <r>
    <x v="33"/>
    <x v="31"/>
    <n v="1307.7"/>
  </r>
  <r>
    <x v="6"/>
    <x v="1"/>
    <n v="196.15"/>
  </r>
  <r>
    <x v="7"/>
    <x v="6"/>
    <n v="196.15"/>
  </r>
  <r>
    <x v="30"/>
    <x v="28"/>
    <n v="330"/>
  </r>
  <r>
    <x v="10"/>
    <x v="9"/>
    <n v="380.76"/>
  </r>
  <r>
    <x v="11"/>
    <x v="1"/>
    <n v="57.12"/>
  </r>
  <r>
    <x v="12"/>
    <x v="10"/>
    <n v="57.12"/>
  </r>
  <r>
    <x v="16"/>
    <x v="14"/>
    <n v="145"/>
  </r>
  <r>
    <x v="34"/>
    <x v="32"/>
    <n v="3000"/>
  </r>
  <r>
    <x v="15"/>
    <x v="13"/>
    <n v="76"/>
  </r>
  <r>
    <x v="3"/>
    <x v="3"/>
    <n v="108"/>
  </r>
  <r>
    <x v="4"/>
    <x v="4"/>
    <n v="67"/>
  </r>
  <r>
    <x v="16"/>
    <x v="14"/>
    <n v="185"/>
  </r>
  <r>
    <x v="17"/>
    <x v="15"/>
    <n v="1952"/>
  </r>
  <r>
    <x v="28"/>
    <x v="26"/>
    <n v="400"/>
  </r>
  <r>
    <x v="29"/>
    <x v="27"/>
    <n v="105"/>
  </r>
  <r>
    <x v="30"/>
    <x v="28"/>
    <n v="300"/>
  </r>
  <r>
    <x v="10"/>
    <x v="9"/>
    <n v="138.46"/>
  </r>
  <r>
    <x v="11"/>
    <x v="1"/>
    <n v="20.77"/>
  </r>
  <r>
    <x v="12"/>
    <x v="10"/>
    <n v="20.77"/>
  </r>
  <r>
    <x v="28"/>
    <x v="26"/>
    <n v="200"/>
  </r>
  <r>
    <x v="16"/>
    <x v="14"/>
    <n v="185"/>
  </r>
  <r>
    <x v="4"/>
    <x v="4"/>
    <n v="67"/>
  </r>
  <r>
    <x v="3"/>
    <x v="3"/>
    <n v="108"/>
  </r>
  <r>
    <x v="15"/>
    <x v="13"/>
    <n v="76"/>
  </r>
  <r>
    <x v="17"/>
    <x v="15"/>
    <n v="200"/>
  </r>
  <r>
    <x v="32"/>
    <x v="30"/>
    <n v="2000"/>
  </r>
  <r>
    <x v="10"/>
    <x v="9"/>
    <n v="69.239999999999995"/>
  </r>
  <r>
    <x v="11"/>
    <x v="1"/>
    <n v="10.38"/>
  </r>
  <r>
    <x v="12"/>
    <x v="10"/>
    <n v="10.38"/>
  </r>
  <r>
    <x v="33"/>
    <x v="31"/>
    <n v="1400"/>
  </r>
  <r>
    <x v="6"/>
    <x v="1"/>
    <n v="210"/>
  </r>
  <r>
    <x v="7"/>
    <x v="6"/>
    <n v="210"/>
  </r>
  <r>
    <x v="10"/>
    <x v="9"/>
    <n v="623.84"/>
  </r>
  <r>
    <x v="11"/>
    <x v="1"/>
    <n v="93.58"/>
  </r>
  <r>
    <x v="12"/>
    <x v="10"/>
    <n v="93.58"/>
  </r>
  <r>
    <x v="5"/>
    <x v="5"/>
    <n v="1245.3800000000001"/>
  </r>
  <r>
    <x v="6"/>
    <x v="1"/>
    <n v="186.81"/>
  </r>
  <r>
    <x v="7"/>
    <x v="6"/>
    <n v="186.81"/>
  </r>
  <r>
    <x v="30"/>
    <x v="28"/>
    <n v="600.29999999999995"/>
  </r>
  <r>
    <x v="17"/>
    <x v="15"/>
    <n v="105"/>
  </r>
  <r>
    <x v="4"/>
    <x v="4"/>
    <n v="290"/>
  </r>
  <r>
    <x v="8"/>
    <x v="7"/>
    <n v="100"/>
  </r>
  <r>
    <x v="10"/>
    <x v="9"/>
    <n v="207.7"/>
  </r>
  <r>
    <x v="11"/>
    <x v="1"/>
    <n v="31.15"/>
  </r>
  <r>
    <x v="12"/>
    <x v="10"/>
    <n v="31.15"/>
  </r>
  <r>
    <x v="5"/>
    <x v="5"/>
    <n v="1019.24"/>
  </r>
  <r>
    <x v="6"/>
    <x v="1"/>
    <n v="152.88"/>
  </r>
  <r>
    <x v="7"/>
    <x v="6"/>
    <n v="152.88"/>
  </r>
  <r>
    <x v="10"/>
    <x v="9"/>
    <n v="1524.62"/>
  </r>
  <r>
    <x v="11"/>
    <x v="1"/>
    <n v="228.69"/>
  </r>
  <r>
    <x v="12"/>
    <x v="10"/>
    <n v="228.69"/>
  </r>
  <r>
    <x v="3"/>
    <x v="3"/>
    <n v="108"/>
  </r>
  <r>
    <x v="28"/>
    <x v="26"/>
    <n v="200"/>
  </r>
  <r>
    <x v="16"/>
    <x v="14"/>
    <n v="185"/>
  </r>
  <r>
    <x v="4"/>
    <x v="4"/>
    <n v="67"/>
  </r>
  <r>
    <x v="5"/>
    <x v="5"/>
    <n v="1461.54"/>
  </r>
  <r>
    <x v="6"/>
    <x v="1"/>
    <n v="219.23"/>
  </r>
  <r>
    <x v="7"/>
    <x v="6"/>
    <n v="219.23"/>
  </r>
  <r>
    <x v="10"/>
    <x v="9"/>
    <n v="69.239999999999995"/>
  </r>
  <r>
    <x v="11"/>
    <x v="1"/>
    <n v="10.38"/>
  </r>
  <r>
    <x v="12"/>
    <x v="10"/>
    <n v="10.38"/>
  </r>
  <r>
    <x v="4"/>
    <x v="4"/>
    <n v="67"/>
  </r>
  <r>
    <x v="30"/>
    <x v="28"/>
    <n v="600.29999999999995"/>
  </r>
  <r>
    <x v="5"/>
    <x v="5"/>
    <n v="288.45999999999998"/>
  </r>
  <r>
    <x v="6"/>
    <x v="1"/>
    <n v="43.27"/>
  </r>
  <r>
    <x v="7"/>
    <x v="6"/>
    <n v="43.27"/>
  </r>
  <r>
    <x v="30"/>
    <x v="28"/>
    <n v="2340.6"/>
  </r>
  <r>
    <x v="5"/>
    <x v="5"/>
    <n v="576.91999999999996"/>
  </r>
  <r>
    <x v="6"/>
    <x v="1"/>
    <n v="86.54"/>
  </r>
  <r>
    <x v="7"/>
    <x v="6"/>
    <n v="86.54"/>
  </r>
  <r>
    <x v="10"/>
    <x v="9"/>
    <n v="416.16"/>
  </r>
  <r>
    <x v="11"/>
    <x v="1"/>
    <n v="62.42"/>
  </r>
  <r>
    <x v="12"/>
    <x v="10"/>
    <n v="62.42"/>
  </r>
  <r>
    <x v="15"/>
    <x v="13"/>
    <n v="152"/>
  </r>
  <r>
    <x v="3"/>
    <x v="3"/>
    <n v="216"/>
  </r>
  <r>
    <x v="4"/>
    <x v="4"/>
    <n v="134"/>
  </r>
  <r>
    <x v="16"/>
    <x v="14"/>
    <n v="370"/>
  </r>
  <r>
    <x v="28"/>
    <x v="26"/>
    <n v="240"/>
  </r>
  <r>
    <x v="17"/>
    <x v="15"/>
    <n v="100"/>
  </r>
  <r>
    <x v="5"/>
    <x v="5"/>
    <n v="815.38"/>
  </r>
  <r>
    <x v="6"/>
    <x v="1"/>
    <n v="122.31"/>
  </r>
  <r>
    <x v="7"/>
    <x v="6"/>
    <n v="122.31"/>
  </r>
  <r>
    <x v="34"/>
    <x v="32"/>
    <n v="6613"/>
  </r>
  <r>
    <x v="30"/>
    <x v="28"/>
    <n v="600.29999999999995"/>
  </r>
  <r>
    <x v="5"/>
    <x v="5"/>
    <n v="1296.1600000000001"/>
  </r>
  <r>
    <x v="6"/>
    <x v="1"/>
    <n v="194.42"/>
  </r>
  <r>
    <x v="7"/>
    <x v="6"/>
    <n v="194.42"/>
  </r>
  <r>
    <x v="32"/>
    <x v="30"/>
    <n v="800"/>
  </r>
  <r>
    <x v="10"/>
    <x v="9"/>
    <n v="1211.54"/>
  </r>
  <r>
    <x v="11"/>
    <x v="1"/>
    <n v="181.73"/>
  </r>
  <r>
    <x v="12"/>
    <x v="10"/>
    <n v="181.73"/>
  </r>
  <r>
    <x v="30"/>
    <x v="28"/>
    <n v="600.29999999999995"/>
  </r>
  <r>
    <x v="14"/>
    <x v="12"/>
    <n v="630"/>
  </r>
  <r>
    <x v="28"/>
    <x v="26"/>
    <n v="160"/>
  </r>
  <r>
    <x v="15"/>
    <x v="13"/>
    <n v="76"/>
  </r>
  <r>
    <x v="4"/>
    <x v="4"/>
    <n v="67"/>
  </r>
  <r>
    <x v="16"/>
    <x v="14"/>
    <n v="185"/>
  </r>
  <r>
    <x v="17"/>
    <x v="15"/>
    <n v="100"/>
  </r>
  <r>
    <x v="17"/>
    <x v="15"/>
    <n v="222"/>
  </r>
  <r>
    <x v="16"/>
    <x v="14"/>
    <n v="145"/>
  </r>
  <r>
    <x v="3"/>
    <x v="3"/>
    <n v="108"/>
  </r>
  <r>
    <x v="15"/>
    <x v="13"/>
    <n v="76"/>
  </r>
  <r>
    <x v="3"/>
    <x v="3"/>
    <n v="108"/>
  </r>
  <r>
    <x v="16"/>
    <x v="14"/>
    <n v="185"/>
  </r>
  <r>
    <x v="17"/>
    <x v="15"/>
    <n v="2794.86"/>
  </r>
  <r>
    <x v="28"/>
    <x v="26"/>
    <n v="600"/>
  </r>
  <r>
    <x v="4"/>
    <x v="4"/>
    <n v="67"/>
  </r>
  <r>
    <x v="5"/>
    <x v="5"/>
    <n v="1173.08"/>
  </r>
  <r>
    <x v="6"/>
    <x v="1"/>
    <n v="175.96"/>
  </r>
  <r>
    <x v="7"/>
    <x v="6"/>
    <n v="175.96"/>
  </r>
  <r>
    <x v="10"/>
    <x v="9"/>
    <n v="69.239999999999995"/>
  </r>
  <r>
    <x v="11"/>
    <x v="1"/>
    <n v="10.38"/>
  </r>
  <r>
    <x v="12"/>
    <x v="10"/>
    <n v="10.38"/>
  </r>
  <r>
    <x v="28"/>
    <x v="26"/>
    <n v="2076.12"/>
  </r>
  <r>
    <x v="30"/>
    <x v="28"/>
    <n v="301.3"/>
  </r>
  <r>
    <x v="10"/>
    <x v="9"/>
    <n v="415.38"/>
  </r>
  <r>
    <x v="11"/>
    <x v="1"/>
    <n v="62.31"/>
  </r>
  <r>
    <x v="12"/>
    <x v="10"/>
    <n v="62.31"/>
  </r>
  <r>
    <x v="5"/>
    <x v="5"/>
    <n v="1173.08"/>
  </r>
  <r>
    <x v="6"/>
    <x v="1"/>
    <n v="175.96"/>
  </r>
  <r>
    <x v="7"/>
    <x v="6"/>
    <n v="175.96"/>
  </r>
  <r>
    <x v="30"/>
    <x v="28"/>
    <n v="600"/>
  </r>
  <r>
    <x v="26"/>
    <x v="24"/>
    <n v="461.55"/>
  </r>
  <r>
    <x v="10"/>
    <x v="9"/>
    <n v="176143.41"/>
  </r>
  <r>
    <x v="11"/>
    <x v="1"/>
    <n v="26421.51"/>
  </r>
  <r>
    <x v="12"/>
    <x v="10"/>
    <n v="26421.51"/>
  </r>
  <r>
    <x v="3"/>
    <x v="3"/>
    <n v="108"/>
  </r>
  <r>
    <x v="15"/>
    <x v="13"/>
    <n v="76"/>
  </r>
  <r>
    <x v="16"/>
    <x v="14"/>
    <n v="185"/>
  </r>
  <r>
    <x v="28"/>
    <x v="26"/>
    <n v="152"/>
  </r>
  <r>
    <x v="4"/>
    <x v="4"/>
    <n v="67"/>
  </r>
  <r>
    <x v="30"/>
    <x v="28"/>
    <n v="361.6"/>
  </r>
  <r>
    <x v="10"/>
    <x v="9"/>
    <n v="138.46"/>
  </r>
  <r>
    <x v="11"/>
    <x v="1"/>
    <n v="20.77"/>
  </r>
  <r>
    <x v="12"/>
    <x v="10"/>
    <n v="20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0" applyNumberFormats="0" applyBorderFormats="0" applyFontFormats="0" applyPatternFormats="0" applyAlignmentFormats="0" applyWidthHeightFormats="1" dataCaption="Valores" updatedVersion="8" minRefreshableVersion="3" showDrill="0" showDataTips="0" useAutoFormatting="1" itemPrintTitles="1" createdVersion="8" indent="0" compact="0" compactData="0" gridDropZones="1" multipleFieldFilters="0">
  <location ref="A3:C45" firstHeaderRow="2" firstDataRow="2" firstDataCol="2"/>
  <pivotFields count="3">
    <pivotField axis="axisRow" compact="0" outline="0" showAll="0" defaultSubtotal="0">
      <items count="40">
        <item x="27"/>
        <item x="28"/>
        <item x="0"/>
        <item x="1"/>
        <item x="2"/>
        <item x="6"/>
        <item x="7"/>
        <item x="11"/>
        <item x="12"/>
        <item x="25"/>
        <item x="23"/>
        <item x="30"/>
        <item x="10"/>
        <item x="13"/>
        <item x="4"/>
        <item x="35"/>
        <item x="16"/>
        <item x="39"/>
        <item x="29"/>
        <item x="3"/>
        <item x="18"/>
        <item x="17"/>
        <item x="19"/>
        <item x="38"/>
        <item x="20"/>
        <item x="5"/>
        <item x="33"/>
        <item x="31"/>
        <item x="9"/>
        <item x="37"/>
        <item x="24"/>
        <item x="8"/>
        <item x="14"/>
        <item x="34"/>
        <item x="22"/>
        <item x="21"/>
        <item x="26"/>
        <item x="15"/>
        <item x="36"/>
        <item x="32"/>
      </items>
    </pivotField>
    <pivotField axis="axisRow" compact="0" outline="0" showAll="0">
      <items count="39">
        <item x="22"/>
        <item x="2"/>
        <item x="1"/>
        <item x="6"/>
        <item x="10"/>
        <item x="30"/>
        <item x="35"/>
        <item x="3"/>
        <item x="33"/>
        <item x="16"/>
        <item x="37"/>
        <item x="4"/>
        <item x="14"/>
        <item x="27"/>
        <item x="21"/>
        <item x="32"/>
        <item x="8"/>
        <item x="29"/>
        <item x="31"/>
        <item x="23"/>
        <item x="34"/>
        <item x="12"/>
        <item x="20"/>
        <item x="19"/>
        <item x="24"/>
        <item x="36"/>
        <item x="15"/>
        <item x="17"/>
        <item x="9"/>
        <item x="18"/>
        <item x="5"/>
        <item x="11"/>
        <item x="0"/>
        <item x="7"/>
        <item x="28"/>
        <item x="26"/>
        <item x="25"/>
        <item x="13"/>
        <item t="default"/>
      </items>
    </pivotField>
    <pivotField dataField="1" compact="0" numFmtId="43" outline="0" showAll="0"/>
  </pivotFields>
  <rowFields count="2">
    <field x="0"/>
    <field x="1"/>
  </rowFields>
  <rowItems count="41">
    <i>
      <x/>
      <x v="36"/>
    </i>
    <i>
      <x v="1"/>
      <x v="35"/>
    </i>
    <i>
      <x v="2"/>
      <x v="32"/>
    </i>
    <i>
      <x v="3"/>
      <x v="2"/>
    </i>
    <i>
      <x v="4"/>
      <x v="1"/>
    </i>
    <i>
      <x v="5"/>
      <x v="2"/>
    </i>
    <i>
      <x v="6"/>
      <x v="3"/>
    </i>
    <i>
      <x v="7"/>
      <x v="2"/>
    </i>
    <i>
      <x v="8"/>
      <x v="4"/>
    </i>
    <i>
      <x v="9"/>
      <x v="19"/>
    </i>
    <i>
      <x v="10"/>
      <x v="14"/>
    </i>
    <i>
      <x v="11"/>
      <x v="34"/>
    </i>
    <i>
      <x v="12"/>
      <x v="28"/>
    </i>
    <i>
      <x v="13"/>
      <x v="31"/>
    </i>
    <i>
      <x v="14"/>
      <x v="11"/>
    </i>
    <i>
      <x v="15"/>
      <x v="8"/>
    </i>
    <i>
      <x v="16"/>
      <x v="12"/>
    </i>
    <i>
      <x v="17"/>
      <x v="10"/>
    </i>
    <i>
      <x v="18"/>
      <x v="13"/>
    </i>
    <i>
      <x v="19"/>
      <x v="7"/>
    </i>
    <i>
      <x v="20"/>
      <x v="9"/>
    </i>
    <i>
      <x v="21"/>
      <x v="26"/>
    </i>
    <i>
      <x v="22"/>
      <x v="27"/>
    </i>
    <i>
      <x v="23"/>
      <x v="25"/>
    </i>
    <i>
      <x v="24"/>
      <x v="29"/>
    </i>
    <i>
      <x v="25"/>
      <x v="30"/>
    </i>
    <i>
      <x v="26"/>
      <x v="18"/>
    </i>
    <i>
      <x v="27"/>
      <x v="17"/>
    </i>
    <i>
      <x v="28"/>
      <x v="16"/>
    </i>
    <i>
      <x v="29"/>
      <x v="6"/>
    </i>
    <i>
      <x v="30"/>
      <x/>
    </i>
    <i>
      <x v="31"/>
      <x v="33"/>
    </i>
    <i>
      <x v="32"/>
      <x v="21"/>
    </i>
    <i>
      <x v="33"/>
      <x v="15"/>
    </i>
    <i>
      <x v="34"/>
      <x v="22"/>
    </i>
    <i>
      <x v="35"/>
      <x v="23"/>
    </i>
    <i>
      <x v="36"/>
      <x v="24"/>
    </i>
    <i>
      <x v="37"/>
      <x v="37"/>
    </i>
    <i>
      <x v="38"/>
      <x v="20"/>
    </i>
    <i>
      <x v="39"/>
      <x v="5"/>
    </i>
    <i t="grand">
      <x/>
    </i>
  </rowItems>
  <colItems count="1">
    <i/>
  </colItems>
  <dataFields count="1">
    <dataField name="Suma de aprobado" fld="2" baseField="0" baseItem="27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C63"/>
  <sheetViews>
    <sheetView view="pageBreakPreview" topLeftCell="B1" zoomScale="110" zoomScaleNormal="115" zoomScaleSheetLayoutView="110" workbookViewId="0">
      <selection activeCell="D20" sqref="D20"/>
    </sheetView>
  </sheetViews>
  <sheetFormatPr baseColWidth="10" defaultRowHeight="15" x14ac:dyDescent="0.25"/>
  <cols>
    <col min="1" max="1" width="12.5703125" hidden="1" customWidth="1"/>
    <col min="2" max="2" width="78.140625" customWidth="1"/>
    <col min="3" max="3" width="18.7109375" customWidth="1"/>
  </cols>
  <sheetData>
    <row r="1" spans="1:3" ht="34.5" customHeight="1" thickBot="1" x14ac:dyDescent="0.3">
      <c r="B1" s="16" t="s">
        <v>1735</v>
      </c>
      <c r="C1" s="16" t="s">
        <v>98</v>
      </c>
    </row>
    <row r="2" spans="1:3" x14ac:dyDescent="0.25">
      <c r="B2" s="12" t="s">
        <v>97</v>
      </c>
      <c r="C2" s="13">
        <f>+C3+C13+C19+C22+C28+C31+C36+C46+C54+C59</f>
        <v>317907364.65549994</v>
      </c>
    </row>
    <row r="3" spans="1:3" x14ac:dyDescent="0.25">
      <c r="B3" s="14" t="s">
        <v>96</v>
      </c>
      <c r="C3" s="15">
        <f>SUM(C4:C12)</f>
        <v>237010.45719999998</v>
      </c>
    </row>
    <row r="4" spans="1:3" x14ac:dyDescent="0.25">
      <c r="A4" t="s">
        <v>5</v>
      </c>
      <c r="B4" s="7" t="s">
        <v>95</v>
      </c>
      <c r="C4" s="8">
        <f>SUMIF('Base Recursos Fiscales'!$H$10:$H$1017,I.1!$A4,'Base Recursos Fiscales'!$N$10:$N$1017)</f>
        <v>0</v>
      </c>
    </row>
    <row r="5" spans="1:3" x14ac:dyDescent="0.25">
      <c r="A5" t="s">
        <v>6</v>
      </c>
      <c r="B5" s="7" t="s">
        <v>94</v>
      </c>
      <c r="C5" s="8">
        <f>SUMIF('Base Recursos Fiscales'!$H$10:$H$1017,I.1!$A5,'Base Recursos Fiscales'!$N$10:$N$1017)</f>
        <v>178021.43019999997</v>
      </c>
    </row>
    <row r="6" spans="1:3" x14ac:dyDescent="0.25">
      <c r="A6" t="s">
        <v>337</v>
      </c>
      <c r="B6" s="7" t="s">
        <v>93</v>
      </c>
      <c r="C6" s="8">
        <f>SUMIF('Base Recursos Fiscales'!$H$10:$H$1017,I.1!$A6,'Base Recursos Fiscales'!$N$10:$N$1017)</f>
        <v>0</v>
      </c>
    </row>
    <row r="7" spans="1:3" x14ac:dyDescent="0.25">
      <c r="B7" s="7" t="s">
        <v>92</v>
      </c>
      <c r="C7" s="8">
        <f>SUMIF('Base Recursos Fiscales'!$H$10:$H$1017,I.1!$A7,'Base Recursos Fiscales'!$N$10:$N$1017)</f>
        <v>0</v>
      </c>
    </row>
    <row r="8" spans="1:3" x14ac:dyDescent="0.25">
      <c r="B8" s="7" t="s">
        <v>91</v>
      </c>
      <c r="C8" s="8">
        <f>SUMIF('Base Recursos Fiscales'!$H$10:$H$1017,I.1!$A8,'Base Recursos Fiscales'!$N$10:$N$1017)</f>
        <v>0</v>
      </c>
    </row>
    <row r="9" spans="1:3" x14ac:dyDescent="0.25">
      <c r="B9" s="7" t="s">
        <v>90</v>
      </c>
      <c r="C9" s="8">
        <f>SUMIF('Base Recursos Fiscales'!$H$10:$H$1017,I.1!$A9,'Base Recursos Fiscales'!$N$10:$N$1017)</f>
        <v>0</v>
      </c>
    </row>
    <row r="10" spans="1:3" x14ac:dyDescent="0.25">
      <c r="A10" t="s">
        <v>7</v>
      </c>
      <c r="B10" s="7" t="s">
        <v>89</v>
      </c>
      <c r="C10" s="8">
        <f>SUMIF('Base Recursos Fiscales'!$H$10:$H$1017,I.1!$A10,'Base Recursos Fiscales'!$N$10:$N$1017)</f>
        <v>19978.807000000001</v>
      </c>
    </row>
    <row r="11" spans="1:3" x14ac:dyDescent="0.25">
      <c r="A11" t="s">
        <v>8</v>
      </c>
      <c r="B11" s="7" t="s">
        <v>88</v>
      </c>
      <c r="C11" s="8">
        <f>SUMIF('Base Recursos Fiscales'!$H$10:$H$1017,I.1!$A11,'Base Recursos Fiscales'!$N$10:$N$1017)</f>
        <v>39010.22</v>
      </c>
    </row>
    <row r="12" spans="1:3" ht="25.5" x14ac:dyDescent="0.25">
      <c r="A12" t="s">
        <v>9</v>
      </c>
      <c r="B12" s="7" t="s">
        <v>87</v>
      </c>
      <c r="C12" s="8">
        <f>SUMIF('Base Recursos Fiscales'!$H$10:$H$1017,I.1!$A12,'Base Recursos Fiscales'!$N$10:$N$1017)</f>
        <v>0</v>
      </c>
    </row>
    <row r="13" spans="1:3" x14ac:dyDescent="0.25">
      <c r="B13" s="14" t="s">
        <v>86</v>
      </c>
      <c r="C13" s="15">
        <f>SUM(C14:C18)</f>
        <v>0</v>
      </c>
    </row>
    <row r="14" spans="1:3" x14ac:dyDescent="0.25">
      <c r="B14" s="7" t="s">
        <v>85</v>
      </c>
      <c r="C14" s="8">
        <f>SUMIF('Base Recursos Fiscales'!$H$10:$H$1017,I.1!$A14,'Base Recursos Fiscales'!$N$10:$N$1017)</f>
        <v>0</v>
      </c>
    </row>
    <row r="15" spans="1:3" x14ac:dyDescent="0.25">
      <c r="B15" s="7" t="s">
        <v>84</v>
      </c>
      <c r="C15" s="8">
        <f>SUMIF('Base Recursos Fiscales'!$H$10:$H$1017,I.1!$A15,'Base Recursos Fiscales'!$N$10:$N$1017)</f>
        <v>0</v>
      </c>
    </row>
    <row r="16" spans="1:3" x14ac:dyDescent="0.25">
      <c r="B16" s="7" t="s">
        <v>83</v>
      </c>
      <c r="C16" s="8">
        <f>SUMIF('Base Recursos Fiscales'!$H$10:$H$1017,I.1!$A16,'Base Recursos Fiscales'!$N$10:$N$1017)</f>
        <v>0</v>
      </c>
    </row>
    <row r="17" spans="1:3" x14ac:dyDescent="0.25">
      <c r="B17" s="7" t="s">
        <v>82</v>
      </c>
      <c r="C17" s="8">
        <f>SUMIF('Base Recursos Fiscales'!$H$10:$H$1017,I.1!$A17,'Base Recursos Fiscales'!$N$10:$N$1017)</f>
        <v>0</v>
      </c>
    </row>
    <row r="18" spans="1:3" x14ac:dyDescent="0.25">
      <c r="B18" s="7" t="s">
        <v>81</v>
      </c>
      <c r="C18" s="8">
        <f>SUMIF('Base Recursos Fiscales'!$H$10:$H$1017,I.1!$A18,'Base Recursos Fiscales'!$N$10:$N$1017)</f>
        <v>0</v>
      </c>
    </row>
    <row r="19" spans="1:3" x14ac:dyDescent="0.25">
      <c r="B19" s="14" t="s">
        <v>80</v>
      </c>
      <c r="C19" s="15">
        <f>SUM(C20:C21)</f>
        <v>0</v>
      </c>
    </row>
    <row r="20" spans="1:3" x14ac:dyDescent="0.25">
      <c r="B20" s="7" t="s">
        <v>79</v>
      </c>
      <c r="C20" s="8">
        <f>SUMIF('Base Recursos Fiscales'!$H$10:$H$1017,I.1!$A20,'Base Recursos Fiscales'!$N$10:$N$1017)</f>
        <v>0</v>
      </c>
    </row>
    <row r="21" spans="1:3" ht="25.5" x14ac:dyDescent="0.25">
      <c r="B21" s="7" t="s">
        <v>78</v>
      </c>
      <c r="C21" s="8">
        <f>SUMIF('Base Recursos Fiscales'!$H$10:$H$1017,I.1!$A21,'Base Recursos Fiscales'!$N$10:$N$1017)</f>
        <v>0</v>
      </c>
    </row>
    <row r="22" spans="1:3" x14ac:dyDescent="0.25">
      <c r="B22" s="14" t="s">
        <v>77</v>
      </c>
      <c r="C22" s="15">
        <f>SUM(C23:C27)</f>
        <v>968624.99860000005</v>
      </c>
    </row>
    <row r="23" spans="1:3" x14ac:dyDescent="0.25">
      <c r="A23" t="s">
        <v>12</v>
      </c>
      <c r="B23" s="7" t="s">
        <v>76</v>
      </c>
      <c r="C23" s="8">
        <f>SUMIF('Base Recursos Fiscales'!$H$10:$H$1017,I.1!$A23,'Base Recursos Fiscales'!$N$10:$N$1017)</f>
        <v>478752.24</v>
      </c>
    </row>
    <row r="24" spans="1:3" x14ac:dyDescent="0.25">
      <c r="A24" t="s">
        <v>13</v>
      </c>
      <c r="B24" s="7" t="s">
        <v>75</v>
      </c>
      <c r="C24" s="8">
        <f>SUMIF('Base Recursos Fiscales'!$H$10:$H$1017,I.1!$A24,'Base Recursos Fiscales'!$N$10:$N$1017)</f>
        <v>489872.7586</v>
      </c>
    </row>
    <row r="25" spans="1:3" x14ac:dyDescent="0.25">
      <c r="A25" t="s">
        <v>14</v>
      </c>
      <c r="B25" s="7" t="s">
        <v>74</v>
      </c>
      <c r="C25" s="8">
        <f>SUMIF('Base Recursos Fiscales'!$H$10:$H$1017,I.1!$A25,'Base Recursos Fiscales'!$N$10:$N$1017)</f>
        <v>0</v>
      </c>
    </row>
    <row r="26" spans="1:3" x14ac:dyDescent="0.25">
      <c r="A26" t="s">
        <v>15</v>
      </c>
      <c r="B26" s="7" t="s">
        <v>73</v>
      </c>
      <c r="C26" s="8">
        <f>SUMIF('Base Recursos Fiscales'!$H$10:$H$1017,I.1!$A26,'Base Recursos Fiscales'!$N$10:$N$1017)</f>
        <v>0</v>
      </c>
    </row>
    <row r="27" spans="1:3" ht="25.5" x14ac:dyDescent="0.25">
      <c r="A27" t="s">
        <v>16</v>
      </c>
      <c r="B27" s="7" t="s">
        <v>72</v>
      </c>
      <c r="C27" s="8">
        <f>SUMIF('Base Recursos Fiscales'!$H$10:$H$1017,I.1!$A27,'Base Recursos Fiscales'!$N$10:$N$1017)</f>
        <v>0</v>
      </c>
    </row>
    <row r="28" spans="1:3" x14ac:dyDescent="0.25">
      <c r="B28" s="14" t="s">
        <v>71</v>
      </c>
      <c r="C28" s="15">
        <f>SUM(C29:C30)</f>
        <v>117849.8602</v>
      </c>
    </row>
    <row r="29" spans="1:3" x14ac:dyDescent="0.25">
      <c r="A29" t="s">
        <v>19</v>
      </c>
      <c r="B29" s="7" t="s">
        <v>71</v>
      </c>
      <c r="C29" s="8">
        <f>SUMIF('Base Recursos Fiscales'!$H$10:$H$1017,I.1!$A29,'Base Recursos Fiscales'!$N$10:$N$1017)</f>
        <v>117849.8602</v>
      </c>
    </row>
    <row r="30" spans="1:3" ht="25.5" x14ac:dyDescent="0.25">
      <c r="A30" t="s">
        <v>20</v>
      </c>
      <c r="B30" s="7" t="s">
        <v>70</v>
      </c>
      <c r="C30" s="8">
        <f>SUMIF('Base Recursos Fiscales'!$H$10:$H$1017,I.1!$A30,'Base Recursos Fiscales'!$N$10:$N$1017)</f>
        <v>0</v>
      </c>
    </row>
    <row r="31" spans="1:3" x14ac:dyDescent="0.25">
      <c r="B31" s="14" t="s">
        <v>69</v>
      </c>
      <c r="C31" s="15">
        <f>SUM(C32:C35)</f>
        <v>11948</v>
      </c>
    </row>
    <row r="32" spans="1:3" x14ac:dyDescent="0.25">
      <c r="A32" t="s">
        <v>23</v>
      </c>
      <c r="B32" s="7" t="s">
        <v>69</v>
      </c>
      <c r="C32" s="8">
        <f>SUMIF('Base Recursos Fiscales'!$H$10:$H$1017,I.1!$A32,'Base Recursos Fiscales'!$N$10:$N$1017)</f>
        <v>11948</v>
      </c>
    </row>
    <row r="33" spans="1:3" x14ac:dyDescent="0.25">
      <c r="B33" s="7" t="s">
        <v>68</v>
      </c>
      <c r="C33" s="8">
        <f>SUMIF('Base Recursos Fiscales'!$H$10:$H$1017,I.1!$A33,'Base Recursos Fiscales'!$N$10:$N$1017)</f>
        <v>0</v>
      </c>
    </row>
    <row r="34" spans="1:3" x14ac:dyDescent="0.25">
      <c r="B34" s="7" t="s">
        <v>67</v>
      </c>
      <c r="C34" s="8">
        <f>SUMIF('Base Recursos Fiscales'!$H$10:$H$1017,I.1!$A34,'Base Recursos Fiscales'!$N$10:$N$1017)</f>
        <v>0</v>
      </c>
    </row>
    <row r="35" spans="1:3" ht="25.5" x14ac:dyDescent="0.25">
      <c r="A35" t="s">
        <v>24</v>
      </c>
      <c r="B35" s="7" t="s">
        <v>66</v>
      </c>
      <c r="C35" s="8">
        <f>SUMIF('Base Recursos Fiscales'!$H$10:$H$1017,I.1!$A35,'Base Recursos Fiscales'!$N$10:$N$1017)</f>
        <v>0</v>
      </c>
    </row>
    <row r="36" spans="1:3" x14ac:dyDescent="0.25">
      <c r="B36" s="14" t="s">
        <v>65</v>
      </c>
      <c r="C36" s="15">
        <f>SUM(C37:C44)</f>
        <v>0</v>
      </c>
    </row>
    <row r="37" spans="1:3" ht="25.5" x14ac:dyDescent="0.25">
      <c r="B37" s="7" t="s">
        <v>64</v>
      </c>
      <c r="C37" s="8">
        <f>SUMIF('Base Recursos Fiscales'!$H$10:$H$1017,I.1!$A37,'Base Recursos Fiscales'!$N$10:$N$1017)</f>
        <v>0</v>
      </c>
    </row>
    <row r="38" spans="1:3" ht="25.5" x14ac:dyDescent="0.25">
      <c r="B38" s="7" t="s">
        <v>63</v>
      </c>
      <c r="C38" s="8">
        <f>SUMIF('Base Recursos Fiscales'!$H$10:$H$1017,I.1!$A38,'Base Recursos Fiscales'!$N$10:$N$1017)</f>
        <v>0</v>
      </c>
    </row>
    <row r="39" spans="1:3" ht="25.5" x14ac:dyDescent="0.25">
      <c r="B39" s="7" t="s">
        <v>62</v>
      </c>
      <c r="C39" s="8">
        <f>SUMIF('Base Recursos Fiscales'!$H$10:$H$1017,I.1!$A39,'Base Recursos Fiscales'!$N$10:$N$1017)</f>
        <v>0</v>
      </c>
    </row>
    <row r="40" spans="1:3" ht="25.5" x14ac:dyDescent="0.25">
      <c r="B40" s="7" t="s">
        <v>61</v>
      </c>
      <c r="C40" s="8">
        <f>SUMIF('Base Recursos Fiscales'!$H$10:$H$1017,I.1!$A40,'Base Recursos Fiscales'!$N$10:$N$1017)</f>
        <v>0</v>
      </c>
    </row>
    <row r="41" spans="1:3" ht="25.5" x14ac:dyDescent="0.25">
      <c r="B41" s="7" t="s">
        <v>60</v>
      </c>
      <c r="C41" s="8">
        <f>SUMIF('Base Recursos Fiscales'!$H$10:$H$1017,I.1!$A41,'Base Recursos Fiscales'!$N$10:$N$1017)</f>
        <v>0</v>
      </c>
    </row>
    <row r="42" spans="1:3" ht="25.5" x14ac:dyDescent="0.25">
      <c r="B42" s="7" t="s">
        <v>59</v>
      </c>
      <c r="C42" s="8">
        <f>SUMIF('Base Recursos Fiscales'!$H$10:$H$1017,I.1!$A42,'Base Recursos Fiscales'!$N$10:$N$1017)</f>
        <v>0</v>
      </c>
    </row>
    <row r="43" spans="1:3" ht="25.5" x14ac:dyDescent="0.25">
      <c r="B43" s="7" t="s">
        <v>58</v>
      </c>
      <c r="C43" s="8">
        <f>SUMIF('Base Recursos Fiscales'!$H$10:$H$1017,I.1!$A43,'Base Recursos Fiscales'!$N$10:$N$1017)</f>
        <v>0</v>
      </c>
    </row>
    <row r="44" spans="1:3" ht="25.5" x14ac:dyDescent="0.25">
      <c r="B44" s="7" t="s">
        <v>57</v>
      </c>
      <c r="C44" s="8">
        <f>SUMIF('Base Recursos Fiscales'!$H$10:$H$1017,I.1!$A44,'Base Recursos Fiscales'!$N$10:$N$1017)</f>
        <v>0</v>
      </c>
    </row>
    <row r="45" spans="1:3" x14ac:dyDescent="0.25">
      <c r="B45" s="7" t="s">
        <v>56</v>
      </c>
      <c r="C45" s="8">
        <f>SUMIF('Base Recursos Fiscales'!$H$10:$H$1017,I.1!$A45,'Base Recursos Fiscales'!$N$10:$N$1017)</f>
        <v>0</v>
      </c>
    </row>
    <row r="46" spans="1:3" ht="25.5" x14ac:dyDescent="0.25">
      <c r="B46" s="14" t="s">
        <v>55</v>
      </c>
      <c r="C46" s="15">
        <f>+C47+C48+C51+C52+C53</f>
        <v>316571931.33949995</v>
      </c>
    </row>
    <row r="47" spans="1:3" x14ac:dyDescent="0.25">
      <c r="A47" t="s">
        <v>25</v>
      </c>
      <c r="B47" s="7" t="s">
        <v>54</v>
      </c>
      <c r="C47" s="8">
        <f>SUMIF('Base Recursos Fiscales'!$H$10:$H$1017,I.1!$A47,'Base Recursos Fiscales'!$N$10:$N$1017)</f>
        <v>62708513.199499987</v>
      </c>
    </row>
    <row r="48" spans="1:3" x14ac:dyDescent="0.25">
      <c r="A48" t="s">
        <v>26</v>
      </c>
      <c r="B48" s="7" t="s">
        <v>53</v>
      </c>
      <c r="C48" s="8">
        <f>+C49+C50</f>
        <v>253863418.13999999</v>
      </c>
    </row>
    <row r="49" spans="1:3" hidden="1" x14ac:dyDescent="0.25">
      <c r="A49" t="s">
        <v>416</v>
      </c>
      <c r="B49" s="9" t="s">
        <v>325</v>
      </c>
      <c r="C49" s="8">
        <f>SUMIF('Base Recursos Fiscales'!$H$10:$H$1017,I.1!$A49,'Base Recursos Fiscales'!$N$10:$N$1017)</f>
        <v>210461744.72999999</v>
      </c>
    </row>
    <row r="50" spans="1:3" hidden="1" x14ac:dyDescent="0.25">
      <c r="A50" t="s">
        <v>419</v>
      </c>
      <c r="B50" s="9" t="s">
        <v>326</v>
      </c>
      <c r="C50" s="8">
        <f>SUMIF('Base Recursos Fiscales'!$H$10:$H$1017,I.1!$A50,'Base Recursos Fiscales'!$N$10:$N$1017)</f>
        <v>43401673.409999996</v>
      </c>
    </row>
    <row r="51" spans="1:3" x14ac:dyDescent="0.25">
      <c r="A51" t="s">
        <v>27</v>
      </c>
      <c r="B51" s="7" t="s">
        <v>52</v>
      </c>
      <c r="C51" s="8">
        <f>SUMIF('Base Recursos Fiscales'!$H$10:$H$1017,I.1!$A51,'Base Recursos Fiscales'!$N$10:$N$1017)</f>
        <v>0</v>
      </c>
    </row>
    <row r="52" spans="1:3" x14ac:dyDescent="0.25">
      <c r="B52" s="7" t="s">
        <v>51</v>
      </c>
      <c r="C52" s="8">
        <f>SUMIF('Base Recursos Fiscales'!$H$10:$H$1017,I.1!$A52,'Base Recursos Fiscales'!$N$10:$N$1017)</f>
        <v>0</v>
      </c>
    </row>
    <row r="53" spans="1:3" x14ac:dyDescent="0.25">
      <c r="B53" s="7" t="s">
        <v>50</v>
      </c>
      <c r="C53" s="8">
        <f>SUMIF('Base Recursos Fiscales'!$H$10:$H$1017,I.1!$A53,'Base Recursos Fiscales'!$N$10:$N$1017)</f>
        <v>0</v>
      </c>
    </row>
    <row r="54" spans="1:3" ht="25.5" x14ac:dyDescent="0.25">
      <c r="B54" s="14" t="s">
        <v>49</v>
      </c>
      <c r="C54" s="15">
        <f>SUM(C55:C58)</f>
        <v>0</v>
      </c>
    </row>
    <row r="55" spans="1:3" x14ac:dyDescent="0.25">
      <c r="B55" s="7" t="s">
        <v>48</v>
      </c>
      <c r="C55" s="8">
        <f>SUMIF('Base Recursos Fiscales'!$H$10:$H$1017,I.1!$A55,'Base Recursos Fiscales'!$N$10:$N$1017)</f>
        <v>0</v>
      </c>
    </row>
    <row r="56" spans="1:3" x14ac:dyDescent="0.25">
      <c r="B56" s="7" t="s">
        <v>47</v>
      </c>
      <c r="C56" s="8">
        <f>SUMIF('Base Recursos Fiscales'!$H$10:$H$1017,I.1!$A56,'Base Recursos Fiscales'!$N$10:$N$1017)</f>
        <v>0</v>
      </c>
    </row>
    <row r="57" spans="1:3" x14ac:dyDescent="0.25">
      <c r="B57" s="7" t="s">
        <v>46</v>
      </c>
      <c r="C57" s="8">
        <f>SUMIF('Base Recursos Fiscales'!$H$10:$H$1017,I.1!$A57,'Base Recursos Fiscales'!$N$10:$N$1017)</f>
        <v>0</v>
      </c>
    </row>
    <row r="58" spans="1:3" x14ac:dyDescent="0.25">
      <c r="B58" s="7" t="s">
        <v>45</v>
      </c>
      <c r="C58" s="8">
        <f>SUMIF('Base Recursos Fiscales'!$H$10:$H$1017,I.1!$A58,'Base Recursos Fiscales'!$N$10:$N$1017)</f>
        <v>0</v>
      </c>
    </row>
    <row r="59" spans="1:3" x14ac:dyDescent="0.25">
      <c r="B59" s="14" t="s">
        <v>44</v>
      </c>
      <c r="C59" s="15">
        <f>SUM(C60:C62)</f>
        <v>0</v>
      </c>
    </row>
    <row r="60" spans="1:3" x14ac:dyDescent="0.25">
      <c r="B60" s="7" t="s">
        <v>43</v>
      </c>
      <c r="C60" s="8">
        <f>SUMIF('Base Recursos Fiscales'!$H$10:$H$1017,I.1!$A60,'Base Recursos Fiscales'!$N$10:$N$1017)</f>
        <v>0</v>
      </c>
    </row>
    <row r="61" spans="1:3" x14ac:dyDescent="0.25">
      <c r="B61" s="7" t="s">
        <v>42</v>
      </c>
      <c r="C61" s="8">
        <f>SUMIF('Base Recursos Fiscales'!$H$10:$H$1017,I.1!$A61,'Base Recursos Fiscales'!$N$10:$N$1017)</f>
        <v>0</v>
      </c>
    </row>
    <row r="62" spans="1:3" ht="15.75" thickBot="1" x14ac:dyDescent="0.3">
      <c r="A62" s="1" t="s">
        <v>2</v>
      </c>
      <c r="B62" s="10" t="s">
        <v>41</v>
      </c>
      <c r="C62" s="11">
        <f>SUMIF('Base Recursos Fiscales'!$H$10:$H$1017,I.1!$A62,'Base Recursos Fiscales'!$N$10:$N$1017)</f>
        <v>0</v>
      </c>
    </row>
    <row r="63" spans="1:3" x14ac:dyDescent="0.25">
      <c r="B63" s="6"/>
    </row>
  </sheetData>
  <pageMargins left="0.70866141732283472" right="0.59055118110236227" top="1.4173228346456694" bottom="0.78740157480314965" header="0.31496062992125984" footer="0.39370078740157483"/>
  <pageSetup scale="95" fitToHeight="0" orientation="portrait" r:id="rId1"/>
  <headerFooter>
    <oddHeader>&amp;C&amp;G</oddHeader>
    <oddFooter>&amp;C&amp;G</oddFooter>
  </headerFooter>
  <rowBreaks count="1" manualBreakCount="1">
    <brk id="30" min="1" max="2" man="1"/>
  </rowBreaks>
  <ignoredErrors>
    <ignoredError sqref="A4:A5 A7:A11" twoDigitTextYea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C16"/>
  <sheetViews>
    <sheetView view="pageBreakPreview" zoomScaleNormal="100" zoomScaleSheetLayoutView="100" workbookViewId="0">
      <selection activeCell="D20" sqref="D20"/>
    </sheetView>
  </sheetViews>
  <sheetFormatPr baseColWidth="10" defaultRowHeight="15" x14ac:dyDescent="0.25"/>
  <cols>
    <col min="1" max="1" width="3" bestFit="1" customWidth="1"/>
    <col min="2" max="2" width="69.42578125" customWidth="1"/>
    <col min="3" max="3" width="18.7109375" customWidth="1"/>
  </cols>
  <sheetData>
    <row r="1" spans="1:3" ht="35.25" customHeight="1" thickBot="1" x14ac:dyDescent="0.3">
      <c r="A1" s="186" t="s">
        <v>113</v>
      </c>
      <c r="B1" s="187"/>
      <c r="C1" s="188"/>
    </row>
    <row r="2" spans="1:3" x14ac:dyDescent="0.25">
      <c r="A2" s="189" t="s">
        <v>112</v>
      </c>
      <c r="B2" s="190"/>
      <c r="C2" s="42">
        <v>2025</v>
      </c>
    </row>
    <row r="3" spans="1:3" ht="15.75" thickBot="1" x14ac:dyDescent="0.3">
      <c r="A3" s="191" t="s">
        <v>111</v>
      </c>
      <c r="B3" s="192"/>
      <c r="C3" s="23" t="s">
        <v>110</v>
      </c>
    </row>
    <row r="4" spans="1:3" x14ac:dyDescent="0.25">
      <c r="A4" s="24">
        <v>1</v>
      </c>
      <c r="B4" s="25" t="s">
        <v>109</v>
      </c>
      <c r="C4" s="26">
        <f>SUM(C5:C11)</f>
        <v>64043946.515499987</v>
      </c>
    </row>
    <row r="5" spans="1:3" x14ac:dyDescent="0.25">
      <c r="A5" s="20">
        <v>11</v>
      </c>
      <c r="B5" s="21" t="s">
        <v>108</v>
      </c>
      <c r="C5" s="22">
        <f>SUMIF('Base Recursos Fiscales'!$D$10:$D$638,I.2!$A5,'Base Recursos Fiscales'!$N$10:$N$638)</f>
        <v>1335433.3160000001</v>
      </c>
    </row>
    <row r="6" spans="1:3" x14ac:dyDescent="0.25">
      <c r="A6" s="20">
        <v>12</v>
      </c>
      <c r="B6" s="21" t="s">
        <v>107</v>
      </c>
      <c r="C6" s="22">
        <f>SUMIF('Base Recursos Fiscales'!$D$10:$D$638,I.2!$A6,'Base Recursos Fiscales'!$N$10:$N$638)</f>
        <v>0</v>
      </c>
    </row>
    <row r="7" spans="1:3" x14ac:dyDescent="0.25">
      <c r="A7" s="20">
        <v>13</v>
      </c>
      <c r="B7" s="21" t="s">
        <v>106</v>
      </c>
      <c r="C7" s="22">
        <f>SUMIF('Base Recursos Fiscales'!$D$10:$D$638,I.2!$A7,'Base Recursos Fiscales'!$N$10:$N$638)</f>
        <v>0</v>
      </c>
    </row>
    <row r="8" spans="1:3" x14ac:dyDescent="0.25">
      <c r="A8" s="20">
        <v>14</v>
      </c>
      <c r="B8" s="21" t="s">
        <v>105</v>
      </c>
      <c r="C8" s="22">
        <f>SUMIF('Base Recursos Fiscales'!$D$10:$D$638,I.2!$A8,'Base Recursos Fiscales'!$N$10:$N$638)</f>
        <v>0</v>
      </c>
    </row>
    <row r="9" spans="1:3" x14ac:dyDescent="0.25">
      <c r="A9" s="20">
        <v>15</v>
      </c>
      <c r="B9" s="21" t="s">
        <v>102</v>
      </c>
      <c r="C9" s="22">
        <f>SUMIF('Base Recursos Fiscales'!$D$10:$D$638,I.2!$A9,'Base Recursos Fiscales'!$N$10:$N$638)</f>
        <v>59858950.425499991</v>
      </c>
    </row>
    <row r="10" spans="1:3" x14ac:dyDescent="0.25">
      <c r="A10" s="20">
        <v>16</v>
      </c>
      <c r="B10" s="21" t="s">
        <v>101</v>
      </c>
      <c r="C10" s="22">
        <f>SUMIF('Base Recursos Fiscales'!$D$10:$D$638,I.2!$A10,'Base Recursos Fiscales'!$N$10:$N$638)</f>
        <v>2849562.7739999997</v>
      </c>
    </row>
    <row r="11" spans="1:3" x14ac:dyDescent="0.25">
      <c r="A11" s="20">
        <v>17</v>
      </c>
      <c r="B11" s="21" t="s">
        <v>104</v>
      </c>
      <c r="C11" s="22">
        <f>SUMIF('Base Recursos Fiscales'!$D$10:$D$638,I.2!$A11,'Base Recursos Fiscales'!$N$10:$N$638)</f>
        <v>0</v>
      </c>
    </row>
    <row r="12" spans="1:3" x14ac:dyDescent="0.25">
      <c r="A12" s="27">
        <v>2</v>
      </c>
      <c r="B12" s="28" t="s">
        <v>103</v>
      </c>
      <c r="C12" s="29">
        <f>SUM(C13:C15)</f>
        <v>253863418.13999999</v>
      </c>
    </row>
    <row r="13" spans="1:3" x14ac:dyDescent="0.25">
      <c r="A13" s="20">
        <v>25</v>
      </c>
      <c r="B13" s="21" t="s">
        <v>102</v>
      </c>
      <c r="C13" s="22">
        <f>SUMIF('Base Recursos Fiscales'!$D$10:$D$638,I.2!$A13,'Base Recursos Fiscales'!$N$10:$N$638)</f>
        <v>253863418.13999999</v>
      </c>
    </row>
    <row r="14" spans="1:3" x14ac:dyDescent="0.25">
      <c r="A14" s="20">
        <v>26</v>
      </c>
      <c r="B14" s="21" t="s">
        <v>101</v>
      </c>
      <c r="C14" s="22">
        <f>SUMIF('Base Recursos Fiscales'!$D$10:$D$638,I.2!$A14,'Base Recursos Fiscales'!$N$10:$N$638)</f>
        <v>0</v>
      </c>
    </row>
    <row r="15" spans="1:3" ht="15.75" thickBot="1" x14ac:dyDescent="0.3">
      <c r="A15" s="30">
        <v>27</v>
      </c>
      <c r="B15" s="31" t="s">
        <v>100</v>
      </c>
      <c r="C15" s="32">
        <f>SUMIF('Base Recursos Fiscales'!$D$10:$D$638,I.2!$A15,'Base Recursos Fiscales'!$N$10:$N$638)</f>
        <v>0</v>
      </c>
    </row>
    <row r="16" spans="1:3" ht="15.75" thickBot="1" x14ac:dyDescent="0.3">
      <c r="A16" s="193" t="s">
        <v>99</v>
      </c>
      <c r="B16" s="194"/>
      <c r="C16" s="33">
        <f>+C12+C4</f>
        <v>317907364.65549999</v>
      </c>
    </row>
  </sheetData>
  <mergeCells count="4">
    <mergeCell ref="A1:C1"/>
    <mergeCell ref="A2:B2"/>
    <mergeCell ref="A3:B3"/>
    <mergeCell ref="A16:B16"/>
  </mergeCells>
  <pageMargins left="0.70866141732283472" right="0.59055118110236227" top="1.4173228346456694" bottom="0.78740157480314965" header="0.31496062992125984" footer="0.39370078740157483"/>
  <pageSetup fitToHeight="0" orientation="portrait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C91"/>
  <sheetViews>
    <sheetView view="pageBreakPreview" zoomScale="110" zoomScaleNormal="100" zoomScaleSheetLayoutView="110" workbookViewId="0">
      <selection activeCell="D20" sqref="D20"/>
    </sheetView>
  </sheetViews>
  <sheetFormatPr baseColWidth="10" defaultRowHeight="15" x14ac:dyDescent="0.25"/>
  <cols>
    <col min="1" max="1" width="17.7109375" style="6" customWidth="1"/>
    <col min="2" max="2" width="55" style="6" customWidth="1"/>
    <col min="3" max="3" width="18.7109375" style="6" customWidth="1"/>
    <col min="4" max="16384" width="11.42578125" style="6"/>
  </cols>
  <sheetData>
    <row r="1" spans="1:3" ht="15.75" thickBot="1" x14ac:dyDescent="0.3">
      <c r="A1" s="195" t="s">
        <v>263</v>
      </c>
      <c r="B1" s="196"/>
      <c r="C1" s="197"/>
    </row>
    <row r="2" spans="1:3" x14ac:dyDescent="0.25">
      <c r="A2" s="198" t="s">
        <v>112</v>
      </c>
      <c r="B2" s="199"/>
      <c r="C2" s="39">
        <v>2025</v>
      </c>
    </row>
    <row r="3" spans="1:3" ht="15.75" thickBot="1" x14ac:dyDescent="0.3">
      <c r="A3" s="200" t="s">
        <v>262</v>
      </c>
      <c r="B3" s="201"/>
      <c r="C3" s="40" t="s">
        <v>110</v>
      </c>
    </row>
    <row r="4" spans="1:3" x14ac:dyDescent="0.25">
      <c r="A4" s="34">
        <v>1</v>
      </c>
      <c r="B4" s="35" t="s">
        <v>38</v>
      </c>
      <c r="C4" s="36">
        <f>SUBTOTAL(9,C5:C86)</f>
        <v>317907364.65549994</v>
      </c>
    </row>
    <row r="5" spans="1:3" x14ac:dyDescent="0.25">
      <c r="A5" s="27">
        <v>1.1000000000000001</v>
      </c>
      <c r="B5" s="37" t="s">
        <v>261</v>
      </c>
      <c r="C5" s="29">
        <f>SUBTOTAL(9,C6:C53)</f>
        <v>317907364.65549994</v>
      </c>
    </row>
    <row r="6" spans="1:3" x14ac:dyDescent="0.25">
      <c r="A6" s="27" t="s">
        <v>260</v>
      </c>
      <c r="B6" s="37" t="s">
        <v>96</v>
      </c>
      <c r="C6" s="29">
        <f>SUBTOTAL(9,C7:C18)</f>
        <v>237010.45719999998</v>
      </c>
    </row>
    <row r="7" spans="1:3" ht="25.5" x14ac:dyDescent="0.25">
      <c r="A7" s="20" t="s">
        <v>259</v>
      </c>
      <c r="B7" s="18" t="s">
        <v>258</v>
      </c>
      <c r="C7" s="19">
        <f>SUBTOTAL(9,C8:C10)</f>
        <v>0</v>
      </c>
    </row>
    <row r="8" spans="1:3" x14ac:dyDescent="0.25">
      <c r="A8" s="20" t="s">
        <v>257</v>
      </c>
      <c r="B8" s="41" t="s">
        <v>256</v>
      </c>
      <c r="C8" s="22">
        <f>SUMIF('Base Recursos Fiscales'!$C$10:$C$638,I.3!$A8,'Base Recursos Fiscales'!$N$10:$N$638)</f>
        <v>0</v>
      </c>
    </row>
    <row r="9" spans="1:3" x14ac:dyDescent="0.25">
      <c r="A9" s="20" t="s">
        <v>255</v>
      </c>
      <c r="B9" s="41" t="s">
        <v>254</v>
      </c>
      <c r="C9" s="22">
        <f>SUMIF('Base Recursos Fiscales'!$C$10:$C$638,I.3!$A9,'Base Recursos Fiscales'!$N$10:$N$638)</f>
        <v>0</v>
      </c>
    </row>
    <row r="10" spans="1:3" x14ac:dyDescent="0.25">
      <c r="A10" s="20" t="s">
        <v>253</v>
      </c>
      <c r="B10" s="41" t="s">
        <v>252</v>
      </c>
      <c r="C10" s="22">
        <f>SUMIF('Base Recursos Fiscales'!$C$10:$C$638,I.3!$A10,'Base Recursos Fiscales'!$N$10:$N$638)</f>
        <v>0</v>
      </c>
    </row>
    <row r="11" spans="1:3" x14ac:dyDescent="0.25">
      <c r="A11" s="20" t="s">
        <v>251</v>
      </c>
      <c r="B11" s="21" t="s">
        <v>250</v>
      </c>
      <c r="C11" s="22">
        <f>SUMIF('Base Recursos Fiscales'!$C$10:$C$638,I.3!$A11,'Base Recursos Fiscales'!$N$10:$N$638)</f>
        <v>0</v>
      </c>
    </row>
    <row r="12" spans="1:3" x14ac:dyDescent="0.25">
      <c r="A12" s="20" t="s">
        <v>249</v>
      </c>
      <c r="B12" s="21" t="s">
        <v>248</v>
      </c>
      <c r="C12" s="22">
        <f>SUMIF('Base Recursos Fiscales'!$C$10:$C$638,I.3!$A12,'Base Recursos Fiscales'!$N$10:$N$638)</f>
        <v>178021.43019999997</v>
      </c>
    </row>
    <row r="13" spans="1:3" x14ac:dyDescent="0.25">
      <c r="A13" s="20" t="s">
        <v>247</v>
      </c>
      <c r="B13" s="21" t="s">
        <v>246</v>
      </c>
      <c r="C13" s="22">
        <f>SUMIF('Base Recursos Fiscales'!$C$10:$C$638,I.3!$A13,'Base Recursos Fiscales'!$N$10:$N$638)</f>
        <v>0</v>
      </c>
    </row>
    <row r="14" spans="1:3" ht="25.5" x14ac:dyDescent="0.25">
      <c r="A14" s="20" t="s">
        <v>245</v>
      </c>
      <c r="B14" s="21" t="s">
        <v>244</v>
      </c>
      <c r="C14" s="22">
        <f>SUMIF('Base Recursos Fiscales'!$C$10:$C$638,I.3!$A14,'Base Recursos Fiscales'!$N$10:$N$638)</f>
        <v>0</v>
      </c>
    </row>
    <row r="15" spans="1:3" x14ac:dyDescent="0.25">
      <c r="A15" s="20" t="s">
        <v>243</v>
      </c>
      <c r="B15" s="21" t="s">
        <v>242</v>
      </c>
      <c r="C15" s="22">
        <f>SUMIF('Base Recursos Fiscales'!$C$10:$C$638,I.3!$A15,'Base Recursos Fiscales'!$N$10:$N$638)</f>
        <v>0</v>
      </c>
    </row>
    <row r="16" spans="1:3" x14ac:dyDescent="0.25">
      <c r="A16" s="20" t="s">
        <v>241</v>
      </c>
      <c r="B16" s="21" t="s">
        <v>240</v>
      </c>
      <c r="C16" s="22">
        <f>SUMIF('Base Recursos Fiscales'!$C$10:$C$638,I.3!$A16,'Base Recursos Fiscales'!$N$10:$N$638)</f>
        <v>0</v>
      </c>
    </row>
    <row r="17" spans="1:3" x14ac:dyDescent="0.25">
      <c r="A17" s="20" t="s">
        <v>239</v>
      </c>
      <c r="B17" s="21" t="s">
        <v>238</v>
      </c>
      <c r="C17" s="22">
        <f>SUMIF('Base Recursos Fiscales'!$C$10:$C$638,I.3!$A17,'Base Recursos Fiscales'!$N$10:$N$638)</f>
        <v>39010.22</v>
      </c>
    </row>
    <row r="18" spans="1:3" x14ac:dyDescent="0.25">
      <c r="A18" s="20" t="s">
        <v>237</v>
      </c>
      <c r="B18" s="21" t="s">
        <v>236</v>
      </c>
      <c r="C18" s="22">
        <f>SUMIF('Base Recursos Fiscales'!$C$10:$C$638,I.3!$A18,'Base Recursos Fiscales'!$N$10:$N$638)</f>
        <v>19978.807000000001</v>
      </c>
    </row>
    <row r="19" spans="1:3" x14ac:dyDescent="0.25">
      <c r="A19" s="27" t="s">
        <v>235</v>
      </c>
      <c r="B19" s="28" t="s">
        <v>234</v>
      </c>
      <c r="C19" s="29">
        <f>SUBTOTAL(9,C20:C23)</f>
        <v>0</v>
      </c>
    </row>
    <row r="20" spans="1:3" x14ac:dyDescent="0.25">
      <c r="A20" s="20" t="s">
        <v>233</v>
      </c>
      <c r="B20" s="21" t="s">
        <v>232</v>
      </c>
      <c r="C20" s="22">
        <f>SUMIF('Base Recursos Fiscales'!$C$10:$C$638,I.3!$A20,'Base Recursos Fiscales'!$N$10:$N$638)</f>
        <v>0</v>
      </c>
    </row>
    <row r="21" spans="1:3" x14ac:dyDescent="0.25">
      <c r="A21" s="20" t="s">
        <v>231</v>
      </c>
      <c r="B21" s="21" t="s">
        <v>230</v>
      </c>
      <c r="C21" s="22">
        <f>SUMIF('Base Recursos Fiscales'!$C$10:$C$638,I.3!$A21,'Base Recursos Fiscales'!$N$10:$N$638)</f>
        <v>0</v>
      </c>
    </row>
    <row r="22" spans="1:3" ht="25.5" x14ac:dyDescent="0.25">
      <c r="A22" s="20" t="s">
        <v>229</v>
      </c>
      <c r="B22" s="21" t="s">
        <v>228</v>
      </c>
      <c r="C22" s="22">
        <f>SUMIF('Base Recursos Fiscales'!$C$10:$C$638,I.3!$A22,'Base Recursos Fiscales'!$N$10:$N$638)</f>
        <v>0</v>
      </c>
    </row>
    <row r="23" spans="1:3" x14ac:dyDescent="0.25">
      <c r="A23" s="20" t="s">
        <v>227</v>
      </c>
      <c r="B23" s="21" t="s">
        <v>226</v>
      </c>
      <c r="C23" s="22">
        <f>SUMIF('Base Recursos Fiscales'!$C$10:$C$638,I.3!$A23,'Base Recursos Fiscales'!$N$10:$N$638)</f>
        <v>0</v>
      </c>
    </row>
    <row r="24" spans="1:3" x14ac:dyDescent="0.25">
      <c r="A24" s="27" t="s">
        <v>225</v>
      </c>
      <c r="B24" s="28" t="s">
        <v>80</v>
      </c>
      <c r="C24" s="29"/>
    </row>
    <row r="25" spans="1:3" x14ac:dyDescent="0.25">
      <c r="A25" s="27" t="s">
        <v>224</v>
      </c>
      <c r="B25" s="28" t="s">
        <v>223</v>
      </c>
      <c r="C25" s="29">
        <f>SUBTOTAL(9,C26:C28)</f>
        <v>1098422.8588000003</v>
      </c>
    </row>
    <row r="26" spans="1:3" x14ac:dyDescent="0.25">
      <c r="A26" s="20" t="s">
        <v>222</v>
      </c>
      <c r="B26" s="21" t="s">
        <v>221</v>
      </c>
      <c r="C26" s="22">
        <f>SUMIF('Base Recursos Fiscales'!$C$10:$C$638,I.3!$A26,'Base Recursos Fiscales'!$N$10:$N$638)</f>
        <v>968624.99860000028</v>
      </c>
    </row>
    <row r="27" spans="1:3" x14ac:dyDescent="0.25">
      <c r="A27" s="20" t="s">
        <v>220</v>
      </c>
      <c r="B27" s="21" t="s">
        <v>219</v>
      </c>
      <c r="C27" s="22">
        <f>SUMIF('Base Recursos Fiscales'!$C$10:$C$638,I.3!$A27,'Base Recursos Fiscales'!$N$10:$N$638)</f>
        <v>117849.8602</v>
      </c>
    </row>
    <row r="28" spans="1:3" x14ac:dyDescent="0.25">
      <c r="A28" s="20" t="s">
        <v>218</v>
      </c>
      <c r="B28" s="21" t="s">
        <v>217</v>
      </c>
      <c r="C28" s="22">
        <f>SUMIF('Base Recursos Fiscales'!$C$10:$C$638,I.3!$A28,'Base Recursos Fiscales'!$N$10:$N$638)</f>
        <v>11948</v>
      </c>
    </row>
    <row r="29" spans="1:3" x14ac:dyDescent="0.25">
      <c r="A29" s="27" t="s">
        <v>216</v>
      </c>
      <c r="B29" s="28" t="s">
        <v>215</v>
      </c>
      <c r="C29" s="29">
        <f>SUBTOTAL(9,C30:C35)</f>
        <v>0</v>
      </c>
    </row>
    <row r="30" spans="1:3" x14ac:dyDescent="0.25">
      <c r="A30" s="17" t="s">
        <v>214</v>
      </c>
      <c r="B30" s="18" t="s">
        <v>213</v>
      </c>
      <c r="C30" s="19">
        <f>SUBTOTAL(9,C31:C32)</f>
        <v>0</v>
      </c>
    </row>
    <row r="31" spans="1:3" x14ac:dyDescent="0.25">
      <c r="A31" s="20" t="s">
        <v>212</v>
      </c>
      <c r="B31" s="41" t="s">
        <v>211</v>
      </c>
      <c r="C31" s="22">
        <f>SUMIF('Base Recursos Fiscales'!$C$10:$C$638,I.3!$A31,'Base Recursos Fiscales'!$N$10:$N$638)</f>
        <v>0</v>
      </c>
    </row>
    <row r="32" spans="1:3" x14ac:dyDescent="0.25">
      <c r="A32" s="20" t="s">
        <v>210</v>
      </c>
      <c r="B32" s="41" t="s">
        <v>209</v>
      </c>
      <c r="C32" s="22">
        <f>SUMIF('Base Recursos Fiscales'!$C$10:$C$638,I.3!$A32,'Base Recursos Fiscales'!$N$10:$N$638)</f>
        <v>0</v>
      </c>
    </row>
    <row r="33" spans="1:3" x14ac:dyDescent="0.25">
      <c r="A33" s="20" t="s">
        <v>208</v>
      </c>
      <c r="B33" s="21" t="s">
        <v>207</v>
      </c>
      <c r="C33" s="22">
        <f>SUMIF('Base Recursos Fiscales'!$C$10:$C$638,I.3!$A33,'Base Recursos Fiscales'!$N$10:$N$638)</f>
        <v>0</v>
      </c>
    </row>
    <row r="34" spans="1:3" x14ac:dyDescent="0.25">
      <c r="A34" s="20" t="s">
        <v>206</v>
      </c>
      <c r="B34" s="21" t="s">
        <v>205</v>
      </c>
      <c r="C34" s="22">
        <f>SUMIF('Base Recursos Fiscales'!$C$10:$C$638,I.3!$A34,'Base Recursos Fiscales'!$N$10:$N$638)</f>
        <v>0</v>
      </c>
    </row>
    <row r="35" spans="1:3" ht="15.75" thickBot="1" x14ac:dyDescent="0.3">
      <c r="A35" s="144" t="s">
        <v>204</v>
      </c>
      <c r="B35" s="145" t="s">
        <v>203</v>
      </c>
      <c r="C35" s="146">
        <f>SUMIF('Base Recursos Fiscales'!$C$10:$C$638,I.3!$A35,'Base Recursos Fiscales'!$N$10:$N$638)</f>
        <v>0</v>
      </c>
    </row>
    <row r="36" spans="1:3" ht="38.25" x14ac:dyDescent="0.25">
      <c r="A36" s="34" t="s">
        <v>202</v>
      </c>
      <c r="B36" s="147" t="s">
        <v>201</v>
      </c>
      <c r="C36" s="36">
        <f>SUBTOTAL(9,C37:C39)</f>
        <v>0</v>
      </c>
    </row>
    <row r="37" spans="1:3" x14ac:dyDescent="0.25">
      <c r="A37" s="20" t="s">
        <v>200</v>
      </c>
      <c r="B37" s="21" t="s">
        <v>199</v>
      </c>
      <c r="C37" s="22">
        <f>SUMIF('Base Recursos Fiscales'!$C$10:$C$638,I.3!$A37,'Base Recursos Fiscales'!$N$10:$N$638)</f>
        <v>0</v>
      </c>
    </row>
    <row r="38" spans="1:3" x14ac:dyDescent="0.25">
      <c r="A38" s="20" t="s">
        <v>198</v>
      </c>
      <c r="B38" s="21" t="s">
        <v>197</v>
      </c>
      <c r="C38" s="22">
        <f>SUMIF('Base Recursos Fiscales'!$C$10:$C$638,I.3!$A38,'Base Recursos Fiscales'!$N$10:$N$638)</f>
        <v>0</v>
      </c>
    </row>
    <row r="39" spans="1:3" x14ac:dyDescent="0.25">
      <c r="A39" s="20" t="s">
        <v>196</v>
      </c>
      <c r="B39" s="21" t="s">
        <v>195</v>
      </c>
      <c r="C39" s="22">
        <f>SUMIF('Base Recursos Fiscales'!$C$10:$C$638,I.3!$A39,'Base Recursos Fiscales'!$N$10:$N$638)</f>
        <v>0</v>
      </c>
    </row>
    <row r="40" spans="1:3" ht="25.5" x14ac:dyDescent="0.25">
      <c r="A40" s="27" t="s">
        <v>194</v>
      </c>
      <c r="B40" s="28" t="s">
        <v>193</v>
      </c>
      <c r="C40" s="29">
        <f>SUBTOTAL(9,C41:C42)</f>
        <v>0</v>
      </c>
    </row>
    <row r="41" spans="1:3" ht="25.5" x14ac:dyDescent="0.25">
      <c r="A41" s="20" t="s">
        <v>192</v>
      </c>
      <c r="B41" s="21" t="s">
        <v>191</v>
      </c>
      <c r="C41" s="22">
        <f>SUMIF('Base Recursos Fiscales'!$C$10:$C$638,I.3!$A41,'Base Recursos Fiscales'!$N$10:$N$638)</f>
        <v>0</v>
      </c>
    </row>
    <row r="42" spans="1:3" ht="25.5" x14ac:dyDescent="0.25">
      <c r="A42" s="20" t="s">
        <v>190</v>
      </c>
      <c r="B42" s="21" t="s">
        <v>189</v>
      </c>
      <c r="C42" s="22">
        <f>SUMIF('Base Recursos Fiscales'!$C$10:$C$638,I.3!$A42,'Base Recursos Fiscales'!$N$10:$N$638)</f>
        <v>0</v>
      </c>
    </row>
    <row r="43" spans="1:3" ht="25.5" x14ac:dyDescent="0.25">
      <c r="A43" s="27" t="s">
        <v>188</v>
      </c>
      <c r="B43" s="28" t="s">
        <v>187</v>
      </c>
      <c r="C43" s="29">
        <f>SUBTOTAL(9,C44:C52)</f>
        <v>0</v>
      </c>
    </row>
    <row r="44" spans="1:3" x14ac:dyDescent="0.25">
      <c r="A44" s="20" t="s">
        <v>327</v>
      </c>
      <c r="B44" s="21" t="s">
        <v>140</v>
      </c>
      <c r="C44" s="22">
        <f>SUMIF('Base Recursos Fiscales'!$C$10:$C$638,I.3!$A44,'Base Recursos Fiscales'!$N$10:$N$638)</f>
        <v>0</v>
      </c>
    </row>
    <row r="45" spans="1:3" x14ac:dyDescent="0.25">
      <c r="A45" s="17" t="s">
        <v>330</v>
      </c>
      <c r="B45" s="18" t="s">
        <v>138</v>
      </c>
      <c r="C45" s="19">
        <f>SUBTOTAL(9,C46:C48)</f>
        <v>0</v>
      </c>
    </row>
    <row r="46" spans="1:3" x14ac:dyDescent="0.25">
      <c r="A46" s="20" t="s">
        <v>186</v>
      </c>
      <c r="B46" s="41" t="s">
        <v>136</v>
      </c>
      <c r="C46" s="22">
        <f>SUMIF('Base Recursos Fiscales'!$C$10:$C$638,I.3!$A46,'Base Recursos Fiscales'!$N$10:$N$638)</f>
        <v>0</v>
      </c>
    </row>
    <row r="47" spans="1:3" x14ac:dyDescent="0.25">
      <c r="A47" s="20" t="s">
        <v>185</v>
      </c>
      <c r="B47" s="41" t="s">
        <v>134</v>
      </c>
      <c r="C47" s="22">
        <f>SUMIF('Base Recursos Fiscales'!$C$10:$C$638,I.3!$A47,'Base Recursos Fiscales'!$N$10:$N$638)</f>
        <v>0</v>
      </c>
    </row>
    <row r="48" spans="1:3" x14ac:dyDescent="0.25">
      <c r="A48" s="20" t="s">
        <v>184</v>
      </c>
      <c r="B48" s="41" t="s">
        <v>132</v>
      </c>
      <c r="C48" s="22">
        <f>SUMIF('Base Recursos Fiscales'!$C$10:$C$638,I.3!$A48,'Base Recursos Fiscales'!$N$10:$N$638)</f>
        <v>0</v>
      </c>
    </row>
    <row r="49" spans="1:3" x14ac:dyDescent="0.25">
      <c r="A49" s="17" t="s">
        <v>183</v>
      </c>
      <c r="B49" s="18" t="s">
        <v>130</v>
      </c>
      <c r="C49" s="19">
        <f>SUBTOTAL(9,C50:C52)</f>
        <v>0</v>
      </c>
    </row>
    <row r="50" spans="1:3" x14ac:dyDescent="0.25">
      <c r="A50" s="20" t="s">
        <v>182</v>
      </c>
      <c r="B50" s="41" t="s">
        <v>128</v>
      </c>
      <c r="C50" s="22">
        <f>SUMIF('Base Recursos Fiscales'!$C$10:$C$638,I.3!$A50,'Base Recursos Fiscales'!$N$10:$N$638)</f>
        <v>0</v>
      </c>
    </row>
    <row r="51" spans="1:3" x14ac:dyDescent="0.25">
      <c r="A51" s="20" t="s">
        <v>181</v>
      </c>
      <c r="B51" s="41" t="s">
        <v>126</v>
      </c>
      <c r="C51" s="22">
        <f>SUMIF('Base Recursos Fiscales'!$C$10:$C$638,I.3!$A51,'Base Recursos Fiscales'!$N$10:$N$638)</f>
        <v>0</v>
      </c>
    </row>
    <row r="52" spans="1:3" x14ac:dyDescent="0.25">
      <c r="A52" s="20" t="s">
        <v>180</v>
      </c>
      <c r="B52" s="41" t="s">
        <v>124</v>
      </c>
      <c r="C52" s="22">
        <f>SUMIF('Base Recursos Fiscales'!$C$10:$C$638,I.3!$A52,'Base Recursos Fiscales'!$N$10:$N$638)</f>
        <v>0</v>
      </c>
    </row>
    <row r="53" spans="1:3" x14ac:dyDescent="0.25">
      <c r="A53" s="27" t="s">
        <v>179</v>
      </c>
      <c r="B53" s="28" t="s">
        <v>54</v>
      </c>
      <c r="C53" s="29">
        <f>SUMIF('Base Recursos Fiscales'!$C$10:$C$638,I.3!$A53,'Base Recursos Fiscales'!$N$10:$N$638)</f>
        <v>316571931.33949995</v>
      </c>
    </row>
    <row r="54" spans="1:3" x14ac:dyDescent="0.25">
      <c r="A54" s="27">
        <v>1.2</v>
      </c>
      <c r="B54" s="37" t="s">
        <v>178</v>
      </c>
      <c r="C54" s="29">
        <f>SUBTOTAL(9,C55:C86)</f>
        <v>0</v>
      </c>
    </row>
    <row r="55" spans="1:3" x14ac:dyDescent="0.25">
      <c r="A55" s="27" t="s">
        <v>177</v>
      </c>
      <c r="B55" s="37" t="s">
        <v>176</v>
      </c>
      <c r="C55" s="29">
        <f>SUBTOTAL(9,C56:C58)</f>
        <v>0</v>
      </c>
    </row>
    <row r="56" spans="1:3" x14ac:dyDescent="0.25">
      <c r="A56" s="20" t="s">
        <v>175</v>
      </c>
      <c r="B56" s="21" t="s">
        <v>174</v>
      </c>
      <c r="C56" s="22">
        <f>SUMIF('Base Recursos Fiscales'!$C$10:$C$638,I.3!$A56,'Base Recursos Fiscales'!$N$10:$N$638)</f>
        <v>0</v>
      </c>
    </row>
    <row r="57" spans="1:3" x14ac:dyDescent="0.25">
      <c r="A57" s="20" t="s">
        <v>173</v>
      </c>
      <c r="B57" s="21" t="s">
        <v>172</v>
      </c>
      <c r="C57" s="22">
        <f>SUMIF('Base Recursos Fiscales'!$C$10:$C$638,I.3!$A57,'Base Recursos Fiscales'!$N$10:$N$638)</f>
        <v>0</v>
      </c>
    </row>
    <row r="58" spans="1:3" x14ac:dyDescent="0.25">
      <c r="A58" s="20" t="s">
        <v>171</v>
      </c>
      <c r="B58" s="21" t="s">
        <v>170</v>
      </c>
      <c r="C58" s="22">
        <f>SUMIF('Base Recursos Fiscales'!$C$10:$C$638,I.3!$A58,'Base Recursos Fiscales'!$N$10:$N$638)</f>
        <v>0</v>
      </c>
    </row>
    <row r="59" spans="1:3" x14ac:dyDescent="0.25">
      <c r="A59" s="27" t="s">
        <v>169</v>
      </c>
      <c r="B59" s="28" t="s">
        <v>168</v>
      </c>
      <c r="C59" s="44">
        <f>SUBTOTAL(9,C60:C66)</f>
        <v>0</v>
      </c>
    </row>
    <row r="60" spans="1:3" x14ac:dyDescent="0.25">
      <c r="A60" s="20" t="s">
        <v>167</v>
      </c>
      <c r="B60" s="21" t="s">
        <v>166</v>
      </c>
      <c r="C60" s="22">
        <f>SUMIF('Base Recursos Fiscales'!$C$10:$C$638,I.3!$A60,'Base Recursos Fiscales'!$N$10:$N$638)</f>
        <v>0</v>
      </c>
    </row>
    <row r="61" spans="1:3" x14ac:dyDescent="0.25">
      <c r="A61" s="20" t="s">
        <v>165</v>
      </c>
      <c r="B61" s="21" t="s">
        <v>164</v>
      </c>
      <c r="C61" s="22">
        <f>SUMIF('Base Recursos Fiscales'!$C$10:$C$638,I.3!$A61,'Base Recursos Fiscales'!$N$10:$N$638)</f>
        <v>0</v>
      </c>
    </row>
    <row r="62" spans="1:3" x14ac:dyDescent="0.25">
      <c r="A62" s="20" t="s">
        <v>163</v>
      </c>
      <c r="B62" s="21" t="s">
        <v>162</v>
      </c>
      <c r="C62" s="22">
        <f>SUMIF('Base Recursos Fiscales'!$C$10:$C$638,I.3!$A62,'Base Recursos Fiscales'!$N$10:$N$638)</f>
        <v>0</v>
      </c>
    </row>
    <row r="63" spans="1:3" x14ac:dyDescent="0.25">
      <c r="A63" s="20" t="s">
        <v>161</v>
      </c>
      <c r="B63" s="21" t="s">
        <v>160</v>
      </c>
      <c r="C63" s="22">
        <f>SUMIF('Base Recursos Fiscales'!$C$10:$C$638,I.3!$A63,'Base Recursos Fiscales'!$N$10:$N$638)</f>
        <v>0</v>
      </c>
    </row>
    <row r="64" spans="1:3" x14ac:dyDescent="0.25">
      <c r="A64" s="20" t="s">
        <v>159</v>
      </c>
      <c r="B64" s="21" t="s">
        <v>158</v>
      </c>
      <c r="C64" s="22">
        <f>SUMIF('Base Recursos Fiscales'!$C$10:$C$638,I.3!$A64,'Base Recursos Fiscales'!$N$10:$N$638)</f>
        <v>0</v>
      </c>
    </row>
    <row r="65" spans="1:3" x14ac:dyDescent="0.25">
      <c r="A65" s="20" t="s">
        <v>157</v>
      </c>
      <c r="B65" s="21" t="s">
        <v>156</v>
      </c>
      <c r="C65" s="22">
        <f>SUMIF('Base Recursos Fiscales'!$C$10:$C$638,I.3!$A65,'Base Recursos Fiscales'!$N$10:$N$638)</f>
        <v>0</v>
      </c>
    </row>
    <row r="66" spans="1:3" ht="15.75" thickBot="1" x14ac:dyDescent="0.3">
      <c r="A66" s="144" t="s">
        <v>155</v>
      </c>
      <c r="B66" s="145" t="s">
        <v>154</v>
      </c>
      <c r="C66" s="146">
        <f>SUMIF('Base Recursos Fiscales'!$C$10:$C$638,I.3!$A66,'Base Recursos Fiscales'!$N$10:$N$638)</f>
        <v>0</v>
      </c>
    </row>
    <row r="67" spans="1:3" ht="25.5" x14ac:dyDescent="0.25">
      <c r="A67" s="34" t="s">
        <v>153</v>
      </c>
      <c r="B67" s="147" t="s">
        <v>152</v>
      </c>
      <c r="C67" s="36">
        <f>SUBTOTAL(9,C68:C71)</f>
        <v>0</v>
      </c>
    </row>
    <row r="68" spans="1:3" x14ac:dyDescent="0.25">
      <c r="A68" s="20" t="s">
        <v>151</v>
      </c>
      <c r="B68" s="21" t="s">
        <v>150</v>
      </c>
      <c r="C68" s="22">
        <f>SUMIF('Base Recursos Fiscales'!$C$10:$C$638,I.3!$A68,'Base Recursos Fiscales'!$N$10:$N$638)</f>
        <v>0</v>
      </c>
    </row>
    <row r="69" spans="1:3" x14ac:dyDescent="0.25">
      <c r="A69" s="20" t="s">
        <v>149</v>
      </c>
      <c r="B69" s="21" t="s">
        <v>148</v>
      </c>
      <c r="C69" s="22">
        <f>SUMIF('Base Recursos Fiscales'!$C$10:$C$638,I.3!$A69,'Base Recursos Fiscales'!$N$10:$N$638)</f>
        <v>0</v>
      </c>
    </row>
    <row r="70" spans="1:3" x14ac:dyDescent="0.25">
      <c r="A70" s="20" t="s">
        <v>147</v>
      </c>
      <c r="B70" s="21" t="s">
        <v>146</v>
      </c>
      <c r="C70" s="22">
        <f>SUMIF('Base Recursos Fiscales'!$C$10:$C$638,I.3!$A70,'Base Recursos Fiscales'!$N$10:$N$638)</f>
        <v>0</v>
      </c>
    </row>
    <row r="71" spans="1:3" x14ac:dyDescent="0.25">
      <c r="A71" s="20" t="s">
        <v>145</v>
      </c>
      <c r="B71" s="21" t="s">
        <v>144</v>
      </c>
      <c r="C71" s="22">
        <f>SUMIF('Base Recursos Fiscales'!$C$10:$C$638,I.3!$A71,'Base Recursos Fiscales'!$N$10:$N$638)</f>
        <v>0</v>
      </c>
    </row>
    <row r="72" spans="1:3" ht="25.5" x14ac:dyDescent="0.25">
      <c r="A72" s="27" t="s">
        <v>143</v>
      </c>
      <c r="B72" s="28" t="s">
        <v>142</v>
      </c>
      <c r="C72" s="29">
        <f>SUBTOTAL(9,C73:C81)</f>
        <v>0</v>
      </c>
    </row>
    <row r="73" spans="1:3" x14ac:dyDescent="0.25">
      <c r="A73" s="20" t="s">
        <v>141</v>
      </c>
      <c r="B73" s="21" t="s">
        <v>140</v>
      </c>
      <c r="C73" s="22">
        <f>SUMIF('Base Recursos Fiscales'!$C$10:$C$638,I.3!$A73,'Base Recursos Fiscales'!$N$10:$N$638)</f>
        <v>0</v>
      </c>
    </row>
    <row r="74" spans="1:3" x14ac:dyDescent="0.25">
      <c r="A74" s="17" t="s">
        <v>139</v>
      </c>
      <c r="B74" s="18" t="s">
        <v>138</v>
      </c>
      <c r="C74" s="19">
        <f>SUBTOTAL(9,C75:C77)</f>
        <v>0</v>
      </c>
    </row>
    <row r="75" spans="1:3" x14ac:dyDescent="0.25">
      <c r="A75" s="20" t="s">
        <v>137</v>
      </c>
      <c r="B75" s="41" t="s">
        <v>136</v>
      </c>
      <c r="C75" s="22">
        <f>SUMIF('Base Recursos Fiscales'!$C$10:$C$638,I.3!$A75,'Base Recursos Fiscales'!$N$10:$N$638)</f>
        <v>0</v>
      </c>
    </row>
    <row r="76" spans="1:3" x14ac:dyDescent="0.25">
      <c r="A76" s="20" t="s">
        <v>135</v>
      </c>
      <c r="B76" s="41" t="s">
        <v>134</v>
      </c>
      <c r="C76" s="22">
        <f>SUMIF('Base Recursos Fiscales'!$C$10:$C$638,I.3!$A76,'Base Recursos Fiscales'!$N$10:$N$638)</f>
        <v>0</v>
      </c>
    </row>
    <row r="77" spans="1:3" x14ac:dyDescent="0.25">
      <c r="A77" s="20" t="s">
        <v>133</v>
      </c>
      <c r="B77" s="41" t="s">
        <v>132</v>
      </c>
      <c r="C77" s="22">
        <f>SUMIF('Base Recursos Fiscales'!$C$10:$C$638,I.3!$A77,'Base Recursos Fiscales'!$N$10:$N$638)</f>
        <v>0</v>
      </c>
    </row>
    <row r="78" spans="1:3" x14ac:dyDescent="0.25">
      <c r="A78" s="17" t="s">
        <v>131</v>
      </c>
      <c r="B78" s="18" t="s">
        <v>130</v>
      </c>
      <c r="C78" s="19">
        <f>SUBTOTAL(9,C79:C81)</f>
        <v>0</v>
      </c>
    </row>
    <row r="79" spans="1:3" x14ac:dyDescent="0.25">
      <c r="A79" s="20" t="s">
        <v>129</v>
      </c>
      <c r="B79" s="41" t="s">
        <v>128</v>
      </c>
      <c r="C79" s="22">
        <f>SUMIF('Base Recursos Fiscales'!$C$10:$C$638,I.3!$A79,'Base Recursos Fiscales'!$N$10:$N$638)</f>
        <v>0</v>
      </c>
    </row>
    <row r="80" spans="1:3" x14ac:dyDescent="0.25">
      <c r="A80" s="20" t="s">
        <v>127</v>
      </c>
      <c r="B80" s="41" t="s">
        <v>126</v>
      </c>
      <c r="C80" s="22">
        <f>SUMIF('Base Recursos Fiscales'!$C$10:$C$638,I.3!$A80,'Base Recursos Fiscales'!$N$10:$N$638)</f>
        <v>0</v>
      </c>
    </row>
    <row r="81" spans="1:3" x14ac:dyDescent="0.25">
      <c r="A81" s="20" t="s">
        <v>125</v>
      </c>
      <c r="B81" s="41" t="s">
        <v>124</v>
      </c>
      <c r="C81" s="22">
        <f>SUMIF('Base Recursos Fiscales'!$C$10:$C$638,I.3!$A81,'Base Recursos Fiscales'!$N$10:$N$638)</f>
        <v>0</v>
      </c>
    </row>
    <row r="82" spans="1:3" ht="25.5" x14ac:dyDescent="0.25">
      <c r="A82" s="27" t="s">
        <v>123</v>
      </c>
      <c r="B82" s="28" t="s">
        <v>122</v>
      </c>
      <c r="C82" s="29">
        <f>SUBTOTAL(9,C83:C86)</f>
        <v>0</v>
      </c>
    </row>
    <row r="83" spans="1:3" ht="25.5" x14ac:dyDescent="0.25">
      <c r="A83" s="20" t="s">
        <v>121</v>
      </c>
      <c r="B83" s="21" t="s">
        <v>120</v>
      </c>
      <c r="C83" s="22">
        <f>SUMIF('Base Recursos Fiscales'!$C$10:$C$638,I.3!$A83,'Base Recursos Fiscales'!$N$10:$N$638)</f>
        <v>0</v>
      </c>
    </row>
    <row r="84" spans="1:3" ht="25.5" x14ac:dyDescent="0.25">
      <c r="A84" s="20" t="s">
        <v>119</v>
      </c>
      <c r="B84" s="21" t="s">
        <v>118</v>
      </c>
      <c r="C84" s="22">
        <f>SUMIF('Base Recursos Fiscales'!$C$10:$C$638,I.3!$A84,'Base Recursos Fiscales'!$N$10:$N$638)</f>
        <v>0</v>
      </c>
    </row>
    <row r="85" spans="1:3" ht="25.5" x14ac:dyDescent="0.25">
      <c r="A85" s="20" t="s">
        <v>117</v>
      </c>
      <c r="B85" s="21" t="s">
        <v>116</v>
      </c>
      <c r="C85" s="22">
        <f>SUMIF('Base Recursos Fiscales'!$C$10:$C$638,I.3!$A85,'Base Recursos Fiscales'!$N$10:$N$638)</f>
        <v>0</v>
      </c>
    </row>
    <row r="86" spans="1:3" ht="15.75" thickBot="1" x14ac:dyDescent="0.3">
      <c r="A86" s="30" t="s">
        <v>115</v>
      </c>
      <c r="B86" s="31" t="s">
        <v>114</v>
      </c>
      <c r="C86" s="32">
        <f>SUMIF('Base Recursos Fiscales'!$C$10:$C$638,I.3!$A86,'Base Recursos Fiscales'!$N$10:$N$638)</f>
        <v>0</v>
      </c>
    </row>
    <row r="87" spans="1:3" ht="15.75" thickBot="1" x14ac:dyDescent="0.3">
      <c r="A87" s="193" t="s">
        <v>99</v>
      </c>
      <c r="B87" s="194"/>
      <c r="C87" s="33">
        <f>SUBTOTAL(9,C4:C86)</f>
        <v>317907364.65549994</v>
      </c>
    </row>
    <row r="88" spans="1:3" x14ac:dyDescent="0.25">
      <c r="C88" s="38"/>
    </row>
    <row r="89" spans="1:3" x14ac:dyDescent="0.25">
      <c r="C89" s="38"/>
    </row>
    <row r="90" spans="1:3" x14ac:dyDescent="0.25">
      <c r="C90" s="38"/>
    </row>
    <row r="91" spans="1:3" x14ac:dyDescent="0.25">
      <c r="C91" s="43">
        <f>+I.1!C2-I.3!C87</f>
        <v>0</v>
      </c>
    </row>
  </sheetData>
  <mergeCells count="4">
    <mergeCell ref="A1:C1"/>
    <mergeCell ref="A2:B2"/>
    <mergeCell ref="A3:B3"/>
    <mergeCell ref="A87:B87"/>
  </mergeCells>
  <pageMargins left="0.70866141732283472" right="0.59055118110236227" top="1.4173228346456694" bottom="0.78740157480314965" header="0.31496062992125984" footer="0.39370078740157483"/>
  <pageSetup fitToHeight="0" orientation="portrait" r:id="rId1"/>
  <headerFooter>
    <oddHeader>&amp;C&amp;G</oddHeader>
    <oddFooter>&amp;C&amp;G</oddFooter>
  </headerFooter>
  <rowBreaks count="2" manualBreakCount="2">
    <brk id="35" max="2" man="1"/>
    <brk id="66" max="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D64"/>
  <sheetViews>
    <sheetView view="pageBreakPreview" topLeftCell="B1" zoomScaleNormal="100" zoomScaleSheetLayoutView="100" workbookViewId="0">
      <selection activeCell="D20" sqref="D20"/>
    </sheetView>
  </sheetViews>
  <sheetFormatPr baseColWidth="10" defaultRowHeight="15" x14ac:dyDescent="0.25"/>
  <cols>
    <col min="1" max="1" width="17" hidden="1" customWidth="1"/>
    <col min="2" max="2" width="5" bestFit="1" customWidth="1"/>
    <col min="3" max="3" width="68.28515625" customWidth="1"/>
    <col min="4" max="4" width="18.7109375" customWidth="1"/>
  </cols>
  <sheetData>
    <row r="1" spans="1:4" ht="15.75" thickBot="1" x14ac:dyDescent="0.3">
      <c r="B1" s="202" t="s">
        <v>277</v>
      </c>
      <c r="C1" s="203"/>
      <c r="D1" s="204"/>
    </row>
    <row r="2" spans="1:4" x14ac:dyDescent="0.25">
      <c r="B2" s="202" t="s">
        <v>112</v>
      </c>
      <c r="C2" s="203"/>
      <c r="D2" s="141">
        <v>2025</v>
      </c>
    </row>
    <row r="3" spans="1:4" ht="33" customHeight="1" thickBot="1" x14ac:dyDescent="0.3">
      <c r="B3" s="205" t="s">
        <v>276</v>
      </c>
      <c r="C3" s="206"/>
      <c r="D3" s="142" t="s">
        <v>110</v>
      </c>
    </row>
    <row r="4" spans="1:4" x14ac:dyDescent="0.25">
      <c r="B4" s="54">
        <v>1</v>
      </c>
      <c r="C4" s="55" t="s">
        <v>4</v>
      </c>
      <c r="D4" s="56">
        <f>SUM(D5:D13)</f>
        <v>237010.45719999998</v>
      </c>
    </row>
    <row r="5" spans="1:4" x14ac:dyDescent="0.25">
      <c r="A5" t="str">
        <f>+I.1!A4</f>
        <v>1 1 1</v>
      </c>
      <c r="B5" s="48">
        <v>11</v>
      </c>
      <c r="C5" s="49" t="s">
        <v>95</v>
      </c>
      <c r="D5" s="50">
        <f>SUMIF(I.1!$A$4:$A$62,I.4!$A5,I.1!$C$4:$C$62)</f>
        <v>0</v>
      </c>
    </row>
    <row r="6" spans="1:4" x14ac:dyDescent="0.25">
      <c r="A6" t="str">
        <f>+I.1!A5</f>
        <v>1 1 2</v>
      </c>
      <c r="B6" s="48">
        <v>12</v>
      </c>
      <c r="C6" s="49" t="s">
        <v>94</v>
      </c>
      <c r="D6" s="50">
        <f>SUMIF(I.1!$A$4:$A$62,I.4!$A6,I.1!$C$4:$C$62)</f>
        <v>178021.43019999997</v>
      </c>
    </row>
    <row r="7" spans="1:4" x14ac:dyDescent="0.25">
      <c r="A7" t="str">
        <f>+I.1!A6</f>
        <v>1 1 3</v>
      </c>
      <c r="B7" s="48">
        <v>13</v>
      </c>
      <c r="C7" s="49" t="s">
        <v>93</v>
      </c>
      <c r="D7" s="50">
        <f>SUMIF(I.1!$A$4:$A$62,I.4!$A7,I.1!$C$4:$C$62)</f>
        <v>0</v>
      </c>
    </row>
    <row r="8" spans="1:4" x14ac:dyDescent="0.25">
      <c r="A8">
        <f>+I.1!A7</f>
        <v>0</v>
      </c>
      <c r="B8" s="48">
        <v>14</v>
      </c>
      <c r="C8" s="49" t="s">
        <v>92</v>
      </c>
      <c r="D8" s="50">
        <f>SUMIF(I.1!$A$4:$A$62,I.4!$A8,I.1!$C$4:$C$62)</f>
        <v>0</v>
      </c>
    </row>
    <row r="9" spans="1:4" x14ac:dyDescent="0.25">
      <c r="A9">
        <f>+I.1!A8</f>
        <v>0</v>
      </c>
      <c r="B9" s="48">
        <v>15</v>
      </c>
      <c r="C9" s="49" t="s">
        <v>91</v>
      </c>
      <c r="D9" s="50">
        <f>SUMIF(I.1!$A$4:$A$62,I.4!$A9,I.1!$C$4:$C$62)</f>
        <v>0</v>
      </c>
    </row>
    <row r="10" spans="1:4" x14ac:dyDescent="0.25">
      <c r="A10">
        <f>+I.1!A9</f>
        <v>0</v>
      </c>
      <c r="B10" s="48">
        <v>16</v>
      </c>
      <c r="C10" s="49" t="s">
        <v>90</v>
      </c>
      <c r="D10" s="50">
        <f>SUMIF(I.1!$A$4:$A$62,I.4!$A10,I.1!$C$4:$C$62)</f>
        <v>0</v>
      </c>
    </row>
    <row r="11" spans="1:4" x14ac:dyDescent="0.25">
      <c r="A11" t="str">
        <f>+I.1!A10</f>
        <v>1 1 7</v>
      </c>
      <c r="B11" s="48">
        <v>17</v>
      </c>
      <c r="C11" s="49" t="s">
        <v>89</v>
      </c>
      <c r="D11" s="50">
        <f>SUMIF(I.1!$A$4:$A$62,I.4!$A11,I.1!$C$4:$C$62)</f>
        <v>19978.807000000001</v>
      </c>
    </row>
    <row r="12" spans="1:4" x14ac:dyDescent="0.25">
      <c r="A12" t="str">
        <f>+I.1!A11</f>
        <v>1 1 8</v>
      </c>
      <c r="B12" s="48">
        <v>18</v>
      </c>
      <c r="C12" s="49" t="s">
        <v>88</v>
      </c>
      <c r="D12" s="50">
        <f>SUMIF(I.1!$A$4:$A$62,I.4!$A12,I.1!$C$4:$C$62)</f>
        <v>39010.22</v>
      </c>
    </row>
    <row r="13" spans="1:4" ht="35.25" customHeight="1" x14ac:dyDescent="0.25">
      <c r="A13" t="str">
        <f>+I.1!A12</f>
        <v>1 1 9</v>
      </c>
      <c r="B13" s="48">
        <v>19</v>
      </c>
      <c r="C13" s="49" t="s">
        <v>87</v>
      </c>
      <c r="D13" s="50">
        <f>SUMIF(I.1!$A$4:$A$62,I.4!$A13,I.1!$C$4:$C$62)</f>
        <v>0</v>
      </c>
    </row>
    <row r="14" spans="1:4" ht="18" customHeight="1" x14ac:dyDescent="0.25">
      <c r="B14" s="57">
        <v>2</v>
      </c>
      <c r="C14" s="58" t="s">
        <v>275</v>
      </c>
      <c r="D14" s="59">
        <f>SUM(D15:D19)</f>
        <v>0</v>
      </c>
    </row>
    <row r="15" spans="1:4" x14ac:dyDescent="0.25">
      <c r="A15">
        <f>+I.1!A14</f>
        <v>0</v>
      </c>
      <c r="B15" s="48">
        <v>21</v>
      </c>
      <c r="C15" s="49" t="s">
        <v>85</v>
      </c>
      <c r="D15" s="50">
        <f>SUMIF(I.1!$A$4:$A$62,I.4!$A15,I.1!$C$4:$C$62)</f>
        <v>0</v>
      </c>
    </row>
    <row r="16" spans="1:4" x14ac:dyDescent="0.25">
      <c r="A16">
        <f>+I.1!A15</f>
        <v>0</v>
      </c>
      <c r="B16" s="48">
        <v>22</v>
      </c>
      <c r="C16" s="49" t="s">
        <v>84</v>
      </c>
      <c r="D16" s="50">
        <f>SUMIF(I.1!$A$4:$A$62,I.4!$A16,I.1!$C$4:$C$62)</f>
        <v>0</v>
      </c>
    </row>
    <row r="17" spans="1:4" x14ac:dyDescent="0.25">
      <c r="A17">
        <f>+I.1!A16</f>
        <v>0</v>
      </c>
      <c r="B17" s="48">
        <v>23</v>
      </c>
      <c r="C17" s="49" t="s">
        <v>83</v>
      </c>
      <c r="D17" s="50">
        <f>SUMIF(I.1!$A$4:$A$62,I.4!$A17,I.1!$C$4:$C$62)</f>
        <v>0</v>
      </c>
    </row>
    <row r="18" spans="1:4" x14ac:dyDescent="0.25">
      <c r="A18">
        <f>+I.1!A17</f>
        <v>0</v>
      </c>
      <c r="B18" s="48">
        <v>24</v>
      </c>
      <c r="C18" s="49" t="s">
        <v>82</v>
      </c>
      <c r="D18" s="50">
        <f>SUMIF(I.1!$A$4:$A$62,I.4!$A18,I.1!$C$4:$C$62)</f>
        <v>0</v>
      </c>
    </row>
    <row r="19" spans="1:4" x14ac:dyDescent="0.25">
      <c r="A19">
        <f>+I.1!A18</f>
        <v>0</v>
      </c>
      <c r="B19" s="48">
        <v>25</v>
      </c>
      <c r="C19" s="49" t="s">
        <v>81</v>
      </c>
      <c r="D19" s="50">
        <f>SUMIF(I.1!$A$4:$A$62,I.4!$A19,I.1!$C$4:$C$62)</f>
        <v>0</v>
      </c>
    </row>
    <row r="20" spans="1:4" ht="22.5" customHeight="1" x14ac:dyDescent="0.25">
      <c r="B20" s="57">
        <v>3</v>
      </c>
      <c r="C20" s="58" t="s">
        <v>274</v>
      </c>
      <c r="D20" s="59">
        <f>SUM(D21:D22)</f>
        <v>0</v>
      </c>
    </row>
    <row r="21" spans="1:4" x14ac:dyDescent="0.25">
      <c r="A21">
        <f>+I.1!A20</f>
        <v>0</v>
      </c>
      <c r="B21" s="48">
        <v>31</v>
      </c>
      <c r="C21" s="49" t="s">
        <v>79</v>
      </c>
      <c r="D21" s="50">
        <f>SUMIF(I.1!$A$4:$A$62,I.4!$A21,I.1!$C$4:$C$62)</f>
        <v>0</v>
      </c>
    </row>
    <row r="22" spans="1:4" ht="25.5" x14ac:dyDescent="0.25">
      <c r="A22">
        <f>+I.1!A21</f>
        <v>0</v>
      </c>
      <c r="B22" s="48">
        <v>39</v>
      </c>
      <c r="C22" s="49" t="s">
        <v>78</v>
      </c>
      <c r="D22" s="50">
        <f>SUMIF(I.1!$A$4:$A$62,I.4!$A22,I.1!$C$4:$C$62)</f>
        <v>0</v>
      </c>
    </row>
    <row r="23" spans="1:4" x14ac:dyDescent="0.25">
      <c r="B23" s="57">
        <v>4</v>
      </c>
      <c r="C23" s="58" t="s">
        <v>11</v>
      </c>
      <c r="D23" s="59">
        <f>SUM(D24:D28)</f>
        <v>968624.99860000005</v>
      </c>
    </row>
    <row r="24" spans="1:4" ht="36.75" customHeight="1" x14ac:dyDescent="0.25">
      <c r="A24" t="str">
        <f>+I.1!A23</f>
        <v>1 4 1</v>
      </c>
      <c r="B24" s="48">
        <v>41</v>
      </c>
      <c r="C24" s="49" t="s">
        <v>76</v>
      </c>
      <c r="D24" s="50">
        <f>SUMIF(I.1!$A$4:$A$62,I.4!$A24,I.1!$C$4:$C$62)</f>
        <v>478752.24</v>
      </c>
    </row>
    <row r="25" spans="1:4" x14ac:dyDescent="0.25">
      <c r="A25" t="str">
        <f>+I.1!A24</f>
        <v>1 4 3</v>
      </c>
      <c r="B25" s="48">
        <v>43</v>
      </c>
      <c r="C25" s="49" t="s">
        <v>75</v>
      </c>
      <c r="D25" s="50">
        <f>SUMIF(I.1!$A$4:$A$62,I.4!$A25,I.1!$C$4:$C$62)</f>
        <v>489872.7586</v>
      </c>
    </row>
    <row r="26" spans="1:4" ht="15.75" thickBot="1" x14ac:dyDescent="0.3">
      <c r="A26" t="str">
        <f>+I.1!A25</f>
        <v>1 4 4</v>
      </c>
      <c r="B26" s="148">
        <v>44</v>
      </c>
      <c r="C26" s="149" t="s">
        <v>74</v>
      </c>
      <c r="D26" s="78">
        <f>SUMIF(I.1!$A$4:$A$62,I.4!$A26,I.1!$C$4:$C$62)</f>
        <v>0</v>
      </c>
    </row>
    <row r="27" spans="1:4" x14ac:dyDescent="0.25">
      <c r="A27" t="str">
        <f>+I.1!A26</f>
        <v>1 4 5</v>
      </c>
      <c r="B27" s="150">
        <v>45</v>
      </c>
      <c r="C27" s="151" t="s">
        <v>73</v>
      </c>
      <c r="D27" s="152">
        <f>SUMIF(I.1!$A$4:$A$62,I.4!$A27,I.1!$C$4:$C$62)</f>
        <v>0</v>
      </c>
    </row>
    <row r="28" spans="1:4" ht="33" customHeight="1" x14ac:dyDescent="0.25">
      <c r="A28" t="str">
        <f>+I.1!A27</f>
        <v>1 4 9</v>
      </c>
      <c r="B28" s="48">
        <v>49</v>
      </c>
      <c r="C28" s="49" t="s">
        <v>72</v>
      </c>
      <c r="D28" s="50">
        <f>SUMIF(I.1!$A$4:$A$62,I.4!$A28,I.1!$C$4:$C$62)</f>
        <v>0</v>
      </c>
    </row>
    <row r="29" spans="1:4" x14ac:dyDescent="0.25">
      <c r="B29" s="57">
        <v>5</v>
      </c>
      <c r="C29" s="58" t="s">
        <v>18</v>
      </c>
      <c r="D29" s="59">
        <f>SUM(D30:D31)</f>
        <v>117849.8602</v>
      </c>
    </row>
    <row r="30" spans="1:4" x14ac:dyDescent="0.25">
      <c r="A30" t="str">
        <f>+I.1!A29</f>
        <v>1 5 1</v>
      </c>
      <c r="B30" s="48">
        <v>51</v>
      </c>
      <c r="C30" s="49" t="s">
        <v>273</v>
      </c>
      <c r="D30" s="50">
        <f>SUMIF(I.1!$A$4:$A$62,I.4!$A30,I.1!$C$4:$C$62)</f>
        <v>117849.8602</v>
      </c>
    </row>
    <row r="31" spans="1:4" ht="39" customHeight="1" x14ac:dyDescent="0.25">
      <c r="A31" t="str">
        <f>+I.1!A30</f>
        <v>1 5 9</v>
      </c>
      <c r="B31" s="48">
        <v>59</v>
      </c>
      <c r="C31" s="49" t="s">
        <v>70</v>
      </c>
      <c r="D31" s="50">
        <f>SUMIF(I.1!$A$4:$A$62,I.4!$A31,I.1!$C$4:$C$62)</f>
        <v>0</v>
      </c>
    </row>
    <row r="32" spans="1:4" x14ac:dyDescent="0.25">
      <c r="B32" s="57">
        <v>6</v>
      </c>
      <c r="C32" s="58" t="s">
        <v>22</v>
      </c>
      <c r="D32" s="59">
        <f>SUM(D33:D36)</f>
        <v>11948</v>
      </c>
    </row>
    <row r="33" spans="1:4" x14ac:dyDescent="0.25">
      <c r="A33" t="str">
        <f>+I.1!A32</f>
        <v>1 6 1</v>
      </c>
      <c r="B33" s="48">
        <v>61</v>
      </c>
      <c r="C33" s="49" t="s">
        <v>272</v>
      </c>
      <c r="D33" s="50">
        <f>SUMIF(I.1!$A$4:$A$62,I.4!$A33,I.1!$C$4:$C$62)</f>
        <v>11948</v>
      </c>
    </row>
    <row r="34" spans="1:4" x14ac:dyDescent="0.25">
      <c r="A34">
        <f>+I.1!A33</f>
        <v>0</v>
      </c>
      <c r="B34" s="48">
        <v>62</v>
      </c>
      <c r="C34" s="49" t="s">
        <v>68</v>
      </c>
      <c r="D34" s="50">
        <f>SUMIF(I.1!$A$4:$A$62,I.4!$A34,I.1!$C$4:$C$62)</f>
        <v>0</v>
      </c>
    </row>
    <row r="35" spans="1:4" x14ac:dyDescent="0.25">
      <c r="A35">
        <f>+I.1!A34</f>
        <v>0</v>
      </c>
      <c r="B35" s="48">
        <v>63</v>
      </c>
      <c r="C35" s="49" t="s">
        <v>67</v>
      </c>
      <c r="D35" s="50">
        <f>SUMIF(I.1!$A$4:$A$62,I.4!$A35,I.1!$C$4:$C$62)</f>
        <v>0</v>
      </c>
    </row>
    <row r="36" spans="1:4" ht="25.5" x14ac:dyDescent="0.25">
      <c r="A36" t="str">
        <f>+I.1!A35</f>
        <v>1 6 9</v>
      </c>
      <c r="B36" s="48">
        <v>69</v>
      </c>
      <c r="C36" s="49" t="s">
        <v>66</v>
      </c>
      <c r="D36" s="50">
        <f>SUMIF(I.1!$A$4:$A$62,I.4!$A36,I.1!$C$4:$C$62)</f>
        <v>0</v>
      </c>
    </row>
    <row r="37" spans="1:4" ht="33.75" customHeight="1" x14ac:dyDescent="0.25">
      <c r="B37" s="45">
        <v>7</v>
      </c>
      <c r="C37" s="46" t="s">
        <v>271</v>
      </c>
      <c r="D37" s="47">
        <f>SUM(D38:D46)</f>
        <v>0</v>
      </c>
    </row>
    <row r="38" spans="1:4" ht="31.5" customHeight="1" x14ac:dyDescent="0.25">
      <c r="A38">
        <f>+I.1!A37</f>
        <v>0</v>
      </c>
      <c r="B38" s="48">
        <v>71</v>
      </c>
      <c r="C38" s="49" t="s">
        <v>64</v>
      </c>
      <c r="D38" s="50">
        <f>SUMIF(I.1!$A$4:$A$62,I.4!$A38,I.1!$C$4:$C$62)</f>
        <v>0</v>
      </c>
    </row>
    <row r="39" spans="1:4" ht="33.75" customHeight="1" x14ac:dyDescent="0.25">
      <c r="A39">
        <f>+I.1!A38</f>
        <v>0</v>
      </c>
      <c r="B39" s="48">
        <v>72</v>
      </c>
      <c r="C39" s="49" t="s">
        <v>63</v>
      </c>
      <c r="D39" s="50">
        <f>SUMIF(I.1!$A$4:$A$62,I.4!$A39,I.1!$C$4:$C$62)</f>
        <v>0</v>
      </c>
    </row>
    <row r="40" spans="1:4" ht="33.75" customHeight="1" x14ac:dyDescent="0.25">
      <c r="A40">
        <f>+I.1!A39</f>
        <v>0</v>
      </c>
      <c r="B40" s="48">
        <v>73</v>
      </c>
      <c r="C40" s="49" t="s">
        <v>62</v>
      </c>
      <c r="D40" s="50">
        <f>SUMIF(I.1!$A$4:$A$62,I.4!$A40,I.1!$C$4:$C$62)</f>
        <v>0</v>
      </c>
    </row>
    <row r="41" spans="1:4" ht="45.75" customHeight="1" x14ac:dyDescent="0.25">
      <c r="A41">
        <f>+I.1!A40</f>
        <v>0</v>
      </c>
      <c r="B41" s="48">
        <v>74</v>
      </c>
      <c r="C41" s="49" t="s">
        <v>61</v>
      </c>
      <c r="D41" s="50">
        <f>SUMIF(I.1!$A$4:$A$62,I.4!$A41,I.1!$C$4:$C$62)</f>
        <v>0</v>
      </c>
    </row>
    <row r="42" spans="1:4" ht="42.75" customHeight="1" x14ac:dyDescent="0.25">
      <c r="A42">
        <f>+I.1!A41</f>
        <v>0</v>
      </c>
      <c r="B42" s="48">
        <v>75</v>
      </c>
      <c r="C42" s="49" t="s">
        <v>60</v>
      </c>
      <c r="D42" s="50">
        <f>SUMIF(I.1!$A$4:$A$62,I.4!$A42,I.1!$C$4:$C$62)</f>
        <v>0</v>
      </c>
    </row>
    <row r="43" spans="1:4" ht="47.25" customHeight="1" thickBot="1" x14ac:dyDescent="0.3">
      <c r="A43">
        <f>+I.1!A42</f>
        <v>0</v>
      </c>
      <c r="B43" s="148">
        <v>76</v>
      </c>
      <c r="C43" s="149" t="s">
        <v>59</v>
      </c>
      <c r="D43" s="78">
        <f>SUMIF(I.1!$A$4:$A$62,I.4!$A43,I.1!$C$4:$C$62)</f>
        <v>0</v>
      </c>
    </row>
    <row r="44" spans="1:4" ht="28.5" customHeight="1" x14ac:dyDescent="0.25">
      <c r="A44">
        <f>+I.1!A43</f>
        <v>0</v>
      </c>
      <c r="B44" s="150">
        <v>77</v>
      </c>
      <c r="C44" s="151" t="s">
        <v>58</v>
      </c>
      <c r="D44" s="152">
        <f>SUMIF(I.1!$A$4:$A$62,I.4!$A44,I.1!$C$4:$C$62)</f>
        <v>0</v>
      </c>
    </row>
    <row r="45" spans="1:4" ht="32.25" customHeight="1" x14ac:dyDescent="0.25">
      <c r="A45">
        <f>+I.1!A44</f>
        <v>0</v>
      </c>
      <c r="B45" s="48">
        <v>78</v>
      </c>
      <c r="C45" s="49" t="s">
        <v>57</v>
      </c>
      <c r="D45" s="50">
        <f>SUMIF(I.1!$A$4:$A$62,I.4!$A45,I.1!$C$4:$C$62)</f>
        <v>0</v>
      </c>
    </row>
    <row r="46" spans="1:4" x14ac:dyDescent="0.25">
      <c r="A46">
        <f>+I.1!A45</f>
        <v>0</v>
      </c>
      <c r="B46" s="48">
        <v>79</v>
      </c>
      <c r="C46" s="49" t="s">
        <v>56</v>
      </c>
      <c r="D46" s="50">
        <f>SUMIF(I.1!$A$4:$A$62,I.4!$A46,I.1!$C$4:$C$62)</f>
        <v>0</v>
      </c>
    </row>
    <row r="47" spans="1:4" ht="48" customHeight="1" x14ac:dyDescent="0.25">
      <c r="B47" s="57">
        <v>8</v>
      </c>
      <c r="C47" s="58" t="s">
        <v>270</v>
      </c>
      <c r="D47" s="59">
        <f>+D48+D49+D52+D53+D54</f>
        <v>316571931.33949995</v>
      </c>
    </row>
    <row r="48" spans="1:4" x14ac:dyDescent="0.25">
      <c r="A48" t="str">
        <f>+I.1!A47</f>
        <v>1 8 1</v>
      </c>
      <c r="B48" s="48">
        <v>81</v>
      </c>
      <c r="C48" s="49" t="s">
        <v>54</v>
      </c>
      <c r="D48" s="50">
        <f>SUMIF(I.1!$A$4:$A$62,I.4!$A48,I.1!$C$4:$C$62)</f>
        <v>62708513.199499987</v>
      </c>
    </row>
    <row r="49" spans="1:4" x14ac:dyDescent="0.25">
      <c r="A49" t="str">
        <f>+I.1!A48</f>
        <v>1 8 2</v>
      </c>
      <c r="B49" s="48">
        <v>82</v>
      </c>
      <c r="C49" s="49" t="s">
        <v>269</v>
      </c>
      <c r="D49" s="50">
        <f>SUM(D50:D51)</f>
        <v>253863418.13999999</v>
      </c>
    </row>
    <row r="50" spans="1:4" hidden="1" x14ac:dyDescent="0.25">
      <c r="A50" t="str">
        <f>+I.1!A49</f>
        <v>1 8 2 001 002</v>
      </c>
      <c r="B50" s="51"/>
      <c r="C50" s="52" t="s">
        <v>325</v>
      </c>
      <c r="D50" s="50">
        <f>SUMIF(I.1!$A$4:$A$62,I.4!$A50,I.1!$C$4:$C$62)</f>
        <v>210461744.72999999</v>
      </c>
    </row>
    <row r="51" spans="1:4" hidden="1" x14ac:dyDescent="0.25">
      <c r="A51" t="str">
        <f>+I.1!A50</f>
        <v>1 8 2 001 003</v>
      </c>
      <c r="B51" s="51"/>
      <c r="C51" s="52" t="s">
        <v>326</v>
      </c>
      <c r="D51" s="50">
        <f>SUMIF(I.1!$A$4:$A$62,I.4!$A51,I.1!$C$4:$C$62)</f>
        <v>43401673.409999996</v>
      </c>
    </row>
    <row r="52" spans="1:4" x14ac:dyDescent="0.25">
      <c r="A52" t="str">
        <f>+I.1!A51</f>
        <v>1 8 3</v>
      </c>
      <c r="B52" s="48">
        <v>83</v>
      </c>
      <c r="C52" s="49" t="s">
        <v>52</v>
      </c>
      <c r="D52" s="50">
        <f>SUMIF(I.1!$A$4:$A$62,I.4!$A52,I.1!$C$4:$C$62)</f>
        <v>0</v>
      </c>
    </row>
    <row r="53" spans="1:4" x14ac:dyDescent="0.25">
      <c r="A53">
        <f>+I.1!A52</f>
        <v>0</v>
      </c>
      <c r="B53" s="48">
        <v>84</v>
      </c>
      <c r="C53" s="49" t="s">
        <v>51</v>
      </c>
      <c r="D53" s="50">
        <f>SUMIF(I.1!$A$4:$A$62,I.4!$A53,I.1!$C$4:$C$62)</f>
        <v>0</v>
      </c>
    </row>
    <row r="54" spans="1:4" x14ac:dyDescent="0.25">
      <c r="A54">
        <f>+I.1!A53</f>
        <v>0</v>
      </c>
      <c r="B54" s="48">
        <v>85</v>
      </c>
      <c r="C54" s="49" t="s">
        <v>50</v>
      </c>
      <c r="D54" s="50">
        <f>SUMIF(I.1!$A$4:$A$62,I.4!$A54,I.1!$C$4:$C$62)</f>
        <v>0</v>
      </c>
    </row>
    <row r="55" spans="1:4" ht="25.5" x14ac:dyDescent="0.25">
      <c r="B55" s="45">
        <v>9</v>
      </c>
      <c r="C55" s="46" t="s">
        <v>268</v>
      </c>
      <c r="D55" s="47">
        <f>SUM(D56:D59)</f>
        <v>0</v>
      </c>
    </row>
    <row r="56" spans="1:4" x14ac:dyDescent="0.25">
      <c r="A56">
        <f>+I.1!A55</f>
        <v>0</v>
      </c>
      <c r="B56" s="48">
        <v>91</v>
      </c>
      <c r="C56" s="49" t="s">
        <v>48</v>
      </c>
      <c r="D56" s="50">
        <f>SUMIF(I.1!$A$4:$A$62,I.4!$A56,I.1!$C$4:$C$62)</f>
        <v>0</v>
      </c>
    </row>
    <row r="57" spans="1:4" x14ac:dyDescent="0.25">
      <c r="A57">
        <f>+I.1!A56</f>
        <v>0</v>
      </c>
      <c r="B57" s="48">
        <v>93</v>
      </c>
      <c r="C57" s="49" t="s">
        <v>47</v>
      </c>
      <c r="D57" s="50">
        <f>SUMIF(I.1!$A$4:$A$62,I.4!$A57,I.1!$C$4:$C$62)</f>
        <v>0</v>
      </c>
    </row>
    <row r="58" spans="1:4" x14ac:dyDescent="0.25">
      <c r="A58">
        <f>+I.1!A57</f>
        <v>0</v>
      </c>
      <c r="B58" s="48">
        <v>95</v>
      </c>
      <c r="C58" s="49" t="s">
        <v>267</v>
      </c>
      <c r="D58" s="50">
        <f>SUMIF(I.1!$A$4:$A$62,I.4!$A58,I.1!$C$4:$C$62)</f>
        <v>0</v>
      </c>
    </row>
    <row r="59" spans="1:4" ht="25.5" x14ac:dyDescent="0.25">
      <c r="A59">
        <f>+I.1!A58</f>
        <v>0</v>
      </c>
      <c r="B59" s="48">
        <v>97</v>
      </c>
      <c r="C59" s="49" t="s">
        <v>45</v>
      </c>
      <c r="D59" s="50">
        <f>SUMIF(I.1!$A$4:$A$62,I.4!$A59,I.1!$C$4:$C$62)</f>
        <v>0</v>
      </c>
    </row>
    <row r="60" spans="1:4" x14ac:dyDescent="0.25">
      <c r="B60" s="57">
        <v>0</v>
      </c>
      <c r="C60" s="58" t="s">
        <v>1</v>
      </c>
      <c r="D60" s="59">
        <f>SUM(D61:D63)</f>
        <v>0</v>
      </c>
    </row>
    <row r="61" spans="1:4" x14ac:dyDescent="0.25">
      <c r="A61">
        <f>+I.1!A60</f>
        <v>0</v>
      </c>
      <c r="B61" s="48" t="s">
        <v>266</v>
      </c>
      <c r="C61" s="49" t="s">
        <v>43</v>
      </c>
      <c r="D61" s="50">
        <f>SUMIF(I.1!$A$4:$A$62,I.4!$A61,I.1!$C$4:$C$62)</f>
        <v>0</v>
      </c>
    </row>
    <row r="62" spans="1:4" x14ac:dyDescent="0.25">
      <c r="A62">
        <f>+I.1!A61</f>
        <v>0</v>
      </c>
      <c r="B62" s="48" t="s">
        <v>265</v>
      </c>
      <c r="C62" s="49" t="s">
        <v>42</v>
      </c>
      <c r="D62" s="50">
        <f>SUMIF(I.1!$A$4:$A$62,I.4!$A62,I.1!$C$4:$C$62)</f>
        <v>0</v>
      </c>
    </row>
    <row r="63" spans="1:4" x14ac:dyDescent="0.25">
      <c r="A63" t="str">
        <f>+I.1!A62</f>
        <v>1 0 1</v>
      </c>
      <c r="B63" s="48" t="s">
        <v>264</v>
      </c>
      <c r="C63" s="49" t="s">
        <v>41</v>
      </c>
      <c r="D63" s="50">
        <f>SUMIF(I.1!$A$4:$A$62,I.4!$A63,I.1!$C$4:$C$62)</f>
        <v>0</v>
      </c>
    </row>
    <row r="64" spans="1:4" ht="15.75" thickBot="1" x14ac:dyDescent="0.3">
      <c r="B64" s="207" t="s">
        <v>99</v>
      </c>
      <c r="C64" s="208"/>
      <c r="D64" s="53">
        <f>+D60+D55+D47+D37+D32+D29+D23+D20+D14+D4</f>
        <v>317907364.65549994</v>
      </c>
    </row>
  </sheetData>
  <mergeCells count="4">
    <mergeCell ref="B1:D1"/>
    <mergeCell ref="B2:C2"/>
    <mergeCell ref="B3:C3"/>
    <mergeCell ref="B64:C64"/>
  </mergeCells>
  <conditionalFormatting sqref="A1:A1048576">
    <cfRule type="cellIs" dxfId="0" priority="1" operator="equal">
      <formula>0</formula>
    </cfRule>
  </conditionalFormatting>
  <pageMargins left="0.70866141732283472" right="0.59055118110236227" top="1.4173228346456694" bottom="0.78740157480314965" header="0.31496062992125984" footer="0.39370078740157483"/>
  <pageSetup scale="99" fitToHeight="0" orientation="portrait" r:id="rId1"/>
  <headerFooter>
    <oddHeader>&amp;C&amp;G</oddHeader>
    <oddFooter>&amp;C&amp;G</oddFooter>
  </headerFooter>
  <rowBreaks count="2" manualBreakCount="2">
    <brk id="26" min="1" max="3" man="1"/>
    <brk id="43" min="1" max="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O63"/>
  <sheetViews>
    <sheetView tabSelected="1" view="pageBreakPreview" topLeftCell="D1" zoomScale="85" zoomScaleNormal="85" zoomScaleSheetLayoutView="85" workbookViewId="0">
      <selection activeCell="D20" sqref="D20"/>
    </sheetView>
  </sheetViews>
  <sheetFormatPr baseColWidth="10" defaultRowHeight="15.75" x14ac:dyDescent="0.25"/>
  <cols>
    <col min="1" max="1" width="28.42578125" style="60" hidden="1" customWidth="1"/>
    <col min="2" max="2" width="35.140625" style="60" customWidth="1"/>
    <col min="3" max="3" width="24.85546875" style="60" customWidth="1"/>
    <col min="4" max="4" width="23.42578125" style="60" customWidth="1"/>
    <col min="5" max="6" width="22.28515625" style="60" customWidth="1"/>
    <col min="7" max="8" width="22.7109375" style="60" customWidth="1"/>
    <col min="9" max="9" width="22.85546875" style="60" customWidth="1"/>
    <col min="10" max="10" width="22.5703125" style="60" customWidth="1"/>
    <col min="11" max="11" width="23.5703125" style="60" customWidth="1"/>
    <col min="12" max="12" width="22.5703125" style="60" customWidth="1"/>
    <col min="13" max="13" width="23" style="60" customWidth="1"/>
    <col min="14" max="14" width="22.85546875" style="60" customWidth="1"/>
    <col min="15" max="15" width="21.85546875" style="60" customWidth="1"/>
    <col min="16" max="16384" width="11.42578125" style="60"/>
  </cols>
  <sheetData>
    <row r="1" spans="1:15" ht="16.5" thickBot="1" x14ac:dyDescent="0.3">
      <c r="B1" s="209" t="s">
        <v>1734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</row>
    <row r="2" spans="1:15" ht="16.5" thickBot="1" x14ac:dyDescent="0.3">
      <c r="B2" s="65"/>
      <c r="C2" s="66" t="s">
        <v>290</v>
      </c>
      <c r="D2" s="66" t="s">
        <v>289</v>
      </c>
      <c r="E2" s="66" t="s">
        <v>288</v>
      </c>
      <c r="F2" s="66" t="s">
        <v>287</v>
      </c>
      <c r="G2" s="66" t="s">
        <v>286</v>
      </c>
      <c r="H2" s="66" t="s">
        <v>285</v>
      </c>
      <c r="I2" s="66" t="s">
        <v>284</v>
      </c>
      <c r="J2" s="66" t="s">
        <v>283</v>
      </c>
      <c r="K2" s="66" t="s">
        <v>282</v>
      </c>
      <c r="L2" s="66" t="s">
        <v>281</v>
      </c>
      <c r="M2" s="66" t="s">
        <v>280</v>
      </c>
      <c r="N2" s="66" t="s">
        <v>279</v>
      </c>
      <c r="O2" s="66" t="s">
        <v>278</v>
      </c>
    </row>
    <row r="3" spans="1:15" s="70" customFormat="1" ht="16.5" thickBot="1" x14ac:dyDescent="0.3">
      <c r="B3" s="67" t="s">
        <v>97</v>
      </c>
      <c r="C3" s="69">
        <f>+C4+C14+C20+C23+C29+C32+C37+C47+C55+C60</f>
        <v>317907364.65549994</v>
      </c>
      <c r="D3" s="69">
        <f t="shared" ref="D3:O3" si="0">+D4+D14+D20+D23+D29+D32+D37+D47+D55+D60</f>
        <v>29999976.133458331</v>
      </c>
      <c r="E3" s="69">
        <f t="shared" si="0"/>
        <v>29999976.133458331</v>
      </c>
      <c r="F3" s="69">
        <f t="shared" si="0"/>
        <v>29999976.133458331</v>
      </c>
      <c r="G3" s="69">
        <f t="shared" si="0"/>
        <v>29999976.133458331</v>
      </c>
      <c r="H3" s="69">
        <f t="shared" si="0"/>
        <v>29999976.133458331</v>
      </c>
      <c r="I3" s="69">
        <f t="shared" si="0"/>
        <v>29999976.133458331</v>
      </c>
      <c r="J3" s="69">
        <f t="shared" si="0"/>
        <v>29999976.133458331</v>
      </c>
      <c r="K3" s="69">
        <f t="shared" si="0"/>
        <v>29999976.133458331</v>
      </c>
      <c r="L3" s="69">
        <f t="shared" si="0"/>
        <v>29999976.133458331</v>
      </c>
      <c r="M3" s="69">
        <f t="shared" si="0"/>
        <v>29999976.133458331</v>
      </c>
      <c r="N3" s="69">
        <f t="shared" si="0"/>
        <v>8953801.6604583319</v>
      </c>
      <c r="O3" s="69">
        <f t="shared" si="0"/>
        <v>8953801.6604583319</v>
      </c>
    </row>
    <row r="4" spans="1:15" ht="16.5" thickBot="1" x14ac:dyDescent="0.3">
      <c r="B4" s="71" t="s">
        <v>96</v>
      </c>
      <c r="C4" s="69">
        <f>SUM(C5:C13)</f>
        <v>237010.45719999998</v>
      </c>
      <c r="D4" s="69">
        <f t="shared" ref="D4:O4" si="1">SUM(D5:D13)</f>
        <v>19750.87143333333</v>
      </c>
      <c r="E4" s="69">
        <f t="shared" si="1"/>
        <v>19750.87143333333</v>
      </c>
      <c r="F4" s="69">
        <f t="shared" si="1"/>
        <v>19750.87143333333</v>
      </c>
      <c r="G4" s="69">
        <f t="shared" si="1"/>
        <v>19750.87143333333</v>
      </c>
      <c r="H4" s="69">
        <f t="shared" si="1"/>
        <v>19750.87143333333</v>
      </c>
      <c r="I4" s="69">
        <f t="shared" si="1"/>
        <v>19750.87143333333</v>
      </c>
      <c r="J4" s="69">
        <f t="shared" si="1"/>
        <v>19750.87143333333</v>
      </c>
      <c r="K4" s="69">
        <f t="shared" si="1"/>
        <v>19750.87143333333</v>
      </c>
      <c r="L4" s="69">
        <f t="shared" si="1"/>
        <v>19750.87143333333</v>
      </c>
      <c r="M4" s="69">
        <f t="shared" si="1"/>
        <v>19750.87143333333</v>
      </c>
      <c r="N4" s="69">
        <f t="shared" si="1"/>
        <v>19750.87143333333</v>
      </c>
      <c r="O4" s="69">
        <f t="shared" si="1"/>
        <v>19750.87143333333</v>
      </c>
    </row>
    <row r="5" spans="1:15" ht="16.5" thickBot="1" x14ac:dyDescent="0.3">
      <c r="A5" s="62" t="s">
        <v>5</v>
      </c>
      <c r="B5" s="63" t="s">
        <v>95</v>
      </c>
      <c r="C5" s="68">
        <f>SUMIF(I.1!$A$4:$A$62,$A5,I.1!$C$4:$C$62)</f>
        <v>0</v>
      </c>
      <c r="D5" s="61">
        <f>+$C5/12</f>
        <v>0</v>
      </c>
      <c r="E5" s="61">
        <f t="shared" ref="E5:O13" si="2">+$C5/12</f>
        <v>0</v>
      </c>
      <c r="F5" s="61">
        <f t="shared" si="2"/>
        <v>0</v>
      </c>
      <c r="G5" s="61">
        <f t="shared" si="2"/>
        <v>0</v>
      </c>
      <c r="H5" s="61">
        <f t="shared" si="2"/>
        <v>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61">
        <f t="shared" si="2"/>
        <v>0</v>
      </c>
      <c r="O5" s="61">
        <f t="shared" si="2"/>
        <v>0</v>
      </c>
    </row>
    <row r="6" spans="1:15" ht="16.5" thickBot="1" x14ac:dyDescent="0.3">
      <c r="A6" s="62" t="s">
        <v>6</v>
      </c>
      <c r="B6" s="63" t="s">
        <v>94</v>
      </c>
      <c r="C6" s="68">
        <f>SUMIF(I.1!$A$4:$A$62,$A6,I.1!$C$4:$C$62)</f>
        <v>178021.43019999997</v>
      </c>
      <c r="D6" s="61">
        <f t="shared" ref="D6:D13" si="3">+$C6/12</f>
        <v>14835.119183333331</v>
      </c>
      <c r="E6" s="61">
        <f t="shared" si="2"/>
        <v>14835.119183333331</v>
      </c>
      <c r="F6" s="61">
        <f t="shared" si="2"/>
        <v>14835.119183333331</v>
      </c>
      <c r="G6" s="61">
        <f t="shared" si="2"/>
        <v>14835.119183333331</v>
      </c>
      <c r="H6" s="61">
        <f t="shared" si="2"/>
        <v>14835.119183333331</v>
      </c>
      <c r="I6" s="61">
        <f t="shared" si="2"/>
        <v>14835.119183333331</v>
      </c>
      <c r="J6" s="61">
        <f t="shared" si="2"/>
        <v>14835.119183333331</v>
      </c>
      <c r="K6" s="61">
        <f t="shared" si="2"/>
        <v>14835.119183333331</v>
      </c>
      <c r="L6" s="61">
        <f t="shared" si="2"/>
        <v>14835.119183333331</v>
      </c>
      <c r="M6" s="61">
        <f t="shared" si="2"/>
        <v>14835.119183333331</v>
      </c>
      <c r="N6" s="61">
        <f t="shared" si="2"/>
        <v>14835.119183333331</v>
      </c>
      <c r="O6" s="61">
        <f t="shared" si="2"/>
        <v>14835.119183333331</v>
      </c>
    </row>
    <row r="7" spans="1:15" ht="46.5" customHeight="1" thickBot="1" x14ac:dyDescent="0.3">
      <c r="A7" s="62" t="s">
        <v>337</v>
      </c>
      <c r="B7" s="63" t="s">
        <v>93</v>
      </c>
      <c r="C7" s="68">
        <f>SUMIF(I.1!$A$4:$A$62,$A7,I.1!$C$4:$C$62)</f>
        <v>0</v>
      </c>
      <c r="D7" s="61">
        <f t="shared" si="3"/>
        <v>0</v>
      </c>
      <c r="E7" s="61">
        <f t="shared" si="2"/>
        <v>0</v>
      </c>
      <c r="F7" s="61">
        <f t="shared" si="2"/>
        <v>0</v>
      </c>
      <c r="G7" s="61">
        <f t="shared" si="2"/>
        <v>0</v>
      </c>
      <c r="H7" s="61">
        <f t="shared" si="2"/>
        <v>0</v>
      </c>
      <c r="I7" s="61">
        <f t="shared" si="2"/>
        <v>0</v>
      </c>
      <c r="J7" s="61">
        <f t="shared" si="2"/>
        <v>0</v>
      </c>
      <c r="K7" s="61">
        <f t="shared" si="2"/>
        <v>0</v>
      </c>
      <c r="L7" s="61">
        <f t="shared" si="2"/>
        <v>0</v>
      </c>
      <c r="M7" s="61">
        <f t="shared" si="2"/>
        <v>0</v>
      </c>
      <c r="N7" s="61">
        <f t="shared" si="2"/>
        <v>0</v>
      </c>
      <c r="O7" s="61">
        <f t="shared" si="2"/>
        <v>0</v>
      </c>
    </row>
    <row r="8" spans="1:15" ht="21" customHeight="1" thickBot="1" x14ac:dyDescent="0.3">
      <c r="A8" s="62"/>
      <c r="B8" s="63" t="s">
        <v>92</v>
      </c>
      <c r="C8" s="68">
        <f>SUMIF(I.1!$A$4:$A$62,$A8,I.1!$C$4:$C$62)</f>
        <v>0</v>
      </c>
      <c r="D8" s="61">
        <f t="shared" si="3"/>
        <v>0</v>
      </c>
      <c r="E8" s="61">
        <f t="shared" si="2"/>
        <v>0</v>
      </c>
      <c r="F8" s="61">
        <f t="shared" si="2"/>
        <v>0</v>
      </c>
      <c r="G8" s="61">
        <f t="shared" si="2"/>
        <v>0</v>
      </c>
      <c r="H8" s="61">
        <f t="shared" si="2"/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</row>
    <row r="9" spans="1:15" ht="30.75" thickBot="1" x14ac:dyDescent="0.3">
      <c r="A9" s="62"/>
      <c r="B9" s="63" t="s">
        <v>91</v>
      </c>
      <c r="C9" s="68">
        <f>SUMIF(I.1!$A$4:$A$62,$A9,I.1!$C$4:$C$62)</f>
        <v>0</v>
      </c>
      <c r="D9" s="61">
        <f t="shared" si="3"/>
        <v>0</v>
      </c>
      <c r="E9" s="61">
        <f t="shared" si="2"/>
        <v>0</v>
      </c>
      <c r="F9" s="61">
        <f t="shared" si="2"/>
        <v>0</v>
      </c>
      <c r="G9" s="61">
        <f t="shared" si="2"/>
        <v>0</v>
      </c>
      <c r="H9" s="61">
        <f t="shared" si="2"/>
        <v>0</v>
      </c>
      <c r="I9" s="61">
        <f t="shared" si="2"/>
        <v>0</v>
      </c>
      <c r="J9" s="61">
        <f t="shared" si="2"/>
        <v>0</v>
      </c>
      <c r="K9" s="61">
        <f t="shared" si="2"/>
        <v>0</v>
      </c>
      <c r="L9" s="61">
        <f t="shared" si="2"/>
        <v>0</v>
      </c>
      <c r="M9" s="61">
        <f t="shared" si="2"/>
        <v>0</v>
      </c>
      <c r="N9" s="61">
        <f t="shared" si="2"/>
        <v>0</v>
      </c>
      <c r="O9" s="61">
        <f t="shared" si="2"/>
        <v>0</v>
      </c>
    </row>
    <row r="10" spans="1:15" ht="16.5" thickBot="1" x14ac:dyDescent="0.3">
      <c r="A10" s="62"/>
      <c r="B10" s="63" t="s">
        <v>90</v>
      </c>
      <c r="C10" s="68">
        <f>SUMIF(I.1!$A$4:$A$62,$A10,I.1!$C$4:$C$62)</f>
        <v>0</v>
      </c>
      <c r="D10" s="61">
        <f t="shared" si="3"/>
        <v>0</v>
      </c>
      <c r="E10" s="61">
        <f t="shared" si="2"/>
        <v>0</v>
      </c>
      <c r="F10" s="61">
        <f t="shared" si="2"/>
        <v>0</v>
      </c>
      <c r="G10" s="61">
        <f t="shared" si="2"/>
        <v>0</v>
      </c>
      <c r="H10" s="61">
        <f t="shared" si="2"/>
        <v>0</v>
      </c>
      <c r="I10" s="61">
        <f t="shared" si="2"/>
        <v>0</v>
      </c>
      <c r="J10" s="61">
        <f t="shared" si="2"/>
        <v>0</v>
      </c>
      <c r="K10" s="61">
        <f t="shared" si="2"/>
        <v>0</v>
      </c>
      <c r="L10" s="61">
        <f t="shared" si="2"/>
        <v>0</v>
      </c>
      <c r="M10" s="61">
        <f t="shared" si="2"/>
        <v>0</v>
      </c>
      <c r="N10" s="61">
        <f t="shared" si="2"/>
        <v>0</v>
      </c>
      <c r="O10" s="61">
        <f t="shared" si="2"/>
        <v>0</v>
      </c>
    </row>
    <row r="11" spans="1:15" ht="16.5" thickBot="1" x14ac:dyDescent="0.3">
      <c r="A11" s="62" t="s">
        <v>7</v>
      </c>
      <c r="B11" s="63" t="s">
        <v>89</v>
      </c>
      <c r="C11" s="68">
        <f>SUMIF(I.1!$A$4:$A$62,$A11,I.1!$C$4:$C$62)</f>
        <v>19978.807000000001</v>
      </c>
      <c r="D11" s="61">
        <f t="shared" si="3"/>
        <v>1664.9005833333333</v>
      </c>
      <c r="E11" s="61">
        <f t="shared" si="2"/>
        <v>1664.9005833333333</v>
      </c>
      <c r="F11" s="61">
        <f t="shared" si="2"/>
        <v>1664.9005833333333</v>
      </c>
      <c r="G11" s="61">
        <f t="shared" si="2"/>
        <v>1664.9005833333333</v>
      </c>
      <c r="H11" s="61">
        <f t="shared" si="2"/>
        <v>1664.9005833333333</v>
      </c>
      <c r="I11" s="61">
        <f t="shared" si="2"/>
        <v>1664.9005833333333</v>
      </c>
      <c r="J11" s="61">
        <f t="shared" si="2"/>
        <v>1664.9005833333333</v>
      </c>
      <c r="K11" s="61">
        <f t="shared" si="2"/>
        <v>1664.9005833333333</v>
      </c>
      <c r="L11" s="61">
        <f t="shared" si="2"/>
        <v>1664.9005833333333</v>
      </c>
      <c r="M11" s="61">
        <f t="shared" si="2"/>
        <v>1664.9005833333333</v>
      </c>
      <c r="N11" s="61">
        <f t="shared" si="2"/>
        <v>1664.9005833333333</v>
      </c>
      <c r="O11" s="61">
        <f t="shared" si="2"/>
        <v>1664.9005833333333</v>
      </c>
    </row>
    <row r="12" spans="1:15" ht="16.5" thickBot="1" x14ac:dyDescent="0.3">
      <c r="A12" s="62" t="s">
        <v>8</v>
      </c>
      <c r="B12" s="63" t="s">
        <v>88</v>
      </c>
      <c r="C12" s="68">
        <f>SUMIF(I.1!$A$4:$A$62,$A12,I.1!$C$4:$C$62)</f>
        <v>39010.22</v>
      </c>
      <c r="D12" s="61">
        <f t="shared" si="3"/>
        <v>3250.8516666666669</v>
      </c>
      <c r="E12" s="61">
        <f t="shared" si="2"/>
        <v>3250.8516666666669</v>
      </c>
      <c r="F12" s="61">
        <f t="shared" si="2"/>
        <v>3250.8516666666669</v>
      </c>
      <c r="G12" s="61">
        <f t="shared" si="2"/>
        <v>3250.8516666666669</v>
      </c>
      <c r="H12" s="61">
        <f t="shared" si="2"/>
        <v>3250.8516666666669</v>
      </c>
      <c r="I12" s="61">
        <f t="shared" si="2"/>
        <v>3250.8516666666669</v>
      </c>
      <c r="J12" s="61">
        <f t="shared" si="2"/>
        <v>3250.8516666666669</v>
      </c>
      <c r="K12" s="61">
        <f t="shared" si="2"/>
        <v>3250.8516666666669</v>
      </c>
      <c r="L12" s="61">
        <f t="shared" si="2"/>
        <v>3250.8516666666669</v>
      </c>
      <c r="M12" s="61">
        <f t="shared" si="2"/>
        <v>3250.8516666666669</v>
      </c>
      <c r="N12" s="61">
        <f t="shared" si="2"/>
        <v>3250.8516666666669</v>
      </c>
      <c r="O12" s="61">
        <f t="shared" si="2"/>
        <v>3250.8516666666669</v>
      </c>
    </row>
    <row r="13" spans="1:15" ht="85.5" customHeight="1" thickBot="1" x14ac:dyDescent="0.3">
      <c r="A13" s="62" t="s">
        <v>9</v>
      </c>
      <c r="B13" s="63" t="s">
        <v>87</v>
      </c>
      <c r="C13" s="68">
        <f>SUMIF(I.1!$A$4:$A$62,$A13,I.1!$C$4:$C$62)</f>
        <v>0</v>
      </c>
      <c r="D13" s="61">
        <f t="shared" si="3"/>
        <v>0</v>
      </c>
      <c r="E13" s="61">
        <f t="shared" si="2"/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 s="61">
        <f t="shared" si="2"/>
        <v>0</v>
      </c>
      <c r="K13" s="61">
        <f t="shared" si="2"/>
        <v>0</v>
      </c>
      <c r="L13" s="61">
        <f t="shared" si="2"/>
        <v>0</v>
      </c>
      <c r="M13" s="61">
        <f t="shared" si="2"/>
        <v>0</v>
      </c>
      <c r="N13" s="61">
        <f t="shared" si="2"/>
        <v>0</v>
      </c>
      <c r="O13" s="61">
        <f t="shared" si="2"/>
        <v>0</v>
      </c>
    </row>
    <row r="14" spans="1:15" ht="32.25" thickBot="1" x14ac:dyDescent="0.3">
      <c r="A14" s="62"/>
      <c r="B14" s="71" t="s">
        <v>86</v>
      </c>
      <c r="C14" s="69">
        <f>SUM(C15:C19)</f>
        <v>0</v>
      </c>
      <c r="D14" s="69">
        <f t="shared" ref="D14:O14" si="4">SUM(D15:D19)</f>
        <v>0</v>
      </c>
      <c r="E14" s="69">
        <f t="shared" si="4"/>
        <v>0</v>
      </c>
      <c r="F14" s="69">
        <f t="shared" si="4"/>
        <v>0</v>
      </c>
      <c r="G14" s="69">
        <f t="shared" si="4"/>
        <v>0</v>
      </c>
      <c r="H14" s="69">
        <f t="shared" si="4"/>
        <v>0</v>
      </c>
      <c r="I14" s="69">
        <f t="shared" si="4"/>
        <v>0</v>
      </c>
      <c r="J14" s="69">
        <f t="shared" si="4"/>
        <v>0</v>
      </c>
      <c r="K14" s="69">
        <f t="shared" si="4"/>
        <v>0</v>
      </c>
      <c r="L14" s="69">
        <f t="shared" si="4"/>
        <v>0</v>
      </c>
      <c r="M14" s="69">
        <f t="shared" si="4"/>
        <v>0</v>
      </c>
      <c r="N14" s="69">
        <f t="shared" si="4"/>
        <v>0</v>
      </c>
      <c r="O14" s="69">
        <f t="shared" si="4"/>
        <v>0</v>
      </c>
    </row>
    <row r="15" spans="1:15" ht="30.75" thickBot="1" x14ac:dyDescent="0.3">
      <c r="A15" s="62"/>
      <c r="B15" s="63" t="s">
        <v>85</v>
      </c>
      <c r="C15" s="68">
        <f>SUMIF(I.1!$A$4:$A$62,$A15,I.1!$C$4:$C$62)</f>
        <v>0</v>
      </c>
      <c r="D15" s="61">
        <f>+$C15/12</f>
        <v>0</v>
      </c>
      <c r="E15" s="61">
        <f t="shared" ref="E15:O19" si="5">+$C15/12</f>
        <v>0</v>
      </c>
      <c r="F15" s="61">
        <f t="shared" si="5"/>
        <v>0</v>
      </c>
      <c r="G15" s="61">
        <f t="shared" si="5"/>
        <v>0</v>
      </c>
      <c r="H15" s="61">
        <f t="shared" si="5"/>
        <v>0</v>
      </c>
      <c r="I15" s="61">
        <f t="shared" si="5"/>
        <v>0</v>
      </c>
      <c r="J15" s="61">
        <f t="shared" si="5"/>
        <v>0</v>
      </c>
      <c r="K15" s="61">
        <f t="shared" si="5"/>
        <v>0</v>
      </c>
      <c r="L15" s="61">
        <f t="shared" si="5"/>
        <v>0</v>
      </c>
      <c r="M15" s="61">
        <f t="shared" si="5"/>
        <v>0</v>
      </c>
      <c r="N15" s="61">
        <f t="shared" si="5"/>
        <v>0</v>
      </c>
      <c r="O15" s="61">
        <f t="shared" si="5"/>
        <v>0</v>
      </c>
    </row>
    <row r="16" spans="1:15" ht="16.5" thickBot="1" x14ac:dyDescent="0.3">
      <c r="A16" s="62"/>
      <c r="B16" s="63" t="s">
        <v>84</v>
      </c>
      <c r="C16" s="68">
        <f>SUMIF(I.1!$A$4:$A$62,$A16,I.1!$C$4:$C$62)</f>
        <v>0</v>
      </c>
      <c r="D16" s="61">
        <f>+$C16/12</f>
        <v>0</v>
      </c>
      <c r="E16" s="61">
        <f t="shared" si="5"/>
        <v>0</v>
      </c>
      <c r="F16" s="61">
        <f t="shared" si="5"/>
        <v>0</v>
      </c>
      <c r="G16" s="61">
        <f t="shared" si="5"/>
        <v>0</v>
      </c>
      <c r="H16" s="61">
        <f t="shared" si="5"/>
        <v>0</v>
      </c>
      <c r="I16" s="61">
        <f t="shared" si="5"/>
        <v>0</v>
      </c>
      <c r="J16" s="61">
        <f t="shared" si="5"/>
        <v>0</v>
      </c>
      <c r="K16" s="61">
        <f t="shared" si="5"/>
        <v>0</v>
      </c>
      <c r="L16" s="61">
        <f t="shared" si="5"/>
        <v>0</v>
      </c>
      <c r="M16" s="61">
        <f t="shared" si="5"/>
        <v>0</v>
      </c>
      <c r="N16" s="61">
        <f t="shared" si="5"/>
        <v>0</v>
      </c>
      <c r="O16" s="61">
        <f t="shared" si="5"/>
        <v>0</v>
      </c>
    </row>
    <row r="17" spans="1:15" ht="16.5" thickBot="1" x14ac:dyDescent="0.3">
      <c r="A17" s="62"/>
      <c r="B17" s="63" t="s">
        <v>83</v>
      </c>
      <c r="C17" s="68">
        <f>SUMIF(I.1!$A$4:$A$62,$A17,I.1!$C$4:$C$62)</f>
        <v>0</v>
      </c>
      <c r="D17" s="61">
        <f>+$C17/12</f>
        <v>0</v>
      </c>
      <c r="E17" s="61">
        <f t="shared" si="5"/>
        <v>0</v>
      </c>
      <c r="F17" s="61">
        <f t="shared" si="5"/>
        <v>0</v>
      </c>
      <c r="G17" s="61">
        <f t="shared" si="5"/>
        <v>0</v>
      </c>
      <c r="H17" s="61">
        <f t="shared" si="5"/>
        <v>0</v>
      </c>
      <c r="I17" s="61">
        <f t="shared" si="5"/>
        <v>0</v>
      </c>
      <c r="J17" s="61">
        <f t="shared" si="5"/>
        <v>0</v>
      </c>
      <c r="K17" s="61">
        <f t="shared" si="5"/>
        <v>0</v>
      </c>
      <c r="L17" s="61">
        <f t="shared" si="5"/>
        <v>0</v>
      </c>
      <c r="M17" s="61">
        <f t="shared" si="5"/>
        <v>0</v>
      </c>
      <c r="N17" s="61">
        <f t="shared" si="5"/>
        <v>0</v>
      </c>
      <c r="O17" s="61">
        <f t="shared" si="5"/>
        <v>0</v>
      </c>
    </row>
    <row r="18" spans="1:15" ht="30.75" thickBot="1" x14ac:dyDescent="0.3">
      <c r="A18" s="62"/>
      <c r="B18" s="63" t="s">
        <v>82</v>
      </c>
      <c r="C18" s="68">
        <f>SUMIF(I.1!$A$4:$A$62,$A18,I.1!$C$4:$C$62)</f>
        <v>0</v>
      </c>
      <c r="D18" s="61">
        <f>+$C18/12</f>
        <v>0</v>
      </c>
      <c r="E18" s="61">
        <f t="shared" si="5"/>
        <v>0</v>
      </c>
      <c r="F18" s="61">
        <f t="shared" si="5"/>
        <v>0</v>
      </c>
      <c r="G18" s="61">
        <f t="shared" si="5"/>
        <v>0</v>
      </c>
      <c r="H18" s="61">
        <f t="shared" si="5"/>
        <v>0</v>
      </c>
      <c r="I18" s="61">
        <f t="shared" si="5"/>
        <v>0</v>
      </c>
      <c r="J18" s="61">
        <f t="shared" si="5"/>
        <v>0</v>
      </c>
      <c r="K18" s="61">
        <f t="shared" si="5"/>
        <v>0</v>
      </c>
      <c r="L18" s="61">
        <f t="shared" si="5"/>
        <v>0</v>
      </c>
      <c r="M18" s="61">
        <f t="shared" si="5"/>
        <v>0</v>
      </c>
      <c r="N18" s="61">
        <f t="shared" si="5"/>
        <v>0</v>
      </c>
      <c r="O18" s="61">
        <f t="shared" si="5"/>
        <v>0</v>
      </c>
    </row>
    <row r="19" spans="1:15" ht="45.75" thickBot="1" x14ac:dyDescent="0.3">
      <c r="A19" s="62"/>
      <c r="B19" s="63" t="s">
        <v>81</v>
      </c>
      <c r="C19" s="68">
        <f>SUMIF(I.1!$A$4:$A$62,$A19,I.1!$C$4:$C$62)</f>
        <v>0</v>
      </c>
      <c r="D19" s="61">
        <f>+$C19/12</f>
        <v>0</v>
      </c>
      <c r="E19" s="61">
        <f t="shared" si="5"/>
        <v>0</v>
      </c>
      <c r="F19" s="61">
        <f t="shared" si="5"/>
        <v>0</v>
      </c>
      <c r="G19" s="61">
        <f t="shared" si="5"/>
        <v>0</v>
      </c>
      <c r="H19" s="61">
        <f t="shared" si="5"/>
        <v>0</v>
      </c>
      <c r="I19" s="61">
        <f t="shared" si="5"/>
        <v>0</v>
      </c>
      <c r="J19" s="61">
        <f t="shared" si="5"/>
        <v>0</v>
      </c>
      <c r="K19" s="61">
        <f t="shared" si="5"/>
        <v>0</v>
      </c>
      <c r="L19" s="61">
        <f t="shared" si="5"/>
        <v>0</v>
      </c>
      <c r="M19" s="61">
        <f t="shared" si="5"/>
        <v>0</v>
      </c>
      <c r="N19" s="61">
        <f t="shared" si="5"/>
        <v>0</v>
      </c>
      <c r="O19" s="61">
        <f t="shared" si="5"/>
        <v>0</v>
      </c>
    </row>
    <row r="20" spans="1:15" ht="16.5" thickBot="1" x14ac:dyDescent="0.3">
      <c r="A20" s="62"/>
      <c r="B20" s="71" t="s">
        <v>80</v>
      </c>
      <c r="C20" s="68">
        <f>SUM(C21:C22)</f>
        <v>0</v>
      </c>
      <c r="D20" s="68">
        <f t="shared" ref="D20:O20" si="6">SUM(D21:D22)</f>
        <v>0</v>
      </c>
      <c r="E20" s="68">
        <f t="shared" si="6"/>
        <v>0</v>
      </c>
      <c r="F20" s="68">
        <f t="shared" si="6"/>
        <v>0</v>
      </c>
      <c r="G20" s="68">
        <f t="shared" si="6"/>
        <v>0</v>
      </c>
      <c r="H20" s="68">
        <f t="shared" si="6"/>
        <v>0</v>
      </c>
      <c r="I20" s="68">
        <f t="shared" si="6"/>
        <v>0</v>
      </c>
      <c r="J20" s="68">
        <f t="shared" si="6"/>
        <v>0</v>
      </c>
      <c r="K20" s="68">
        <f t="shared" si="6"/>
        <v>0</v>
      </c>
      <c r="L20" s="68">
        <f t="shared" si="6"/>
        <v>0</v>
      </c>
      <c r="M20" s="68">
        <f t="shared" si="6"/>
        <v>0</v>
      </c>
      <c r="N20" s="68">
        <f t="shared" si="6"/>
        <v>0</v>
      </c>
      <c r="O20" s="68">
        <f t="shared" si="6"/>
        <v>0</v>
      </c>
    </row>
    <row r="21" spans="1:15" ht="30.75" thickBot="1" x14ac:dyDescent="0.3">
      <c r="A21" s="62"/>
      <c r="B21" s="63" t="s">
        <v>79</v>
      </c>
      <c r="C21" s="68">
        <f>SUMIF(I.1!$A$4:$A$62,$A21,I.1!$C$4:$C$62)</f>
        <v>0</v>
      </c>
      <c r="D21" s="61">
        <f>+$C21/12</f>
        <v>0</v>
      </c>
      <c r="E21" s="61">
        <f t="shared" ref="E21:O22" si="7">+$C21/12</f>
        <v>0</v>
      </c>
      <c r="F21" s="61">
        <f t="shared" si="7"/>
        <v>0</v>
      </c>
      <c r="G21" s="61">
        <f t="shared" si="7"/>
        <v>0</v>
      </c>
      <c r="H21" s="61">
        <f t="shared" si="7"/>
        <v>0</v>
      </c>
      <c r="I21" s="61">
        <f t="shared" si="7"/>
        <v>0</v>
      </c>
      <c r="J21" s="61">
        <f t="shared" si="7"/>
        <v>0</v>
      </c>
      <c r="K21" s="61">
        <f t="shared" si="7"/>
        <v>0</v>
      </c>
      <c r="L21" s="61">
        <f t="shared" si="7"/>
        <v>0</v>
      </c>
      <c r="M21" s="61">
        <f t="shared" si="7"/>
        <v>0</v>
      </c>
      <c r="N21" s="61">
        <f t="shared" si="7"/>
        <v>0</v>
      </c>
      <c r="O21" s="61">
        <f t="shared" si="7"/>
        <v>0</v>
      </c>
    </row>
    <row r="22" spans="1:15" ht="90.75" thickBot="1" x14ac:dyDescent="0.3">
      <c r="A22" s="62"/>
      <c r="B22" s="63" t="s">
        <v>78</v>
      </c>
      <c r="C22" s="68">
        <f>SUMIF(I.1!$A$4:$A$62,$A22,I.1!$C$4:$C$62)</f>
        <v>0</v>
      </c>
      <c r="D22" s="61">
        <f>+$C22/12</f>
        <v>0</v>
      </c>
      <c r="E22" s="61">
        <f t="shared" si="7"/>
        <v>0</v>
      </c>
      <c r="F22" s="61">
        <f t="shared" si="7"/>
        <v>0</v>
      </c>
      <c r="G22" s="61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0</v>
      </c>
      <c r="M22" s="61">
        <f t="shared" si="7"/>
        <v>0</v>
      </c>
      <c r="N22" s="61">
        <f t="shared" si="7"/>
        <v>0</v>
      </c>
      <c r="O22" s="61">
        <f t="shared" si="7"/>
        <v>0</v>
      </c>
    </row>
    <row r="23" spans="1:15" ht="16.5" thickBot="1" x14ac:dyDescent="0.3">
      <c r="A23" s="62"/>
      <c r="B23" s="71" t="s">
        <v>77</v>
      </c>
      <c r="C23" s="69">
        <f>SUM(C24:C28)</f>
        <v>968624.99860000005</v>
      </c>
      <c r="D23" s="69">
        <f t="shared" ref="D23:O23" si="8">SUM(D24:D28)</f>
        <v>80718.749883333337</v>
      </c>
      <c r="E23" s="69">
        <f t="shared" si="8"/>
        <v>80718.749883333337</v>
      </c>
      <c r="F23" s="69">
        <f t="shared" si="8"/>
        <v>80718.749883333337</v>
      </c>
      <c r="G23" s="69">
        <f t="shared" si="8"/>
        <v>80718.749883333337</v>
      </c>
      <c r="H23" s="69">
        <f t="shared" si="8"/>
        <v>80718.749883333337</v>
      </c>
      <c r="I23" s="69">
        <f t="shared" si="8"/>
        <v>80718.749883333337</v>
      </c>
      <c r="J23" s="69">
        <f t="shared" si="8"/>
        <v>80718.749883333337</v>
      </c>
      <c r="K23" s="69">
        <f t="shared" si="8"/>
        <v>80718.749883333337</v>
      </c>
      <c r="L23" s="69">
        <f t="shared" si="8"/>
        <v>80718.749883333337</v>
      </c>
      <c r="M23" s="69">
        <f t="shared" si="8"/>
        <v>80718.749883333337</v>
      </c>
      <c r="N23" s="69">
        <f t="shared" si="8"/>
        <v>80718.749883333337</v>
      </c>
      <c r="O23" s="69">
        <f t="shared" si="8"/>
        <v>80718.749883333337</v>
      </c>
    </row>
    <row r="24" spans="1:15" ht="45.75" thickBot="1" x14ac:dyDescent="0.3">
      <c r="A24" s="62" t="s">
        <v>12</v>
      </c>
      <c r="B24" s="63" t="s">
        <v>76</v>
      </c>
      <c r="C24" s="68">
        <f>SUMIF(I.1!$A$4:$A$62,$A24,I.1!$C$4:$C$62)</f>
        <v>478752.24</v>
      </c>
      <c r="D24" s="61">
        <f>+$C24/12</f>
        <v>39896.019999999997</v>
      </c>
      <c r="E24" s="61">
        <f t="shared" ref="E24:O28" si="9">+$C24/12</f>
        <v>39896.019999999997</v>
      </c>
      <c r="F24" s="61">
        <f t="shared" si="9"/>
        <v>39896.019999999997</v>
      </c>
      <c r="G24" s="61">
        <f t="shared" si="9"/>
        <v>39896.019999999997</v>
      </c>
      <c r="H24" s="61">
        <f t="shared" si="9"/>
        <v>39896.019999999997</v>
      </c>
      <c r="I24" s="61">
        <f t="shared" si="9"/>
        <v>39896.019999999997</v>
      </c>
      <c r="J24" s="61">
        <f t="shared" si="9"/>
        <v>39896.019999999997</v>
      </c>
      <c r="K24" s="61">
        <f t="shared" si="9"/>
        <v>39896.019999999997</v>
      </c>
      <c r="L24" s="61">
        <f t="shared" si="9"/>
        <v>39896.019999999997</v>
      </c>
      <c r="M24" s="61">
        <f t="shared" si="9"/>
        <v>39896.019999999997</v>
      </c>
      <c r="N24" s="61">
        <f t="shared" si="9"/>
        <v>39896.019999999997</v>
      </c>
      <c r="O24" s="61">
        <f t="shared" si="9"/>
        <v>39896.019999999997</v>
      </c>
    </row>
    <row r="25" spans="1:15" ht="30.75" thickBot="1" x14ac:dyDescent="0.3">
      <c r="A25" s="62" t="s">
        <v>13</v>
      </c>
      <c r="B25" s="63" t="s">
        <v>75</v>
      </c>
      <c r="C25" s="68">
        <f>SUMIF(I.1!$A$4:$A$62,$A25,I.1!$C$4:$C$62)</f>
        <v>489872.7586</v>
      </c>
      <c r="D25" s="61">
        <f>+$C25/12</f>
        <v>40822.729883333333</v>
      </c>
      <c r="E25" s="61">
        <f t="shared" si="9"/>
        <v>40822.729883333333</v>
      </c>
      <c r="F25" s="61">
        <f t="shared" si="9"/>
        <v>40822.729883333333</v>
      </c>
      <c r="G25" s="61">
        <f t="shared" si="9"/>
        <v>40822.729883333333</v>
      </c>
      <c r="H25" s="61">
        <f t="shared" si="9"/>
        <v>40822.729883333333</v>
      </c>
      <c r="I25" s="61">
        <f t="shared" si="9"/>
        <v>40822.729883333333</v>
      </c>
      <c r="J25" s="61">
        <f t="shared" si="9"/>
        <v>40822.729883333333</v>
      </c>
      <c r="K25" s="61">
        <f t="shared" si="9"/>
        <v>40822.729883333333</v>
      </c>
      <c r="L25" s="61">
        <f t="shared" si="9"/>
        <v>40822.729883333333</v>
      </c>
      <c r="M25" s="61">
        <f t="shared" si="9"/>
        <v>40822.729883333333</v>
      </c>
      <c r="N25" s="61">
        <f t="shared" si="9"/>
        <v>40822.729883333333</v>
      </c>
      <c r="O25" s="61">
        <f t="shared" si="9"/>
        <v>40822.729883333333</v>
      </c>
    </row>
    <row r="26" spans="1:15" ht="16.5" thickBot="1" x14ac:dyDescent="0.3">
      <c r="A26" s="62" t="s">
        <v>14</v>
      </c>
      <c r="B26" s="63" t="s">
        <v>74</v>
      </c>
      <c r="C26" s="68">
        <f>SUMIF(I.1!$A$4:$A$62,$A26,I.1!$C$4:$C$62)</f>
        <v>0</v>
      </c>
      <c r="D26" s="61">
        <f>+$C26/12</f>
        <v>0</v>
      </c>
      <c r="E26" s="61">
        <f t="shared" si="9"/>
        <v>0</v>
      </c>
      <c r="F26" s="61">
        <f t="shared" si="9"/>
        <v>0</v>
      </c>
      <c r="G26" s="61">
        <f t="shared" si="9"/>
        <v>0</v>
      </c>
      <c r="H26" s="61">
        <f t="shared" si="9"/>
        <v>0</v>
      </c>
      <c r="I26" s="61">
        <f t="shared" si="9"/>
        <v>0</v>
      </c>
      <c r="J26" s="61">
        <f t="shared" si="9"/>
        <v>0</v>
      </c>
      <c r="K26" s="61">
        <f t="shared" si="9"/>
        <v>0</v>
      </c>
      <c r="L26" s="61">
        <f t="shared" si="9"/>
        <v>0</v>
      </c>
      <c r="M26" s="61">
        <f t="shared" si="9"/>
        <v>0</v>
      </c>
      <c r="N26" s="61">
        <f t="shared" si="9"/>
        <v>0</v>
      </c>
      <c r="O26" s="61">
        <f t="shared" si="9"/>
        <v>0</v>
      </c>
    </row>
    <row r="27" spans="1:15" ht="16.5" thickBot="1" x14ac:dyDescent="0.3">
      <c r="A27" s="62" t="s">
        <v>15</v>
      </c>
      <c r="B27" s="63" t="s">
        <v>73</v>
      </c>
      <c r="C27" s="68">
        <f>SUMIF(I.1!$A$4:$A$62,$A27,I.1!$C$4:$C$62)</f>
        <v>0</v>
      </c>
      <c r="D27" s="61">
        <f>+$C27/12</f>
        <v>0</v>
      </c>
      <c r="E27" s="61">
        <f t="shared" si="9"/>
        <v>0</v>
      </c>
      <c r="F27" s="61">
        <f t="shared" si="9"/>
        <v>0</v>
      </c>
      <c r="G27" s="61">
        <f t="shared" si="9"/>
        <v>0</v>
      </c>
      <c r="H27" s="61">
        <f t="shared" si="9"/>
        <v>0</v>
      </c>
      <c r="I27" s="61">
        <f t="shared" si="9"/>
        <v>0</v>
      </c>
      <c r="J27" s="61">
        <f t="shared" si="9"/>
        <v>0</v>
      </c>
      <c r="K27" s="61">
        <f t="shared" si="9"/>
        <v>0</v>
      </c>
      <c r="L27" s="61">
        <f t="shared" si="9"/>
        <v>0</v>
      </c>
      <c r="M27" s="61">
        <f t="shared" si="9"/>
        <v>0</v>
      </c>
      <c r="N27" s="61">
        <f t="shared" si="9"/>
        <v>0</v>
      </c>
      <c r="O27" s="61">
        <f t="shared" si="9"/>
        <v>0</v>
      </c>
    </row>
    <row r="28" spans="1:15" ht="75.75" thickBot="1" x14ac:dyDescent="0.3">
      <c r="A28" s="62" t="s">
        <v>16</v>
      </c>
      <c r="B28" s="63" t="s">
        <v>72</v>
      </c>
      <c r="C28" s="68">
        <f>SUMIF(I.1!$A$4:$A$62,$A28,I.1!$C$4:$C$62)</f>
        <v>0</v>
      </c>
      <c r="D28" s="61">
        <f>+$C28/12</f>
        <v>0</v>
      </c>
      <c r="E28" s="61">
        <f t="shared" si="9"/>
        <v>0</v>
      </c>
      <c r="F28" s="61">
        <f t="shared" si="9"/>
        <v>0</v>
      </c>
      <c r="G28" s="61">
        <f t="shared" si="9"/>
        <v>0</v>
      </c>
      <c r="H28" s="61">
        <f t="shared" si="9"/>
        <v>0</v>
      </c>
      <c r="I28" s="61">
        <f t="shared" si="9"/>
        <v>0</v>
      </c>
      <c r="J28" s="61">
        <f t="shared" si="9"/>
        <v>0</v>
      </c>
      <c r="K28" s="61">
        <f t="shared" si="9"/>
        <v>0</v>
      </c>
      <c r="L28" s="61">
        <f t="shared" si="9"/>
        <v>0</v>
      </c>
      <c r="M28" s="61">
        <f t="shared" si="9"/>
        <v>0</v>
      </c>
      <c r="N28" s="61">
        <f t="shared" si="9"/>
        <v>0</v>
      </c>
      <c r="O28" s="61">
        <f t="shared" si="9"/>
        <v>0</v>
      </c>
    </row>
    <row r="29" spans="1:15" ht="16.5" thickBot="1" x14ac:dyDescent="0.3">
      <c r="A29" s="62"/>
      <c r="B29" s="153" t="s">
        <v>71</v>
      </c>
      <c r="C29" s="154">
        <f>SUM(C30:C31)</f>
        <v>117849.8602</v>
      </c>
      <c r="D29" s="154">
        <f t="shared" ref="D29:O29" si="10">SUM(D30:D31)</f>
        <v>9820.8216833333336</v>
      </c>
      <c r="E29" s="154">
        <f t="shared" si="10"/>
        <v>9820.8216833333336</v>
      </c>
      <c r="F29" s="154">
        <f t="shared" si="10"/>
        <v>9820.8216833333336</v>
      </c>
      <c r="G29" s="154">
        <f t="shared" si="10"/>
        <v>9820.8216833333336</v>
      </c>
      <c r="H29" s="154">
        <f t="shared" si="10"/>
        <v>9820.8216833333336</v>
      </c>
      <c r="I29" s="154">
        <f t="shared" si="10"/>
        <v>9820.8216833333336</v>
      </c>
      <c r="J29" s="154">
        <f t="shared" si="10"/>
        <v>9820.8216833333336</v>
      </c>
      <c r="K29" s="154">
        <f t="shared" si="10"/>
        <v>9820.8216833333336</v>
      </c>
      <c r="L29" s="154">
        <f t="shared" si="10"/>
        <v>9820.8216833333336</v>
      </c>
      <c r="M29" s="154">
        <f t="shared" si="10"/>
        <v>9820.8216833333336</v>
      </c>
      <c r="N29" s="154">
        <f t="shared" si="10"/>
        <v>9820.8216833333336</v>
      </c>
      <c r="O29" s="154">
        <f t="shared" si="10"/>
        <v>9820.8216833333336</v>
      </c>
    </row>
    <row r="30" spans="1:15" ht="16.5" thickBot="1" x14ac:dyDescent="0.3">
      <c r="A30" s="62" t="s">
        <v>19</v>
      </c>
      <c r="B30" s="63" t="s">
        <v>71</v>
      </c>
      <c r="C30" s="68">
        <f>SUMIF(I.1!$A$4:$A$62,$A30,I.1!$C$4:$C$62)</f>
        <v>117849.8602</v>
      </c>
      <c r="D30" s="61">
        <f>+$C30/12</f>
        <v>9820.8216833333336</v>
      </c>
      <c r="E30" s="61">
        <f t="shared" ref="E30:O31" si="11">+$C30/12</f>
        <v>9820.8216833333336</v>
      </c>
      <c r="F30" s="61">
        <f t="shared" si="11"/>
        <v>9820.8216833333336</v>
      </c>
      <c r="G30" s="61">
        <f t="shared" si="11"/>
        <v>9820.8216833333336</v>
      </c>
      <c r="H30" s="61">
        <f t="shared" si="11"/>
        <v>9820.8216833333336</v>
      </c>
      <c r="I30" s="61">
        <f t="shared" si="11"/>
        <v>9820.8216833333336</v>
      </c>
      <c r="J30" s="61">
        <f t="shared" si="11"/>
        <v>9820.8216833333336</v>
      </c>
      <c r="K30" s="61">
        <f t="shared" si="11"/>
        <v>9820.8216833333336</v>
      </c>
      <c r="L30" s="61">
        <f t="shared" si="11"/>
        <v>9820.8216833333336</v>
      </c>
      <c r="M30" s="61">
        <f t="shared" si="11"/>
        <v>9820.8216833333336</v>
      </c>
      <c r="N30" s="61">
        <f t="shared" si="11"/>
        <v>9820.8216833333336</v>
      </c>
      <c r="O30" s="61">
        <f t="shared" si="11"/>
        <v>9820.8216833333336</v>
      </c>
    </row>
    <row r="31" spans="1:15" ht="75.75" thickBot="1" x14ac:dyDescent="0.3">
      <c r="A31" s="62" t="s">
        <v>20</v>
      </c>
      <c r="B31" s="63" t="s">
        <v>70</v>
      </c>
      <c r="C31" s="68">
        <f>SUMIF(I.1!$A$4:$A$62,$A31,I.1!$C$4:$C$62)</f>
        <v>0</v>
      </c>
      <c r="D31" s="61">
        <f>+$C31/12</f>
        <v>0</v>
      </c>
      <c r="E31" s="61">
        <f t="shared" si="11"/>
        <v>0</v>
      </c>
      <c r="F31" s="61">
        <f t="shared" si="11"/>
        <v>0</v>
      </c>
      <c r="G31" s="61">
        <f t="shared" si="11"/>
        <v>0</v>
      </c>
      <c r="H31" s="61">
        <f t="shared" si="11"/>
        <v>0</v>
      </c>
      <c r="I31" s="61">
        <f t="shared" si="11"/>
        <v>0</v>
      </c>
      <c r="J31" s="61">
        <f t="shared" si="11"/>
        <v>0</v>
      </c>
      <c r="K31" s="61">
        <f t="shared" si="11"/>
        <v>0</v>
      </c>
      <c r="L31" s="61">
        <f t="shared" si="11"/>
        <v>0</v>
      </c>
      <c r="M31" s="61">
        <f t="shared" si="11"/>
        <v>0</v>
      </c>
      <c r="N31" s="61">
        <f t="shared" si="11"/>
        <v>0</v>
      </c>
      <c r="O31" s="61">
        <f t="shared" si="11"/>
        <v>0</v>
      </c>
    </row>
    <row r="32" spans="1:15" ht="16.5" thickBot="1" x14ac:dyDescent="0.3">
      <c r="A32" s="62"/>
      <c r="B32" s="71" t="s">
        <v>69</v>
      </c>
      <c r="C32" s="69">
        <f>SUM(C33:C36)</f>
        <v>11948</v>
      </c>
      <c r="D32" s="69">
        <f t="shared" ref="D32:O32" si="12">SUM(D33:D36)</f>
        <v>995.66666666666663</v>
      </c>
      <c r="E32" s="69">
        <f t="shared" si="12"/>
        <v>995.66666666666663</v>
      </c>
      <c r="F32" s="69">
        <f t="shared" si="12"/>
        <v>995.66666666666663</v>
      </c>
      <c r="G32" s="69">
        <f t="shared" si="12"/>
        <v>995.66666666666663</v>
      </c>
      <c r="H32" s="69">
        <f t="shared" si="12"/>
        <v>995.66666666666663</v>
      </c>
      <c r="I32" s="69">
        <f t="shared" si="12"/>
        <v>995.66666666666663</v>
      </c>
      <c r="J32" s="69">
        <f t="shared" si="12"/>
        <v>995.66666666666663</v>
      </c>
      <c r="K32" s="69">
        <f t="shared" si="12"/>
        <v>995.66666666666663</v>
      </c>
      <c r="L32" s="69">
        <f t="shared" si="12"/>
        <v>995.66666666666663</v>
      </c>
      <c r="M32" s="69">
        <f t="shared" si="12"/>
        <v>995.66666666666663</v>
      </c>
      <c r="N32" s="69">
        <f t="shared" si="12"/>
        <v>995.66666666666663</v>
      </c>
      <c r="O32" s="69">
        <f t="shared" si="12"/>
        <v>995.66666666666663</v>
      </c>
    </row>
    <row r="33" spans="1:15" ht="16.5" thickBot="1" x14ac:dyDescent="0.3">
      <c r="A33" s="62" t="s">
        <v>23</v>
      </c>
      <c r="B33" s="63" t="s">
        <v>69</v>
      </c>
      <c r="C33" s="68">
        <f>SUMIF(I.1!$A$4:$A$62,$A33,I.1!$C$4:$C$62)</f>
        <v>11948</v>
      </c>
      <c r="D33" s="61">
        <f t="shared" ref="D33:O36" si="13">+$C33/12</f>
        <v>995.66666666666663</v>
      </c>
      <c r="E33" s="61">
        <f t="shared" si="13"/>
        <v>995.66666666666663</v>
      </c>
      <c r="F33" s="61">
        <f t="shared" si="13"/>
        <v>995.66666666666663</v>
      </c>
      <c r="G33" s="61">
        <f t="shared" si="13"/>
        <v>995.66666666666663</v>
      </c>
      <c r="H33" s="61">
        <f t="shared" si="13"/>
        <v>995.66666666666663</v>
      </c>
      <c r="I33" s="61">
        <f t="shared" si="13"/>
        <v>995.66666666666663</v>
      </c>
      <c r="J33" s="61">
        <f t="shared" si="13"/>
        <v>995.66666666666663</v>
      </c>
      <c r="K33" s="61">
        <f t="shared" si="13"/>
        <v>995.66666666666663</v>
      </c>
      <c r="L33" s="61">
        <f t="shared" si="13"/>
        <v>995.66666666666663</v>
      </c>
      <c r="M33" s="61">
        <f t="shared" si="13"/>
        <v>995.66666666666663</v>
      </c>
      <c r="N33" s="61">
        <f t="shared" si="13"/>
        <v>995.66666666666663</v>
      </c>
      <c r="O33" s="61">
        <f t="shared" si="13"/>
        <v>995.66666666666663</v>
      </c>
    </row>
    <row r="34" spans="1:15" ht="34.5" customHeight="1" thickBot="1" x14ac:dyDescent="0.3">
      <c r="A34" s="62"/>
      <c r="B34" s="63" t="s">
        <v>68</v>
      </c>
      <c r="C34" s="68">
        <f>SUMIF(I.1!$A$4:$A$62,$A34,I.1!$C$4:$C$62)</f>
        <v>0</v>
      </c>
      <c r="D34" s="61">
        <f t="shared" si="13"/>
        <v>0</v>
      </c>
      <c r="E34" s="61">
        <f t="shared" si="13"/>
        <v>0</v>
      </c>
      <c r="F34" s="61">
        <f t="shared" si="13"/>
        <v>0</v>
      </c>
      <c r="G34" s="61">
        <f t="shared" si="13"/>
        <v>0</v>
      </c>
      <c r="H34" s="61">
        <f t="shared" si="13"/>
        <v>0</v>
      </c>
      <c r="I34" s="61">
        <f t="shared" si="13"/>
        <v>0</v>
      </c>
      <c r="J34" s="61">
        <f t="shared" si="13"/>
        <v>0</v>
      </c>
      <c r="K34" s="61">
        <f t="shared" si="13"/>
        <v>0</v>
      </c>
      <c r="L34" s="61">
        <f t="shared" si="13"/>
        <v>0</v>
      </c>
      <c r="M34" s="61">
        <f t="shared" si="13"/>
        <v>0</v>
      </c>
      <c r="N34" s="61">
        <f t="shared" si="13"/>
        <v>0</v>
      </c>
      <c r="O34" s="61">
        <f t="shared" si="13"/>
        <v>0</v>
      </c>
    </row>
    <row r="35" spans="1:15" ht="30.75" thickBot="1" x14ac:dyDescent="0.3">
      <c r="A35" s="62"/>
      <c r="B35" s="63" t="s">
        <v>67</v>
      </c>
      <c r="C35" s="68">
        <f>SUMIF(I.1!$A$4:$A$62,$A35,I.1!$C$4:$C$62)</f>
        <v>0</v>
      </c>
      <c r="D35" s="61">
        <f t="shared" si="13"/>
        <v>0</v>
      </c>
      <c r="E35" s="61">
        <f t="shared" si="13"/>
        <v>0</v>
      </c>
      <c r="F35" s="61">
        <f t="shared" si="13"/>
        <v>0</v>
      </c>
      <c r="G35" s="61">
        <f t="shared" si="13"/>
        <v>0</v>
      </c>
      <c r="H35" s="61">
        <f t="shared" si="13"/>
        <v>0</v>
      </c>
      <c r="I35" s="61">
        <f t="shared" si="13"/>
        <v>0</v>
      </c>
      <c r="J35" s="61">
        <f t="shared" si="13"/>
        <v>0</v>
      </c>
      <c r="K35" s="61">
        <f t="shared" si="13"/>
        <v>0</v>
      </c>
      <c r="L35" s="61">
        <f t="shared" si="13"/>
        <v>0</v>
      </c>
      <c r="M35" s="61">
        <f t="shared" si="13"/>
        <v>0</v>
      </c>
      <c r="N35" s="61">
        <f t="shared" si="13"/>
        <v>0</v>
      </c>
      <c r="O35" s="61">
        <f t="shared" si="13"/>
        <v>0</v>
      </c>
    </row>
    <row r="36" spans="1:15" ht="90.75" thickBot="1" x14ac:dyDescent="0.3">
      <c r="A36" s="62" t="s">
        <v>24</v>
      </c>
      <c r="B36" s="63" t="s">
        <v>66</v>
      </c>
      <c r="C36" s="68">
        <f>SUMIF(I.1!$A$4:$A$62,$A36,I.1!$C$4:$C$62)</f>
        <v>0</v>
      </c>
      <c r="D36" s="61">
        <f t="shared" si="13"/>
        <v>0</v>
      </c>
      <c r="E36" s="61">
        <f t="shared" si="13"/>
        <v>0</v>
      </c>
      <c r="F36" s="61">
        <f t="shared" si="13"/>
        <v>0</v>
      </c>
      <c r="G36" s="61">
        <f t="shared" si="13"/>
        <v>0</v>
      </c>
      <c r="H36" s="61">
        <f t="shared" si="13"/>
        <v>0</v>
      </c>
      <c r="I36" s="61">
        <f t="shared" si="13"/>
        <v>0</v>
      </c>
      <c r="J36" s="61">
        <f t="shared" si="13"/>
        <v>0</v>
      </c>
      <c r="K36" s="61">
        <f t="shared" si="13"/>
        <v>0</v>
      </c>
      <c r="L36" s="61">
        <f t="shared" si="13"/>
        <v>0</v>
      </c>
      <c r="M36" s="61">
        <f t="shared" si="13"/>
        <v>0</v>
      </c>
      <c r="N36" s="61">
        <f t="shared" si="13"/>
        <v>0</v>
      </c>
      <c r="O36" s="61">
        <f t="shared" si="13"/>
        <v>0</v>
      </c>
    </row>
    <row r="37" spans="1:15" ht="48" thickBot="1" x14ac:dyDescent="0.3">
      <c r="A37" s="62"/>
      <c r="B37" s="71" t="s">
        <v>65</v>
      </c>
      <c r="C37" s="69">
        <f>SUM(C38:C45)</f>
        <v>0</v>
      </c>
      <c r="D37" s="69">
        <f t="shared" ref="D37:O37" si="14">SUM(D38:D45)</f>
        <v>0</v>
      </c>
      <c r="E37" s="69">
        <f t="shared" si="14"/>
        <v>0</v>
      </c>
      <c r="F37" s="69">
        <f t="shared" si="14"/>
        <v>0</v>
      </c>
      <c r="G37" s="69">
        <f t="shared" si="14"/>
        <v>0</v>
      </c>
      <c r="H37" s="69">
        <f t="shared" si="14"/>
        <v>0</v>
      </c>
      <c r="I37" s="69">
        <f t="shared" si="14"/>
        <v>0</v>
      </c>
      <c r="J37" s="69">
        <f t="shared" si="14"/>
        <v>0</v>
      </c>
      <c r="K37" s="69">
        <f t="shared" si="14"/>
        <v>0</v>
      </c>
      <c r="L37" s="69">
        <f t="shared" si="14"/>
        <v>0</v>
      </c>
      <c r="M37" s="69">
        <f t="shared" si="14"/>
        <v>0</v>
      </c>
      <c r="N37" s="69">
        <f t="shared" si="14"/>
        <v>0</v>
      </c>
      <c r="O37" s="69">
        <f t="shared" si="14"/>
        <v>0</v>
      </c>
    </row>
    <row r="38" spans="1:15" ht="60.75" thickBot="1" x14ac:dyDescent="0.3">
      <c r="A38" s="62"/>
      <c r="B38" s="63" t="s">
        <v>64</v>
      </c>
      <c r="C38" s="68">
        <f>SUMIF(I.1!$A$4:$A$62,$A38,I.1!$C$4:$C$62)</f>
        <v>0</v>
      </c>
      <c r="D38" s="61">
        <f>+$C38/12</f>
        <v>0</v>
      </c>
      <c r="E38" s="61">
        <f t="shared" ref="E38:O46" si="15">+$C38/12</f>
        <v>0</v>
      </c>
      <c r="F38" s="61">
        <f t="shared" si="15"/>
        <v>0</v>
      </c>
      <c r="G38" s="61">
        <f t="shared" si="15"/>
        <v>0</v>
      </c>
      <c r="H38" s="61">
        <f t="shared" si="15"/>
        <v>0</v>
      </c>
      <c r="I38" s="61">
        <f t="shared" si="15"/>
        <v>0</v>
      </c>
      <c r="J38" s="61">
        <f t="shared" si="15"/>
        <v>0</v>
      </c>
      <c r="K38" s="61">
        <f t="shared" si="15"/>
        <v>0</v>
      </c>
      <c r="L38" s="61">
        <f t="shared" si="15"/>
        <v>0</v>
      </c>
      <c r="M38" s="61">
        <f t="shared" si="15"/>
        <v>0</v>
      </c>
      <c r="N38" s="61">
        <f t="shared" si="15"/>
        <v>0</v>
      </c>
      <c r="O38" s="61">
        <f t="shared" si="15"/>
        <v>0</v>
      </c>
    </row>
    <row r="39" spans="1:15" ht="60.75" thickBot="1" x14ac:dyDescent="0.3">
      <c r="A39" s="62"/>
      <c r="B39" s="63" t="s">
        <v>63</v>
      </c>
      <c r="C39" s="68">
        <f>SUMIF(I.1!$A$4:$A$62,$A39,I.1!$C$4:$C$62)</f>
        <v>0</v>
      </c>
      <c r="D39" s="61">
        <f t="shared" ref="D39:D46" si="16">+$C39/12</f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</row>
    <row r="40" spans="1:15" ht="75.75" thickBot="1" x14ac:dyDescent="0.3">
      <c r="A40" s="62"/>
      <c r="B40" s="63" t="s">
        <v>62</v>
      </c>
      <c r="C40" s="68">
        <f>SUMIF(I.1!$A$4:$A$62,$A40,I.1!$C$4:$C$62)</f>
        <v>0</v>
      </c>
      <c r="D40" s="61">
        <f t="shared" si="16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</row>
    <row r="41" spans="1:15" ht="90.75" thickBot="1" x14ac:dyDescent="0.3">
      <c r="A41" s="62"/>
      <c r="B41" s="63" t="s">
        <v>61</v>
      </c>
      <c r="C41" s="68">
        <f>SUMIF(I.1!$A$4:$A$62,$A41,I.1!$C$4:$C$62)</f>
        <v>0</v>
      </c>
      <c r="D41" s="61">
        <f t="shared" si="16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</row>
    <row r="42" spans="1:15" ht="90.75" thickBot="1" x14ac:dyDescent="0.3">
      <c r="A42" s="62"/>
      <c r="B42" s="63" t="s">
        <v>60</v>
      </c>
      <c r="C42" s="68">
        <f>SUMIF(I.1!$A$4:$A$62,$A42,I.1!$C$4:$C$62)</f>
        <v>0</v>
      </c>
      <c r="D42" s="61">
        <f t="shared" si="16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</row>
    <row r="43" spans="1:15" ht="90.75" thickBot="1" x14ac:dyDescent="0.3">
      <c r="A43" s="62"/>
      <c r="B43" s="63" t="s">
        <v>59</v>
      </c>
      <c r="C43" s="68">
        <f>SUMIF(I.1!$A$4:$A$62,$A43,I.1!$C$4:$C$62)</f>
        <v>0</v>
      </c>
      <c r="D43" s="61">
        <f t="shared" si="16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</row>
    <row r="44" spans="1:15" ht="75.75" thickBot="1" x14ac:dyDescent="0.3">
      <c r="A44" s="62"/>
      <c r="B44" s="63" t="s">
        <v>58</v>
      </c>
      <c r="C44" s="68">
        <f>SUMIF(I.1!$A$4:$A$62,$A44,I.1!$C$4:$C$62)</f>
        <v>0</v>
      </c>
      <c r="D44" s="61">
        <f t="shared" si="16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</row>
    <row r="45" spans="1:15" ht="60.75" thickBot="1" x14ac:dyDescent="0.3">
      <c r="A45" s="62"/>
      <c r="B45" s="63" t="s">
        <v>57</v>
      </c>
      <c r="C45" s="68">
        <f>SUMIF(I.1!$A$4:$A$62,$A45,I.1!$C$4:$C$62)</f>
        <v>0</v>
      </c>
      <c r="D45" s="61">
        <f t="shared" si="16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</row>
    <row r="46" spans="1:15" ht="16.5" thickBot="1" x14ac:dyDescent="0.3">
      <c r="A46" s="62"/>
      <c r="B46" s="63" t="s">
        <v>56</v>
      </c>
      <c r="C46" s="68">
        <f>SUMIF(I.1!$A$4:$A$62,$A46,I.1!$C$4:$C$62)</f>
        <v>0</v>
      </c>
      <c r="D46" s="61">
        <f t="shared" si="16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</row>
    <row r="47" spans="1:15" ht="79.5" thickBot="1" x14ac:dyDescent="0.3">
      <c r="A47" s="62"/>
      <c r="B47" s="71" t="s">
        <v>55</v>
      </c>
      <c r="C47" s="69">
        <f>+C48+C49+C52+C53+C54</f>
        <v>316571931.33949995</v>
      </c>
      <c r="D47" s="69">
        <f>+D48+D49+D52+D53+D54</f>
        <v>29888690.023791663</v>
      </c>
      <c r="E47" s="69">
        <f t="shared" ref="E47:O47" si="17">+E48+E49+E52+E53+E54</f>
        <v>29888690.023791663</v>
      </c>
      <c r="F47" s="69">
        <f t="shared" si="17"/>
        <v>29888690.023791663</v>
      </c>
      <c r="G47" s="69">
        <f t="shared" si="17"/>
        <v>29888690.023791663</v>
      </c>
      <c r="H47" s="69">
        <f t="shared" si="17"/>
        <v>29888690.023791663</v>
      </c>
      <c r="I47" s="69">
        <f t="shared" si="17"/>
        <v>29888690.023791663</v>
      </c>
      <c r="J47" s="69">
        <f t="shared" si="17"/>
        <v>29888690.023791663</v>
      </c>
      <c r="K47" s="69">
        <f t="shared" si="17"/>
        <v>29888690.023791663</v>
      </c>
      <c r="L47" s="69">
        <f t="shared" si="17"/>
        <v>29888690.023791663</v>
      </c>
      <c r="M47" s="69">
        <f t="shared" si="17"/>
        <v>29888690.023791663</v>
      </c>
      <c r="N47" s="69">
        <f t="shared" si="17"/>
        <v>8842515.5507916659</v>
      </c>
      <c r="O47" s="69">
        <f t="shared" si="17"/>
        <v>8842515.5507916659</v>
      </c>
    </row>
    <row r="48" spans="1:15" ht="16.5" thickBot="1" x14ac:dyDescent="0.3">
      <c r="A48" s="62" t="s">
        <v>25</v>
      </c>
      <c r="B48" s="63" t="s">
        <v>54</v>
      </c>
      <c r="C48" s="68">
        <f>SUMIF(I.1!$A$4:$A$62,$A48,I.1!$C$4:$C$62)</f>
        <v>62708513.199499987</v>
      </c>
      <c r="D48" s="61">
        <f t="shared" ref="D48:O48" si="18">+$C48/12</f>
        <v>5225709.4332916653</v>
      </c>
      <c r="E48" s="61">
        <f t="shared" si="18"/>
        <v>5225709.4332916653</v>
      </c>
      <c r="F48" s="61">
        <f t="shared" si="18"/>
        <v>5225709.4332916653</v>
      </c>
      <c r="G48" s="61">
        <f t="shared" si="18"/>
        <v>5225709.4332916653</v>
      </c>
      <c r="H48" s="61">
        <f t="shared" si="18"/>
        <v>5225709.4332916653</v>
      </c>
      <c r="I48" s="61">
        <f t="shared" si="18"/>
        <v>5225709.4332916653</v>
      </c>
      <c r="J48" s="61">
        <f t="shared" si="18"/>
        <v>5225709.4332916653</v>
      </c>
      <c r="K48" s="61">
        <f t="shared" si="18"/>
        <v>5225709.4332916653</v>
      </c>
      <c r="L48" s="61">
        <f t="shared" si="18"/>
        <v>5225709.4332916653</v>
      </c>
      <c r="M48" s="61">
        <f t="shared" si="18"/>
        <v>5225709.4332916653</v>
      </c>
      <c r="N48" s="61">
        <f t="shared" si="18"/>
        <v>5225709.4332916653</v>
      </c>
      <c r="O48" s="61">
        <f t="shared" si="18"/>
        <v>5225709.4332916653</v>
      </c>
    </row>
    <row r="49" spans="1:15" ht="16.5" thickBot="1" x14ac:dyDescent="0.3">
      <c r="A49" s="62" t="s">
        <v>26</v>
      </c>
      <c r="B49" s="63" t="s">
        <v>53</v>
      </c>
      <c r="C49" s="68">
        <f>+C50+C51</f>
        <v>253863418.13999999</v>
      </c>
      <c r="D49" s="61">
        <f>+D50+D51</f>
        <v>24662980.590499997</v>
      </c>
      <c r="E49" s="61">
        <f t="shared" ref="E49:O49" si="19">+E50+E51</f>
        <v>24662980.590499997</v>
      </c>
      <c r="F49" s="61">
        <f t="shared" si="19"/>
        <v>24662980.590499997</v>
      </c>
      <c r="G49" s="61">
        <f t="shared" si="19"/>
        <v>24662980.590499997</v>
      </c>
      <c r="H49" s="61">
        <f t="shared" si="19"/>
        <v>24662980.590499997</v>
      </c>
      <c r="I49" s="61">
        <f t="shared" si="19"/>
        <v>24662980.590499997</v>
      </c>
      <c r="J49" s="61">
        <f t="shared" si="19"/>
        <v>24662980.590499997</v>
      </c>
      <c r="K49" s="61">
        <f t="shared" si="19"/>
        <v>24662980.590499997</v>
      </c>
      <c r="L49" s="61">
        <f t="shared" si="19"/>
        <v>24662980.590499997</v>
      </c>
      <c r="M49" s="61">
        <f t="shared" si="19"/>
        <v>24662980.590499997</v>
      </c>
      <c r="N49" s="61">
        <f t="shared" si="19"/>
        <v>3616806.1174999997</v>
      </c>
      <c r="O49" s="61">
        <f t="shared" si="19"/>
        <v>3616806.1174999997</v>
      </c>
    </row>
    <row r="50" spans="1:15" ht="29.25" hidden="1" customHeight="1" thickBot="1" x14ac:dyDescent="0.3">
      <c r="A50" s="60" t="s">
        <v>416</v>
      </c>
      <c r="B50" s="64" t="s">
        <v>325</v>
      </c>
      <c r="C50" s="68">
        <f>SUMIF(I.1!$A$4:$A$62,$A50,I.1!$C$4:$C$62)</f>
        <v>210461744.72999999</v>
      </c>
      <c r="D50" s="61">
        <f>+$C50/10</f>
        <v>21046174.472999997</v>
      </c>
      <c r="E50" s="61">
        <f t="shared" ref="E50:M50" si="20">+$C50/10</f>
        <v>21046174.472999997</v>
      </c>
      <c r="F50" s="61">
        <f t="shared" si="20"/>
        <v>21046174.472999997</v>
      </c>
      <c r="G50" s="61">
        <f t="shared" si="20"/>
        <v>21046174.472999997</v>
      </c>
      <c r="H50" s="61">
        <f t="shared" si="20"/>
        <v>21046174.472999997</v>
      </c>
      <c r="I50" s="61">
        <f t="shared" si="20"/>
        <v>21046174.472999997</v>
      </c>
      <c r="J50" s="61">
        <f t="shared" si="20"/>
        <v>21046174.472999997</v>
      </c>
      <c r="K50" s="61">
        <f t="shared" si="20"/>
        <v>21046174.472999997</v>
      </c>
      <c r="L50" s="61">
        <f t="shared" si="20"/>
        <v>21046174.472999997</v>
      </c>
      <c r="M50" s="61">
        <f t="shared" si="20"/>
        <v>21046174.472999997</v>
      </c>
      <c r="N50" s="61"/>
      <c r="O50" s="61"/>
    </row>
    <row r="51" spans="1:15" ht="30" hidden="1" customHeight="1" thickBot="1" x14ac:dyDescent="0.3">
      <c r="A51" s="60" t="s">
        <v>419</v>
      </c>
      <c r="B51" s="64" t="s">
        <v>326</v>
      </c>
      <c r="C51" s="68">
        <f>SUMIF(I.1!$A$4:$A$62,$A51,I.1!$C$4:$C$62)</f>
        <v>43401673.409999996</v>
      </c>
      <c r="D51" s="61">
        <f>+$C51/12</f>
        <v>3616806.1174999997</v>
      </c>
      <c r="E51" s="61">
        <f t="shared" ref="E51:O52" si="21">+$C51/12</f>
        <v>3616806.1174999997</v>
      </c>
      <c r="F51" s="61">
        <f t="shared" si="21"/>
        <v>3616806.1174999997</v>
      </c>
      <c r="G51" s="61">
        <f t="shared" si="21"/>
        <v>3616806.1174999997</v>
      </c>
      <c r="H51" s="61">
        <f t="shared" si="21"/>
        <v>3616806.1174999997</v>
      </c>
      <c r="I51" s="61">
        <f t="shared" si="21"/>
        <v>3616806.1174999997</v>
      </c>
      <c r="J51" s="61">
        <f t="shared" si="21"/>
        <v>3616806.1174999997</v>
      </c>
      <c r="K51" s="61">
        <f t="shared" si="21"/>
        <v>3616806.1174999997</v>
      </c>
      <c r="L51" s="61">
        <f t="shared" si="21"/>
        <v>3616806.1174999997</v>
      </c>
      <c r="M51" s="61">
        <f t="shared" si="21"/>
        <v>3616806.1174999997</v>
      </c>
      <c r="N51" s="61">
        <f t="shared" si="21"/>
        <v>3616806.1174999997</v>
      </c>
      <c r="O51" s="61">
        <f t="shared" si="21"/>
        <v>3616806.1174999997</v>
      </c>
    </row>
    <row r="52" spans="1:15" ht="16.5" thickBot="1" x14ac:dyDescent="0.3">
      <c r="B52" s="63" t="s">
        <v>52</v>
      </c>
      <c r="C52" s="68">
        <f>SUMIF(I.1!$A$4:$A$62,$A52,I.1!$C$4:$C$62)</f>
        <v>0</v>
      </c>
      <c r="D52" s="61">
        <f>+$C52/12</f>
        <v>0</v>
      </c>
      <c r="E52" s="61">
        <f t="shared" si="21"/>
        <v>0</v>
      </c>
      <c r="F52" s="61">
        <f t="shared" si="21"/>
        <v>0</v>
      </c>
      <c r="G52" s="61">
        <f t="shared" si="21"/>
        <v>0</v>
      </c>
      <c r="H52" s="61">
        <f t="shared" si="21"/>
        <v>0</v>
      </c>
      <c r="I52" s="61">
        <f t="shared" si="21"/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</row>
    <row r="53" spans="1:15" ht="30.75" thickBot="1" x14ac:dyDescent="0.3">
      <c r="B53" s="63" t="s">
        <v>51</v>
      </c>
      <c r="C53" s="68">
        <f>SUMIF(I.1!$A$4:$A$62,$A53,I.1!$C$4:$C$62)</f>
        <v>0</v>
      </c>
      <c r="D53" s="61">
        <f t="shared" ref="D53:O54" si="22">+$C53/12</f>
        <v>0</v>
      </c>
      <c r="E53" s="61">
        <f t="shared" si="22"/>
        <v>0</v>
      </c>
      <c r="F53" s="61">
        <f t="shared" si="22"/>
        <v>0</v>
      </c>
      <c r="G53" s="61">
        <f t="shared" si="22"/>
        <v>0</v>
      </c>
      <c r="H53" s="61">
        <f t="shared" si="22"/>
        <v>0</v>
      </c>
      <c r="I53" s="61">
        <f t="shared" si="22"/>
        <v>0</v>
      </c>
      <c r="J53" s="61">
        <f t="shared" si="22"/>
        <v>0</v>
      </c>
      <c r="K53" s="61">
        <f t="shared" si="22"/>
        <v>0</v>
      </c>
      <c r="L53" s="61">
        <f t="shared" si="22"/>
        <v>0</v>
      </c>
      <c r="M53" s="61">
        <f t="shared" si="22"/>
        <v>0</v>
      </c>
      <c r="N53" s="61">
        <f t="shared" si="22"/>
        <v>0</v>
      </c>
      <c r="O53" s="61">
        <f t="shared" si="22"/>
        <v>0</v>
      </c>
    </row>
    <row r="54" spans="1:15" ht="30.75" thickBot="1" x14ac:dyDescent="0.3">
      <c r="B54" s="63" t="s">
        <v>50</v>
      </c>
      <c r="C54" s="68">
        <f>SUMIF(I.1!$A$4:$A$62,$A54,I.1!$C$4:$C$62)</f>
        <v>0</v>
      </c>
      <c r="D54" s="61">
        <f t="shared" si="22"/>
        <v>0</v>
      </c>
      <c r="E54" s="61">
        <f t="shared" si="22"/>
        <v>0</v>
      </c>
      <c r="F54" s="61">
        <f t="shared" si="22"/>
        <v>0</v>
      </c>
      <c r="G54" s="61">
        <f t="shared" si="22"/>
        <v>0</v>
      </c>
      <c r="H54" s="61">
        <f t="shared" si="22"/>
        <v>0</v>
      </c>
      <c r="I54" s="61">
        <f t="shared" si="22"/>
        <v>0</v>
      </c>
      <c r="J54" s="61">
        <f t="shared" si="22"/>
        <v>0</v>
      </c>
      <c r="K54" s="61">
        <f t="shared" si="22"/>
        <v>0</v>
      </c>
      <c r="L54" s="61">
        <f t="shared" si="22"/>
        <v>0</v>
      </c>
      <c r="M54" s="61">
        <f t="shared" si="22"/>
        <v>0</v>
      </c>
      <c r="N54" s="61">
        <f t="shared" si="22"/>
        <v>0</v>
      </c>
      <c r="O54" s="61">
        <f t="shared" si="22"/>
        <v>0</v>
      </c>
    </row>
    <row r="55" spans="1:15" ht="48" thickBot="1" x14ac:dyDescent="0.3">
      <c r="B55" s="71" t="s">
        <v>49</v>
      </c>
      <c r="C55" s="69">
        <f>SUM(C56:C59)</f>
        <v>0</v>
      </c>
      <c r="D55" s="69">
        <f t="shared" ref="D55:O55" si="23">SUM(D56:D59)</f>
        <v>0</v>
      </c>
      <c r="E55" s="69">
        <f t="shared" si="23"/>
        <v>0</v>
      </c>
      <c r="F55" s="69">
        <f t="shared" si="23"/>
        <v>0</v>
      </c>
      <c r="G55" s="69">
        <f t="shared" si="23"/>
        <v>0</v>
      </c>
      <c r="H55" s="69">
        <f t="shared" si="23"/>
        <v>0</v>
      </c>
      <c r="I55" s="69">
        <f t="shared" si="23"/>
        <v>0</v>
      </c>
      <c r="J55" s="69">
        <f t="shared" si="23"/>
        <v>0</v>
      </c>
      <c r="K55" s="69">
        <f t="shared" si="23"/>
        <v>0</v>
      </c>
      <c r="L55" s="69">
        <f t="shared" si="23"/>
        <v>0</v>
      </c>
      <c r="M55" s="69">
        <f t="shared" si="23"/>
        <v>0</v>
      </c>
      <c r="N55" s="69">
        <f t="shared" si="23"/>
        <v>0</v>
      </c>
      <c r="O55" s="69">
        <f t="shared" si="23"/>
        <v>0</v>
      </c>
    </row>
    <row r="56" spans="1:15" ht="16.5" thickBot="1" x14ac:dyDescent="0.3">
      <c r="B56" s="63" t="s">
        <v>48</v>
      </c>
      <c r="C56" s="68">
        <f>SUMIF(I.1!$A$4:$A$62,$A56,I.1!$C$4:$C$62)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6.5" thickBot="1" x14ac:dyDescent="0.3">
      <c r="B57" s="63" t="s">
        <v>47</v>
      </c>
      <c r="C57" s="68">
        <f>SUMIF(I.1!$A$4:$A$62,$A57,I.1!$C$4:$C$62)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6.5" thickBot="1" x14ac:dyDescent="0.3">
      <c r="B58" s="63" t="s">
        <v>46</v>
      </c>
      <c r="C58" s="68">
        <f>SUMIF(I.1!$A$4:$A$62,$A58,I.1!$C$4:$C$62)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45.75" thickBot="1" x14ac:dyDescent="0.3">
      <c r="B59" s="63" t="s">
        <v>45</v>
      </c>
      <c r="C59" s="68">
        <f>SUMIF(I.1!$A$4:$A$62,$A59,I.1!$C$4:$C$62)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32.25" thickBot="1" x14ac:dyDescent="0.3">
      <c r="B60" s="71" t="s">
        <v>44</v>
      </c>
      <c r="C60" s="69">
        <f>SUM(C61:C63)</f>
        <v>0</v>
      </c>
      <c r="D60" s="69">
        <f t="shared" ref="D60:O60" si="24">SUM(D61:D63)</f>
        <v>0</v>
      </c>
      <c r="E60" s="69">
        <f t="shared" si="24"/>
        <v>0</v>
      </c>
      <c r="F60" s="69">
        <f t="shared" si="24"/>
        <v>0</v>
      </c>
      <c r="G60" s="69">
        <f t="shared" si="24"/>
        <v>0</v>
      </c>
      <c r="H60" s="69">
        <f t="shared" si="24"/>
        <v>0</v>
      </c>
      <c r="I60" s="69">
        <f t="shared" si="24"/>
        <v>0</v>
      </c>
      <c r="J60" s="69">
        <f t="shared" si="24"/>
        <v>0</v>
      </c>
      <c r="K60" s="69">
        <f t="shared" si="24"/>
        <v>0</v>
      </c>
      <c r="L60" s="69">
        <f t="shared" si="24"/>
        <v>0</v>
      </c>
      <c r="M60" s="69">
        <f t="shared" si="24"/>
        <v>0</v>
      </c>
      <c r="N60" s="69">
        <f t="shared" si="24"/>
        <v>0</v>
      </c>
      <c r="O60" s="69">
        <f t="shared" si="24"/>
        <v>0</v>
      </c>
    </row>
    <row r="61" spans="1:15" ht="16.5" thickBot="1" x14ac:dyDescent="0.3">
      <c r="B61" s="63" t="s">
        <v>43</v>
      </c>
      <c r="C61" s="68">
        <f>SUMIF(I.1!$A$4:$A$62,$A61,I.1!$C$4:$C$62)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6.5" thickBot="1" x14ac:dyDescent="0.3">
      <c r="B62" s="63" t="s">
        <v>42</v>
      </c>
      <c r="C62" s="68">
        <f>SUMIF(I.1!$A$4:$A$62,$A62,I.1!$C$4:$C$62)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6.5" thickBot="1" x14ac:dyDescent="0.3">
      <c r="B63" s="63" t="s">
        <v>41</v>
      </c>
      <c r="C63" s="68">
        <f>SUMIF(I.1!$A$4:$A$62,$A63,I.1!$C$4:$C$62)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</sheetData>
  <mergeCells count="1">
    <mergeCell ref="B1:O1"/>
  </mergeCells>
  <pageMargins left="0.43307086614173229" right="0.23622047244094491" top="1.299212598425197" bottom="0.78740157480314965" header="0.23622047244094491" footer="0.39370078740157483"/>
  <pageSetup scale="39" fitToHeight="0" orientation="landscape" r:id="rId1"/>
  <headerFooter>
    <oddHeader>&amp;C&amp;G</oddHeader>
    <oddFooter>&amp;C&amp;G</oddFooter>
  </headerFooter>
  <rowBreaks count="2" manualBreakCount="2">
    <brk id="31" max="16383" man="1"/>
    <brk id="44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pageSetUpPr fitToPage="1"/>
  </sheetPr>
  <dimension ref="A1:E37"/>
  <sheetViews>
    <sheetView view="pageBreakPreview" zoomScaleNormal="85" zoomScaleSheetLayoutView="100" workbookViewId="0">
      <selection activeCell="D20" sqref="D20"/>
    </sheetView>
  </sheetViews>
  <sheetFormatPr baseColWidth="10" defaultRowHeight="15" x14ac:dyDescent="0.25"/>
  <cols>
    <col min="1" max="1" width="50.85546875" style="72" customWidth="1"/>
    <col min="2" max="5" width="18.7109375" style="72" customWidth="1"/>
    <col min="6" max="16384" width="11.42578125" style="72"/>
  </cols>
  <sheetData>
    <row r="1" spans="1:5" ht="15.75" thickBot="1" x14ac:dyDescent="0.3">
      <c r="A1" s="202" t="s">
        <v>320</v>
      </c>
      <c r="B1" s="203"/>
      <c r="C1" s="203"/>
      <c r="D1" s="203"/>
      <c r="E1" s="204"/>
    </row>
    <row r="2" spans="1:5" x14ac:dyDescent="0.25">
      <c r="A2" s="202" t="s">
        <v>319</v>
      </c>
      <c r="B2" s="203"/>
      <c r="C2" s="203"/>
      <c r="D2" s="203"/>
      <c r="E2" s="204"/>
    </row>
    <row r="3" spans="1:5" ht="15.75" thickBot="1" x14ac:dyDescent="0.3">
      <c r="A3" s="218" t="s">
        <v>318</v>
      </c>
      <c r="B3" s="219"/>
      <c r="C3" s="219"/>
      <c r="D3" s="219"/>
      <c r="E3" s="220"/>
    </row>
    <row r="4" spans="1:5" ht="15.75" thickBot="1" x14ac:dyDescent="0.3">
      <c r="A4" s="79" t="s">
        <v>112</v>
      </c>
      <c r="B4" s="221">
        <v>2025</v>
      </c>
      <c r="C4" s="221"/>
      <c r="D4" s="221"/>
      <c r="E4" s="222"/>
    </row>
    <row r="5" spans="1:5" x14ac:dyDescent="0.25">
      <c r="A5" s="212" t="s">
        <v>317</v>
      </c>
      <c r="B5" s="139">
        <v>2025</v>
      </c>
      <c r="C5" s="214">
        <f>B5+1</f>
        <v>2026</v>
      </c>
      <c r="D5" s="214">
        <f>+C5+1</f>
        <v>2027</v>
      </c>
      <c r="E5" s="216">
        <f>+D5+1</f>
        <v>2028</v>
      </c>
    </row>
    <row r="6" spans="1:5" ht="26.25" thickBot="1" x14ac:dyDescent="0.3">
      <c r="A6" s="213"/>
      <c r="B6" s="140" t="s">
        <v>316</v>
      </c>
      <c r="C6" s="215"/>
      <c r="D6" s="215"/>
      <c r="E6" s="217"/>
    </row>
    <row r="7" spans="1:5" x14ac:dyDescent="0.25">
      <c r="A7" s="54" t="s">
        <v>331</v>
      </c>
      <c r="B7" s="80">
        <f>SUM(B8:B19)</f>
        <v>64043946.515499987</v>
      </c>
      <c r="C7" s="80">
        <f>SUM(C8:C19)</f>
        <v>65965264.910964988</v>
      </c>
      <c r="D7" s="80">
        <f>SUM(D8:D19)</f>
        <v>67944222.858293936</v>
      </c>
      <c r="E7" s="56">
        <f>SUM(E8:E19)</f>
        <v>69982549.544042766</v>
      </c>
    </row>
    <row r="8" spans="1:5" x14ac:dyDescent="0.25">
      <c r="A8" s="48" t="s">
        <v>315</v>
      </c>
      <c r="B8" s="73">
        <f>+I.1!C3</f>
        <v>237010.45719999998</v>
      </c>
      <c r="C8" s="73">
        <f t="shared" ref="C8:E19" si="0">+B8*1.03</f>
        <v>244120.77091599998</v>
      </c>
      <c r="D8" s="73">
        <f t="shared" si="0"/>
        <v>251444.39404347999</v>
      </c>
      <c r="E8" s="50">
        <f t="shared" si="0"/>
        <v>258987.72586478438</v>
      </c>
    </row>
    <row r="9" spans="1:5" x14ac:dyDescent="0.25">
      <c r="A9" s="48" t="s">
        <v>314</v>
      </c>
      <c r="B9" s="73">
        <f>+I.1!C13</f>
        <v>0</v>
      </c>
      <c r="C9" s="73">
        <f t="shared" si="0"/>
        <v>0</v>
      </c>
      <c r="D9" s="73">
        <f t="shared" si="0"/>
        <v>0</v>
      </c>
      <c r="E9" s="50">
        <f t="shared" si="0"/>
        <v>0</v>
      </c>
    </row>
    <row r="10" spans="1:5" x14ac:dyDescent="0.25">
      <c r="A10" s="48" t="s">
        <v>313</v>
      </c>
      <c r="B10" s="73">
        <f>+I.1!C19</f>
        <v>0</v>
      </c>
      <c r="C10" s="73">
        <f t="shared" si="0"/>
        <v>0</v>
      </c>
      <c r="D10" s="73">
        <f t="shared" si="0"/>
        <v>0</v>
      </c>
      <c r="E10" s="50">
        <f t="shared" si="0"/>
        <v>0</v>
      </c>
    </row>
    <row r="11" spans="1:5" x14ac:dyDescent="0.25">
      <c r="A11" s="48" t="s">
        <v>312</v>
      </c>
      <c r="B11" s="73">
        <f>+I.1!C22</f>
        <v>968624.99860000005</v>
      </c>
      <c r="C11" s="73">
        <f t="shared" si="0"/>
        <v>997683.74855800008</v>
      </c>
      <c r="D11" s="73">
        <f t="shared" si="0"/>
        <v>1027614.2610147401</v>
      </c>
      <c r="E11" s="50">
        <f t="shared" si="0"/>
        <v>1058442.6888451823</v>
      </c>
    </row>
    <row r="12" spans="1:5" x14ac:dyDescent="0.25">
      <c r="A12" s="48" t="s">
        <v>311</v>
      </c>
      <c r="B12" s="73">
        <f>+I.1!C28</f>
        <v>117849.8602</v>
      </c>
      <c r="C12" s="73">
        <f t="shared" si="0"/>
        <v>121385.356006</v>
      </c>
      <c r="D12" s="73">
        <f t="shared" si="0"/>
        <v>125026.91668618</v>
      </c>
      <c r="E12" s="50">
        <f t="shared" si="0"/>
        <v>128777.72418676541</v>
      </c>
    </row>
    <row r="13" spans="1:5" x14ac:dyDescent="0.25">
      <c r="A13" s="48" t="s">
        <v>310</v>
      </c>
      <c r="B13" s="73">
        <f>+I.1!C31</f>
        <v>11948</v>
      </c>
      <c r="C13" s="73">
        <f t="shared" si="0"/>
        <v>12306.44</v>
      </c>
      <c r="D13" s="73">
        <f t="shared" si="0"/>
        <v>12675.6332</v>
      </c>
      <c r="E13" s="50">
        <f t="shared" si="0"/>
        <v>13055.902196000001</v>
      </c>
    </row>
    <row r="14" spans="1:5" ht="25.5" x14ac:dyDescent="0.25">
      <c r="A14" s="48" t="s">
        <v>309</v>
      </c>
      <c r="B14" s="73">
        <f>+I.1!C36</f>
        <v>0</v>
      </c>
      <c r="C14" s="73">
        <f t="shared" si="0"/>
        <v>0</v>
      </c>
      <c r="D14" s="73">
        <f t="shared" si="0"/>
        <v>0</v>
      </c>
      <c r="E14" s="50">
        <f t="shared" si="0"/>
        <v>0</v>
      </c>
    </row>
    <row r="15" spans="1:5" x14ac:dyDescent="0.25">
      <c r="A15" s="48" t="s">
        <v>308</v>
      </c>
      <c r="B15" s="73">
        <f>+I.1!C47</f>
        <v>62708513.199499987</v>
      </c>
      <c r="C15" s="73">
        <f t="shared" si="0"/>
        <v>64589768.595484987</v>
      </c>
      <c r="D15" s="73">
        <f t="shared" si="0"/>
        <v>66527461.653349541</v>
      </c>
      <c r="E15" s="50">
        <f t="shared" si="0"/>
        <v>68523285.502950028</v>
      </c>
    </row>
    <row r="16" spans="1:5" x14ac:dyDescent="0.25">
      <c r="A16" s="48" t="s">
        <v>307</v>
      </c>
      <c r="B16" s="73">
        <v>0</v>
      </c>
      <c r="C16" s="73">
        <f t="shared" si="0"/>
        <v>0</v>
      </c>
      <c r="D16" s="73">
        <f t="shared" si="0"/>
        <v>0</v>
      </c>
      <c r="E16" s="50">
        <f t="shared" si="0"/>
        <v>0</v>
      </c>
    </row>
    <row r="17" spans="1:5" x14ac:dyDescent="0.25">
      <c r="A17" s="48" t="s">
        <v>306</v>
      </c>
      <c r="B17" s="73">
        <v>0</v>
      </c>
      <c r="C17" s="73">
        <f t="shared" si="0"/>
        <v>0</v>
      </c>
      <c r="D17" s="73">
        <f t="shared" si="0"/>
        <v>0</v>
      </c>
      <c r="E17" s="50">
        <f t="shared" si="0"/>
        <v>0</v>
      </c>
    </row>
    <row r="18" spans="1:5" x14ac:dyDescent="0.25">
      <c r="A18" s="48" t="s">
        <v>305</v>
      </c>
      <c r="B18" s="73">
        <v>0</v>
      </c>
      <c r="C18" s="73">
        <f t="shared" si="0"/>
        <v>0</v>
      </c>
      <c r="D18" s="73">
        <f t="shared" si="0"/>
        <v>0</v>
      </c>
      <c r="E18" s="50">
        <f t="shared" si="0"/>
        <v>0</v>
      </c>
    </row>
    <row r="19" spans="1:5" x14ac:dyDescent="0.25">
      <c r="A19" s="48" t="s">
        <v>304</v>
      </c>
      <c r="B19" s="73">
        <v>0</v>
      </c>
      <c r="C19" s="73">
        <f t="shared" si="0"/>
        <v>0</v>
      </c>
      <c r="D19" s="73">
        <f t="shared" si="0"/>
        <v>0</v>
      </c>
      <c r="E19" s="50">
        <f t="shared" si="0"/>
        <v>0</v>
      </c>
    </row>
    <row r="20" spans="1:5" x14ac:dyDescent="0.25">
      <c r="A20" s="74"/>
      <c r="B20" s="73">
        <v>0</v>
      </c>
      <c r="C20" s="73">
        <v>0</v>
      </c>
      <c r="D20" s="73">
        <v>0</v>
      </c>
      <c r="E20" s="50">
        <v>0</v>
      </c>
    </row>
    <row r="21" spans="1:5" ht="25.5" x14ac:dyDescent="0.25">
      <c r="A21" s="45" t="s">
        <v>303</v>
      </c>
      <c r="B21" s="75">
        <f>SUM(B22:B26)</f>
        <v>253863418.13999999</v>
      </c>
      <c r="C21" s="75">
        <f>SUM(C22:C26)</f>
        <v>261479320.68419999</v>
      </c>
      <c r="D21" s="75">
        <f>SUM(D22:D26)</f>
        <v>269323700.304726</v>
      </c>
      <c r="E21" s="47">
        <f>SUM(E22:E26)</f>
        <v>277403411.31386781</v>
      </c>
    </row>
    <row r="22" spans="1:5" x14ac:dyDescent="0.25">
      <c r="A22" s="48" t="s">
        <v>302</v>
      </c>
      <c r="B22" s="73">
        <f>+I.1!C48</f>
        <v>253863418.13999999</v>
      </c>
      <c r="C22" s="73">
        <f t="shared" ref="C22:E26" si="1">+B22*1.03</f>
        <v>261479320.68419999</v>
      </c>
      <c r="D22" s="73">
        <f t="shared" si="1"/>
        <v>269323700.304726</v>
      </c>
      <c r="E22" s="50">
        <f t="shared" si="1"/>
        <v>277403411.31386781</v>
      </c>
    </row>
    <row r="23" spans="1:5" x14ac:dyDescent="0.25">
      <c r="A23" s="48" t="s">
        <v>301</v>
      </c>
      <c r="B23" s="73">
        <f>+I.1!C51</f>
        <v>0</v>
      </c>
      <c r="C23" s="73">
        <f t="shared" si="1"/>
        <v>0</v>
      </c>
      <c r="D23" s="73">
        <f t="shared" si="1"/>
        <v>0</v>
      </c>
      <c r="E23" s="50">
        <f t="shared" si="1"/>
        <v>0</v>
      </c>
    </row>
    <row r="24" spans="1:5" x14ac:dyDescent="0.25">
      <c r="A24" s="48" t="s">
        <v>300</v>
      </c>
      <c r="B24" s="73">
        <v>0</v>
      </c>
      <c r="C24" s="73">
        <f t="shared" si="1"/>
        <v>0</v>
      </c>
      <c r="D24" s="73">
        <f t="shared" si="1"/>
        <v>0</v>
      </c>
      <c r="E24" s="50">
        <f t="shared" si="1"/>
        <v>0</v>
      </c>
    </row>
    <row r="25" spans="1:5" ht="25.5" x14ac:dyDescent="0.25">
      <c r="A25" s="48" t="s">
        <v>299</v>
      </c>
      <c r="B25" s="73">
        <v>0</v>
      </c>
      <c r="C25" s="73">
        <f t="shared" si="1"/>
        <v>0</v>
      </c>
      <c r="D25" s="73">
        <f t="shared" si="1"/>
        <v>0</v>
      </c>
      <c r="E25" s="50">
        <f t="shared" si="1"/>
        <v>0</v>
      </c>
    </row>
    <row r="26" spans="1:5" x14ac:dyDescent="0.25">
      <c r="A26" s="48" t="s">
        <v>298</v>
      </c>
      <c r="B26" s="73">
        <v>0</v>
      </c>
      <c r="C26" s="73">
        <f t="shared" si="1"/>
        <v>0</v>
      </c>
      <c r="D26" s="73">
        <f t="shared" si="1"/>
        <v>0</v>
      </c>
      <c r="E26" s="50">
        <f t="shared" si="1"/>
        <v>0</v>
      </c>
    </row>
    <row r="27" spans="1:5" x14ac:dyDescent="0.25">
      <c r="A27" s="74"/>
      <c r="B27" s="73">
        <v>0</v>
      </c>
      <c r="C27" s="73">
        <v>0</v>
      </c>
      <c r="D27" s="73">
        <v>0</v>
      </c>
      <c r="E27" s="50">
        <v>0</v>
      </c>
    </row>
    <row r="28" spans="1:5" x14ac:dyDescent="0.25">
      <c r="A28" s="45" t="s">
        <v>297</v>
      </c>
      <c r="B28" s="75">
        <f>SUM(B29)</f>
        <v>0</v>
      </c>
      <c r="C28" s="75">
        <f>SUM(C29)</f>
        <v>0</v>
      </c>
      <c r="D28" s="75">
        <f>SUM(D29)</f>
        <v>0</v>
      </c>
      <c r="E28" s="47">
        <f>SUM(E29)</f>
        <v>0</v>
      </c>
    </row>
    <row r="29" spans="1:5" x14ac:dyDescent="0.25">
      <c r="A29" s="48" t="s">
        <v>296</v>
      </c>
      <c r="B29" s="73">
        <f>+I.1!C62</f>
        <v>0</v>
      </c>
      <c r="C29" s="73"/>
      <c r="D29" s="73"/>
      <c r="E29" s="50"/>
    </row>
    <row r="30" spans="1:5" x14ac:dyDescent="0.25">
      <c r="A30" s="74"/>
      <c r="B30" s="73">
        <v>0</v>
      </c>
      <c r="C30" s="73">
        <v>0</v>
      </c>
      <c r="D30" s="73">
        <v>0</v>
      </c>
      <c r="E30" s="50">
        <v>0</v>
      </c>
    </row>
    <row r="31" spans="1:5" x14ac:dyDescent="0.25">
      <c r="A31" s="45" t="s">
        <v>295</v>
      </c>
      <c r="B31" s="75">
        <f>+B28+B21+B7</f>
        <v>317907364.65549999</v>
      </c>
      <c r="C31" s="75">
        <f>+C28+C21+C7</f>
        <v>327444585.59516495</v>
      </c>
      <c r="D31" s="75">
        <f>+D28+D21+D7</f>
        <v>337267923.16301996</v>
      </c>
      <c r="E31" s="47">
        <f>+E28+E21+E7</f>
        <v>347385960.85791057</v>
      </c>
    </row>
    <row r="32" spans="1:5" x14ac:dyDescent="0.25">
      <c r="A32" s="74"/>
      <c r="B32" s="73">
        <v>0</v>
      </c>
      <c r="C32" s="73">
        <v>0</v>
      </c>
      <c r="D32" s="73">
        <v>0</v>
      </c>
      <c r="E32" s="50">
        <v>0</v>
      </c>
    </row>
    <row r="33" spans="1:5" x14ac:dyDescent="0.25">
      <c r="A33" s="45" t="s">
        <v>294</v>
      </c>
      <c r="B33" s="75"/>
      <c r="C33" s="75"/>
      <c r="D33" s="75"/>
      <c r="E33" s="47"/>
    </row>
    <row r="34" spans="1:5" ht="25.5" x14ac:dyDescent="0.25">
      <c r="A34" s="48" t="s">
        <v>293</v>
      </c>
      <c r="B34" s="73">
        <v>0</v>
      </c>
      <c r="C34" s="73">
        <v>0</v>
      </c>
      <c r="D34" s="73">
        <v>0</v>
      </c>
      <c r="E34" s="50">
        <v>0</v>
      </c>
    </row>
    <row r="35" spans="1:5" ht="25.5" x14ac:dyDescent="0.25">
      <c r="A35" s="48" t="s">
        <v>292</v>
      </c>
      <c r="B35" s="73">
        <v>0</v>
      </c>
      <c r="C35" s="73">
        <v>0</v>
      </c>
      <c r="D35" s="73">
        <v>0</v>
      </c>
      <c r="E35" s="50">
        <v>0</v>
      </c>
    </row>
    <row r="36" spans="1:5" x14ac:dyDescent="0.25">
      <c r="A36" s="45" t="s">
        <v>291</v>
      </c>
      <c r="B36" s="75">
        <f>SUM(B34:B35)</f>
        <v>0</v>
      </c>
      <c r="C36" s="75">
        <f>SUM(C34:C35)</f>
        <v>0</v>
      </c>
      <c r="D36" s="75">
        <f>SUM(D34:D35)</f>
        <v>0</v>
      </c>
      <c r="E36" s="47">
        <f>SUM(E34:E35)</f>
        <v>0</v>
      </c>
    </row>
    <row r="37" spans="1:5" ht="15.75" thickBot="1" x14ac:dyDescent="0.3">
      <c r="A37" s="76"/>
      <c r="B37" s="77">
        <v>0</v>
      </c>
      <c r="C37" s="77">
        <v>0</v>
      </c>
      <c r="D37" s="77">
        <v>0</v>
      </c>
      <c r="E37" s="78">
        <v>0</v>
      </c>
    </row>
  </sheetData>
  <mergeCells count="8">
    <mergeCell ref="A5:A6"/>
    <mergeCell ref="C5:C6"/>
    <mergeCell ref="D5:D6"/>
    <mergeCell ref="E5:E6"/>
    <mergeCell ref="A1:E1"/>
    <mergeCell ref="A2:E2"/>
    <mergeCell ref="A3:E3"/>
    <mergeCell ref="B4:E4"/>
  </mergeCells>
  <pageMargins left="0.70866141732283472" right="0.59055118110236227" top="1.4173228346456694" bottom="0.78740157480314965" header="0.31496062992125984" footer="0.39370078740157483"/>
  <pageSetup scale="73" fitToHeight="0" orientation="portrait" r:id="rId1"/>
  <headerFooter>
    <oddHeader>&amp;C&amp;G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pageSetUpPr fitToPage="1"/>
  </sheetPr>
  <dimension ref="A1:G35"/>
  <sheetViews>
    <sheetView view="pageBreakPreview" topLeftCell="B1" zoomScaleNormal="85" zoomScaleSheetLayoutView="100" workbookViewId="0">
      <selection activeCell="D20" sqref="D20"/>
    </sheetView>
  </sheetViews>
  <sheetFormatPr baseColWidth="10" defaultRowHeight="15" x14ac:dyDescent="0.25"/>
  <cols>
    <col min="1" max="1" width="11.5703125" hidden="1" customWidth="1"/>
    <col min="2" max="2" width="46.7109375" customWidth="1"/>
    <col min="3" max="3" width="17.28515625" customWidth="1"/>
    <col min="4" max="5" width="18.7109375" customWidth="1"/>
    <col min="6" max="6" width="20.5703125" bestFit="1" customWidth="1"/>
    <col min="7" max="7" width="18.7109375" customWidth="1"/>
  </cols>
  <sheetData>
    <row r="1" spans="1:7" x14ac:dyDescent="0.25">
      <c r="B1" s="223" t="s">
        <v>324</v>
      </c>
      <c r="C1" s="224"/>
      <c r="D1" s="224"/>
      <c r="E1" s="225"/>
      <c r="F1" s="225"/>
      <c r="G1" s="226"/>
    </row>
    <row r="2" spans="1:7" ht="15.75" thickBot="1" x14ac:dyDescent="0.3">
      <c r="B2" s="227" t="s">
        <v>319</v>
      </c>
      <c r="C2" s="228"/>
      <c r="D2" s="228"/>
      <c r="E2" s="229"/>
      <c r="F2" s="229"/>
      <c r="G2" s="230"/>
    </row>
    <row r="3" spans="1:7" ht="15.75" thickBot="1" x14ac:dyDescent="0.3">
      <c r="B3" s="143" t="s">
        <v>112</v>
      </c>
      <c r="C3" s="231">
        <v>2025</v>
      </c>
      <c r="D3" s="232"/>
      <c r="E3" s="232"/>
      <c r="F3" s="232"/>
      <c r="G3" s="233"/>
    </row>
    <row r="4" spans="1:7" ht="15.75" thickBot="1" x14ac:dyDescent="0.3">
      <c r="B4" s="86" t="s">
        <v>317</v>
      </c>
      <c r="C4" s="87">
        <f>+D4-1</f>
        <v>2021</v>
      </c>
      <c r="D4" s="101">
        <f>+E4-1</f>
        <v>2022</v>
      </c>
      <c r="E4" s="100">
        <f>+F4-1</f>
        <v>2023</v>
      </c>
      <c r="F4" s="87">
        <f>G4-1</f>
        <v>2024</v>
      </c>
      <c r="G4" s="87">
        <v>2025</v>
      </c>
    </row>
    <row r="5" spans="1:7" x14ac:dyDescent="0.25">
      <c r="B5" s="88" t="s">
        <v>334</v>
      </c>
      <c r="C5" s="89">
        <f>SUBTOTAL(9,C6:C17)</f>
        <v>49492198.530000001</v>
      </c>
      <c r="D5" s="89">
        <f t="shared" ref="D5" si="0">SUBTOTAL(9,D6:D17)</f>
        <v>53529385.299999997</v>
      </c>
      <c r="E5" s="89">
        <f>SUBTOTAL(9,E6:E17)</f>
        <v>62909401.32</v>
      </c>
      <c r="F5" s="89">
        <f>SUBTOTAL(9,F6:F17)</f>
        <v>62178588.849999994</v>
      </c>
      <c r="G5" s="90">
        <f>SUBTOTAL(9,G6:G17)</f>
        <v>64043946.515499987</v>
      </c>
    </row>
    <row r="6" spans="1:7" x14ac:dyDescent="0.25">
      <c r="A6" t="s">
        <v>3</v>
      </c>
      <c r="B6" s="81" t="s">
        <v>315</v>
      </c>
      <c r="C6" s="82">
        <v>499031.17</v>
      </c>
      <c r="D6" s="82">
        <v>459603.01</v>
      </c>
      <c r="E6" s="82">
        <v>233560.9</v>
      </c>
      <c r="F6" s="82">
        <f>SUMIF('Base Recursos Fiscales'!$H$10:$H$638,'I.10 (municipal + 200 mil hab)'!$A6,'Base Recursos Fiscales'!$L$10:$L$638)</f>
        <v>230107.23999999996</v>
      </c>
      <c r="G6" s="83">
        <f>SUMIF('Base Recursos Fiscales'!$H$10:$H$638,'I.10 (municipal + 200 mil hab)'!$A6,'Base Recursos Fiscales'!$N$10:$N$638)</f>
        <v>237010.45719999998</v>
      </c>
    </row>
    <row r="7" spans="1:7" ht="28.5" x14ac:dyDescent="0.25">
      <c r="B7" s="81" t="s">
        <v>314</v>
      </c>
      <c r="C7" s="82">
        <v>0</v>
      </c>
      <c r="D7" s="82">
        <v>0</v>
      </c>
      <c r="E7" s="82">
        <v>0</v>
      </c>
      <c r="F7" s="82">
        <f>SUMIF('Base Recursos Fiscales'!$H$10:$H$638,'I.10 (municipal + 200 mil hab)'!$A7,'Base Recursos Fiscales'!$L$10:$L$638)</f>
        <v>0</v>
      </c>
      <c r="G7" s="83">
        <f>SUMIF('Base Recursos Fiscales'!$H$10:$H$638,'I.10 (municipal + 200 mil hab)'!$A7,'Base Recursos Fiscales'!$N$10:$N$638)</f>
        <v>0</v>
      </c>
    </row>
    <row r="8" spans="1:7" x14ac:dyDescent="0.25">
      <c r="B8" s="81" t="s">
        <v>313</v>
      </c>
      <c r="C8" s="82">
        <v>0</v>
      </c>
      <c r="D8" s="82">
        <v>0</v>
      </c>
      <c r="E8" s="82">
        <v>0</v>
      </c>
      <c r="F8" s="82">
        <f>SUMIF('Base Recursos Fiscales'!$H$10:$H$638,'I.10 (municipal + 200 mil hab)'!$A8,'Base Recursos Fiscales'!$L$10:$L$638)</f>
        <v>0</v>
      </c>
      <c r="G8" s="83">
        <f>SUMIF('Base Recursos Fiscales'!$H$10:$H$638,'I.10 (municipal + 200 mil hab)'!$A8,'Base Recursos Fiscales'!$N$10:$N$638)</f>
        <v>0</v>
      </c>
    </row>
    <row r="9" spans="1:7" x14ac:dyDescent="0.25">
      <c r="A9" t="s">
        <v>10</v>
      </c>
      <c r="B9" s="81" t="s">
        <v>312</v>
      </c>
      <c r="C9" s="82">
        <v>2711406.88</v>
      </c>
      <c r="D9" s="82">
        <v>831531.28</v>
      </c>
      <c r="E9" s="82">
        <v>925147.87</v>
      </c>
      <c r="F9" s="82">
        <f>SUMIF('Base Recursos Fiscales'!$H$10:$H$638,'I.10 (municipal + 200 mil hab)'!$A9,'Base Recursos Fiscales'!$L$10:$L$638)</f>
        <v>940412.62</v>
      </c>
      <c r="G9" s="83">
        <f>SUMIF('Base Recursos Fiscales'!$H$10:$H$638,'I.10 (municipal + 200 mil hab)'!$A9,'Base Recursos Fiscales'!$N$10:$N$638)</f>
        <v>968624.99860000005</v>
      </c>
    </row>
    <row r="10" spans="1:7" x14ac:dyDescent="0.25">
      <c r="A10" t="s">
        <v>17</v>
      </c>
      <c r="B10" s="81" t="s">
        <v>311</v>
      </c>
      <c r="C10" s="82">
        <v>458743.82</v>
      </c>
      <c r="D10" s="82">
        <v>875349.58</v>
      </c>
      <c r="E10" s="82">
        <v>1045791.42</v>
      </c>
      <c r="F10" s="82">
        <f>SUMIF('Base Recursos Fiscales'!$H$10:$H$638,'I.10 (municipal + 200 mil hab)'!$A10,'Base Recursos Fiscales'!$L$10:$L$638)</f>
        <v>114417.34</v>
      </c>
      <c r="G10" s="83">
        <f>SUMIF('Base Recursos Fiscales'!$H$10:$H$638,'I.10 (municipal + 200 mil hab)'!$A10,'Base Recursos Fiscales'!$N$10:$N$638)</f>
        <v>117849.8602</v>
      </c>
    </row>
    <row r="11" spans="1:7" x14ac:dyDescent="0.25">
      <c r="A11" t="s">
        <v>21</v>
      </c>
      <c r="B11" s="81" t="s">
        <v>310</v>
      </c>
      <c r="C11" s="82">
        <v>109976.46</v>
      </c>
      <c r="D11" s="82">
        <v>84612.32</v>
      </c>
      <c r="E11" s="82">
        <v>37239.699999999997</v>
      </c>
      <c r="F11" s="82">
        <f>SUMIF('Base Recursos Fiscales'!$H$10:$H$638,'I.10 (municipal + 200 mil hab)'!$A11,'Base Recursos Fiscales'!$L$10:$L$638)</f>
        <v>11600</v>
      </c>
      <c r="G11" s="83">
        <f>SUMIF('Base Recursos Fiscales'!$H$10:$H$638,'I.10 (municipal + 200 mil hab)'!$A11,'Base Recursos Fiscales'!$N$10:$N$638)</f>
        <v>11948</v>
      </c>
    </row>
    <row r="12" spans="1:7" ht="28.5" x14ac:dyDescent="0.25">
      <c r="B12" s="81" t="s">
        <v>309</v>
      </c>
      <c r="C12" s="82">
        <v>0</v>
      </c>
      <c r="D12" s="82">
        <v>0</v>
      </c>
      <c r="E12" s="82">
        <v>0</v>
      </c>
      <c r="F12" s="82">
        <f>SUMIF('Base Recursos Fiscales'!$H$10:$H$638,'I.10 (municipal + 200 mil hab)'!$A12,'Base Recursos Fiscales'!$L$10:$L$638)</f>
        <v>0</v>
      </c>
      <c r="G12" s="83">
        <f>SUMIF('Base Recursos Fiscales'!$H$10:$H$638,'I.10 (municipal + 200 mil hab)'!$A12,'Base Recursos Fiscales'!$N$10:$N$638)</f>
        <v>0</v>
      </c>
    </row>
    <row r="13" spans="1:7" x14ac:dyDescent="0.25">
      <c r="A13" t="s">
        <v>25</v>
      </c>
      <c r="B13" s="81" t="s">
        <v>308</v>
      </c>
      <c r="C13" s="82">
        <v>45713040.200000003</v>
      </c>
      <c r="D13" s="82">
        <v>51278289.109999999</v>
      </c>
      <c r="E13" s="82">
        <v>60667661.43</v>
      </c>
      <c r="F13" s="82">
        <f>SUMIF('Base Recursos Fiscales'!$H$10:$H$638,'I.10 (municipal + 200 mil hab)'!$A13,'Base Recursos Fiscales'!$L$10:$L$638)</f>
        <v>60882051.649999991</v>
      </c>
      <c r="G13" s="83">
        <f>SUMIF('Base Recursos Fiscales'!$H$10:$H$638,'I.10 (municipal + 200 mil hab)'!$A13,'Base Recursos Fiscales'!$N$10:$N$638)</f>
        <v>62708513.199499987</v>
      </c>
    </row>
    <row r="14" spans="1:7" ht="28.5" x14ac:dyDescent="0.25">
      <c r="B14" s="81" t="s">
        <v>307</v>
      </c>
      <c r="C14" s="82">
        <v>0</v>
      </c>
      <c r="D14" s="82">
        <v>0</v>
      </c>
      <c r="E14" s="82">
        <v>0</v>
      </c>
      <c r="F14" s="82">
        <f>SUMIF('Base Recursos Fiscales'!$H$10:$H$638,'I.10 (municipal + 200 mil hab)'!$A14,'Base Recursos Fiscales'!$L$10:$L$638)</f>
        <v>0</v>
      </c>
      <c r="G14" s="83">
        <f>SUMIF('Base Recursos Fiscales'!$H$10:$H$638,'I.10 (municipal + 200 mil hab)'!$A14,'Base Recursos Fiscales'!$N$10:$N$638)</f>
        <v>0</v>
      </c>
    </row>
    <row r="15" spans="1:7" x14ac:dyDescent="0.25">
      <c r="B15" s="81" t="s">
        <v>323</v>
      </c>
      <c r="C15" s="82">
        <v>0</v>
      </c>
      <c r="D15" s="82">
        <v>0</v>
      </c>
      <c r="E15" s="82">
        <v>0</v>
      </c>
      <c r="F15" s="82">
        <f>SUMIF('Base Recursos Fiscales'!$H$10:$H$638,'I.10 (municipal + 200 mil hab)'!$A15,'Base Recursos Fiscales'!$L$10:$L$638)</f>
        <v>0</v>
      </c>
      <c r="G15" s="83">
        <f>SUMIF('Base Recursos Fiscales'!$H$10:$H$638,'I.10 (municipal + 200 mil hab)'!$A15,'Base Recursos Fiscales'!$N$10:$N$638)</f>
        <v>0</v>
      </c>
    </row>
    <row r="16" spans="1:7" x14ac:dyDescent="0.25">
      <c r="B16" s="81" t="s">
        <v>305</v>
      </c>
      <c r="C16" s="82">
        <v>0</v>
      </c>
      <c r="D16" s="82">
        <v>0</v>
      </c>
      <c r="E16" s="82">
        <v>0</v>
      </c>
      <c r="F16" s="82">
        <f>SUMIF('Base Recursos Fiscales'!$H$10:$H$638,'I.10 (municipal + 200 mil hab)'!$A16,'Base Recursos Fiscales'!$L$10:$L$638)</f>
        <v>0</v>
      </c>
      <c r="G16" s="83">
        <f>SUMIF('Base Recursos Fiscales'!$H$10:$H$638,'I.10 (municipal + 200 mil hab)'!$A16,'Base Recursos Fiscales'!$N$10:$N$638)</f>
        <v>0</v>
      </c>
    </row>
    <row r="17" spans="1:7" x14ac:dyDescent="0.25">
      <c r="B17" s="81" t="s">
        <v>304</v>
      </c>
      <c r="C17" s="82">
        <v>0</v>
      </c>
      <c r="D17" s="82">
        <v>0</v>
      </c>
      <c r="E17" s="82">
        <v>0</v>
      </c>
      <c r="F17" s="82">
        <f>SUMIF('Base Recursos Fiscales'!$H$10:$H$638,'I.10 (municipal + 200 mil hab)'!$A17,'Base Recursos Fiscales'!$L$10:$L$638)</f>
        <v>0</v>
      </c>
      <c r="G17" s="83">
        <f>SUMIF('Base Recursos Fiscales'!$H$10:$H$638,'I.10 (municipal + 200 mil hab)'!$A17,'Base Recursos Fiscales'!$N$10:$N$638)</f>
        <v>0</v>
      </c>
    </row>
    <row r="18" spans="1:7" x14ac:dyDescent="0.25">
      <c r="B18" s="81" t="s">
        <v>322</v>
      </c>
      <c r="C18" s="82"/>
      <c r="D18" s="96"/>
      <c r="E18" s="96"/>
      <c r="F18" s="82">
        <v>0</v>
      </c>
      <c r="G18" s="83">
        <v>0</v>
      </c>
    </row>
    <row r="19" spans="1:7" x14ac:dyDescent="0.25">
      <c r="B19" s="91" t="s">
        <v>335</v>
      </c>
      <c r="C19" s="92">
        <f>SUBTOTAL(9,C20:C24)</f>
        <v>192592386.61000001</v>
      </c>
      <c r="D19" s="92">
        <f t="shared" ref="D19" si="1">SUBTOTAL(9,D20:D24)</f>
        <v>237908515.65000001</v>
      </c>
      <c r="E19" s="92">
        <f>SUBTOTAL(9,E20:E24)</f>
        <v>280367335.42000002</v>
      </c>
      <c r="F19" s="92">
        <f>SUBTOTAL(9,F20:F24)</f>
        <v>246469338</v>
      </c>
      <c r="G19" s="93">
        <f>SUBTOTAL(9,G20:G24)</f>
        <v>253863418.13999999</v>
      </c>
    </row>
    <row r="20" spans="1:7" x14ac:dyDescent="0.25">
      <c r="A20" t="s">
        <v>26</v>
      </c>
      <c r="B20" s="81" t="s">
        <v>302</v>
      </c>
      <c r="C20" s="82">
        <v>189974536.81</v>
      </c>
      <c r="D20" s="82">
        <v>207250365.15000001</v>
      </c>
      <c r="E20" s="82">
        <v>241594611.27000001</v>
      </c>
      <c r="F20" s="82">
        <f>SUMIF('Base Recursos Fiscales'!$H$10:$H$638,'I.10 (municipal + 200 mil hab)'!$A20,'Base Recursos Fiscales'!$L$10:$L$638)</f>
        <v>246469338</v>
      </c>
      <c r="G20" s="83">
        <f>SUMIF('Base Recursos Fiscales'!$H$10:$H$638,'I.10 (municipal + 200 mil hab)'!$A20,'Base Recursos Fiscales'!$N$10:$N$638)</f>
        <v>253863418.13999999</v>
      </c>
    </row>
    <row r="21" spans="1:7" x14ac:dyDescent="0.25">
      <c r="A21" t="s">
        <v>27</v>
      </c>
      <c r="B21" s="81" t="s">
        <v>301</v>
      </c>
      <c r="C21" s="82">
        <v>2617849.7999999998</v>
      </c>
      <c r="D21" s="82">
        <v>30658150.5</v>
      </c>
      <c r="E21" s="82">
        <v>38772724.149999999</v>
      </c>
      <c r="F21" s="82">
        <f>SUMIF('Base Recursos Fiscales'!$H$10:$H$638,'I.10 (municipal + 200 mil hab)'!$A21,'Base Recursos Fiscales'!$L$10:$L$638)</f>
        <v>0</v>
      </c>
      <c r="G21" s="83">
        <f>SUMIF('Base Recursos Fiscales'!$H$10:$H$638,'I.10 (municipal + 200 mil hab)'!$A21,'Base Recursos Fiscales'!$N$10:$N$638)</f>
        <v>0</v>
      </c>
    </row>
    <row r="22" spans="1:7" x14ac:dyDescent="0.25">
      <c r="B22" s="81" t="s">
        <v>300</v>
      </c>
      <c r="C22" s="82">
        <v>0</v>
      </c>
      <c r="D22" s="82">
        <v>0</v>
      </c>
      <c r="E22" s="82">
        <v>0</v>
      </c>
      <c r="F22" s="82">
        <f>SUMIF('Base Recursos Fiscales'!$H$10:$H$638,'I.10 (municipal + 200 mil hab)'!$A22,'Base Recursos Fiscales'!$L$10:$L$638)</f>
        <v>0</v>
      </c>
      <c r="G22" s="83">
        <f>SUMIF('Base Recursos Fiscales'!$H$10:$H$638,'I.10 (municipal + 200 mil hab)'!$A22,'Base Recursos Fiscales'!$N$10:$N$638)</f>
        <v>0</v>
      </c>
    </row>
    <row r="23" spans="1:7" ht="28.5" x14ac:dyDescent="0.25">
      <c r="B23" s="81" t="s">
        <v>299</v>
      </c>
      <c r="C23" s="82">
        <v>0</v>
      </c>
      <c r="D23" s="82">
        <v>0</v>
      </c>
      <c r="E23" s="82">
        <v>0</v>
      </c>
      <c r="F23" s="82">
        <f>SUMIF('Base Recursos Fiscales'!$H$10:$H$638,'I.10 (municipal + 200 mil hab)'!$A23,'Base Recursos Fiscales'!$L$10:$L$638)</f>
        <v>0</v>
      </c>
      <c r="G23" s="83">
        <f>SUMIF('Base Recursos Fiscales'!$H$10:$H$638,'I.10 (municipal + 200 mil hab)'!$A23,'Base Recursos Fiscales'!$N$10:$N$638)</f>
        <v>0</v>
      </c>
    </row>
    <row r="24" spans="1:7" ht="28.5" x14ac:dyDescent="0.25">
      <c r="B24" s="81" t="s">
        <v>298</v>
      </c>
      <c r="C24" s="82">
        <v>0</v>
      </c>
      <c r="D24" s="82">
        <v>0</v>
      </c>
      <c r="E24" s="82">
        <v>0</v>
      </c>
      <c r="F24" s="82">
        <f>SUMIF('Base Recursos Fiscales'!$H$10:$H$638,'I.10 (municipal + 200 mil hab)'!$A24,'Base Recursos Fiscales'!$L$10:$L$638)</f>
        <v>0</v>
      </c>
      <c r="G24" s="83">
        <f>SUMIF('Base Recursos Fiscales'!$H$10:$H$638,'I.10 (municipal + 200 mil hab)'!$A24,'Base Recursos Fiscales'!$N$10:$N$638)</f>
        <v>0</v>
      </c>
    </row>
    <row r="25" spans="1:7" x14ac:dyDescent="0.25">
      <c r="B25" s="81" t="s">
        <v>322</v>
      </c>
      <c r="C25" s="82"/>
      <c r="D25" s="96"/>
      <c r="E25" s="96"/>
      <c r="F25" s="82"/>
      <c r="G25" s="83"/>
    </row>
    <row r="26" spans="1:7" x14ac:dyDescent="0.25">
      <c r="B26" s="91" t="s">
        <v>332</v>
      </c>
      <c r="C26" s="92">
        <f>SUBTOTAL(9,C27)</f>
        <v>0</v>
      </c>
      <c r="D26" s="92">
        <f t="shared" ref="D26" si="2">SUBTOTAL(9,D27)</f>
        <v>0</v>
      </c>
      <c r="E26" s="92">
        <f>SUBTOTAL(9,E27)</f>
        <v>0</v>
      </c>
      <c r="F26" s="92">
        <f>SUBTOTAL(9,F27)</f>
        <v>0</v>
      </c>
      <c r="G26" s="93">
        <f>SUBTOTAL(9,G27)</f>
        <v>0</v>
      </c>
    </row>
    <row r="27" spans="1:7" x14ac:dyDescent="0.25">
      <c r="A27" t="s">
        <v>0</v>
      </c>
      <c r="B27" s="81" t="s">
        <v>321</v>
      </c>
      <c r="C27" s="82">
        <v>0</v>
      </c>
      <c r="D27" s="82">
        <v>0</v>
      </c>
      <c r="E27" s="82">
        <v>0</v>
      </c>
      <c r="F27" s="82">
        <f>SUMIF('Base Recursos Fiscales'!$H$10:$H$638,'I.10 (municipal + 200 mil hab)'!$A27,'Base Recursos Fiscales'!$L$10:$L$638)</f>
        <v>0</v>
      </c>
      <c r="G27" s="83">
        <f>SUMIF('Base Recursos Fiscales'!$H$10:$H$638,'I.10 (municipal + 200 mil hab)'!$A27,'Base Recursos Fiscales'!$N$10:$N$638)</f>
        <v>0</v>
      </c>
    </row>
    <row r="28" spans="1:7" x14ac:dyDescent="0.25">
      <c r="B28" s="74"/>
      <c r="C28" s="82"/>
      <c r="D28" s="98"/>
      <c r="E28" s="98"/>
      <c r="F28" s="82">
        <v>0</v>
      </c>
      <c r="G28" s="83">
        <v>0</v>
      </c>
    </row>
    <row r="29" spans="1:7" x14ac:dyDescent="0.25">
      <c r="B29" s="91" t="s">
        <v>333</v>
      </c>
      <c r="C29" s="92">
        <f>+C26+C19+C5</f>
        <v>242084585.14000002</v>
      </c>
      <c r="D29" s="92">
        <f t="shared" ref="D29" si="3">+D26+D19+D5</f>
        <v>291437900.94999999</v>
      </c>
      <c r="E29" s="92">
        <f>+E26+E19+E5</f>
        <v>343276736.74000001</v>
      </c>
      <c r="F29" s="92">
        <f>+F26+F19+F5</f>
        <v>308647926.85000002</v>
      </c>
      <c r="G29" s="93">
        <f>+G26+G19+G5</f>
        <v>317907364.65549999</v>
      </c>
    </row>
    <row r="30" spans="1:7" x14ac:dyDescent="0.25">
      <c r="B30" s="74"/>
      <c r="C30" s="82"/>
      <c r="D30" s="98"/>
      <c r="E30" s="98"/>
      <c r="F30" s="82">
        <v>0</v>
      </c>
      <c r="G30" s="83">
        <v>0</v>
      </c>
    </row>
    <row r="31" spans="1:7" x14ac:dyDescent="0.25">
      <c r="B31" s="91" t="s">
        <v>294</v>
      </c>
      <c r="C31" s="94"/>
      <c r="D31" s="97"/>
      <c r="E31" s="97"/>
      <c r="F31" s="94"/>
      <c r="G31" s="95"/>
    </row>
    <row r="32" spans="1:7" ht="42.75" x14ac:dyDescent="0.25">
      <c r="B32" s="81" t="s">
        <v>293</v>
      </c>
      <c r="C32" s="82">
        <v>0</v>
      </c>
      <c r="D32" s="82"/>
      <c r="E32" s="82"/>
      <c r="F32" s="82">
        <v>0</v>
      </c>
      <c r="G32" s="83">
        <v>0</v>
      </c>
    </row>
    <row r="33" spans="2:7" ht="42.75" x14ac:dyDescent="0.25">
      <c r="B33" s="81" t="s">
        <v>292</v>
      </c>
      <c r="C33" s="82">
        <v>0</v>
      </c>
      <c r="D33" s="82"/>
      <c r="E33" s="82"/>
      <c r="F33" s="82">
        <v>0</v>
      </c>
      <c r="G33" s="83">
        <v>0</v>
      </c>
    </row>
    <row r="34" spans="2:7" x14ac:dyDescent="0.25">
      <c r="B34" s="91" t="s">
        <v>332</v>
      </c>
      <c r="C34" s="92">
        <f>SUBTOTAL(9,C32:C33)</f>
        <v>0</v>
      </c>
      <c r="D34" s="92">
        <f t="shared" ref="D34:G34" si="4">SUBTOTAL(9,D32:D33)</f>
        <v>0</v>
      </c>
      <c r="E34" s="92">
        <f>SUBTOTAL(9,E32:E33)</f>
        <v>0</v>
      </c>
      <c r="F34" s="92">
        <f t="shared" si="4"/>
        <v>0</v>
      </c>
      <c r="G34" s="93">
        <f t="shared" si="4"/>
        <v>0</v>
      </c>
    </row>
    <row r="35" spans="2:7" ht="15.75" thickBot="1" x14ac:dyDescent="0.3">
      <c r="B35" s="76"/>
      <c r="C35" s="84">
        <v>0</v>
      </c>
      <c r="D35" s="99"/>
      <c r="E35" s="99"/>
      <c r="F35" s="84">
        <v>0</v>
      </c>
      <c r="G35" s="85">
        <v>0</v>
      </c>
    </row>
  </sheetData>
  <mergeCells count="3">
    <mergeCell ref="B1:G1"/>
    <mergeCell ref="B2:G2"/>
    <mergeCell ref="C3:G3"/>
  </mergeCells>
  <pageMargins left="0.70866141732283472" right="0.59055118110236227" top="1.18" bottom="0.78740157480314965" header="0.31496062992125984" footer="0.39370078740157483"/>
  <pageSetup scale="65" fitToHeight="0" orientation="portrait" r:id="rId1"/>
  <headerFooter>
    <oddHeader>&amp;C&amp;G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>
    <pageSetUpPr fitToPage="1"/>
  </sheetPr>
  <dimension ref="A1:H230"/>
  <sheetViews>
    <sheetView view="pageBreakPreview" topLeftCell="A72" zoomScale="90" zoomScaleNormal="90" zoomScaleSheetLayoutView="90" workbookViewId="0">
      <selection activeCell="C79" sqref="C79"/>
    </sheetView>
  </sheetViews>
  <sheetFormatPr baseColWidth="10" defaultRowHeight="15" x14ac:dyDescent="0.25"/>
  <cols>
    <col min="1" max="1" width="25.85546875" style="1" customWidth="1"/>
    <col min="2" max="2" width="62.7109375" style="1" customWidth="1"/>
    <col min="3" max="3" width="18.7109375" style="3" customWidth="1"/>
    <col min="4" max="4" width="11.42578125" style="1"/>
    <col min="5" max="5" width="16.85546875" style="1" customWidth="1"/>
    <col min="6" max="6" width="14.5703125" style="1" bestFit="1" customWidth="1"/>
    <col min="7" max="16384" width="11.42578125" style="1"/>
  </cols>
  <sheetData>
    <row r="1" spans="1:8" s="119" customFormat="1" ht="36.75" thickBot="1" x14ac:dyDescent="0.3">
      <c r="A1" s="155" t="s">
        <v>29</v>
      </c>
      <c r="B1" s="156" t="s">
        <v>30</v>
      </c>
      <c r="C1" s="157" t="s">
        <v>1733</v>
      </c>
    </row>
    <row r="2" spans="1:8" x14ac:dyDescent="0.25">
      <c r="A2" s="159" t="s">
        <v>338</v>
      </c>
      <c r="B2" s="160" t="s">
        <v>339</v>
      </c>
      <c r="C2" s="161">
        <v>317907364.65549999</v>
      </c>
      <c r="D2" s="106"/>
      <c r="E2" s="106"/>
      <c r="F2" s="106"/>
      <c r="G2" s="106"/>
      <c r="H2" s="106"/>
    </row>
    <row r="3" spans="1:8" x14ac:dyDescent="0.25">
      <c r="A3" s="162" t="s">
        <v>3</v>
      </c>
      <c r="B3" s="163" t="s">
        <v>1562</v>
      </c>
      <c r="C3" s="164">
        <v>237010.45719999998</v>
      </c>
      <c r="D3" s="106"/>
      <c r="E3" s="106"/>
      <c r="F3" s="106"/>
      <c r="G3" s="106"/>
      <c r="H3" s="106"/>
    </row>
    <row r="4" spans="1:8" x14ac:dyDescent="0.25">
      <c r="A4" s="162" t="s">
        <v>6</v>
      </c>
      <c r="B4" s="163" t="s">
        <v>614</v>
      </c>
      <c r="C4" s="164">
        <v>178021.43019999997</v>
      </c>
      <c r="E4" s="106"/>
      <c r="F4" s="106"/>
    </row>
    <row r="5" spans="1:8" x14ac:dyDescent="0.25">
      <c r="A5" s="162" t="s">
        <v>615</v>
      </c>
      <c r="B5" s="163" t="s">
        <v>625</v>
      </c>
      <c r="C5" s="164">
        <v>145597.03019999998</v>
      </c>
      <c r="E5" s="106"/>
      <c r="F5" s="106"/>
    </row>
    <row r="6" spans="1:8" x14ac:dyDescent="0.25">
      <c r="A6" s="162" t="s">
        <v>616</v>
      </c>
      <c r="B6" s="163" t="s">
        <v>1565</v>
      </c>
      <c r="C6" s="164">
        <v>124657.43919999998</v>
      </c>
      <c r="E6" s="106"/>
      <c r="F6" s="106"/>
    </row>
    <row r="7" spans="1:8" x14ac:dyDescent="0.25">
      <c r="A7" s="165" t="s">
        <v>340</v>
      </c>
      <c r="B7" s="166" t="s">
        <v>341</v>
      </c>
      <c r="C7" s="178">
        <v>53729.167199999982</v>
      </c>
      <c r="D7" s="106"/>
    </row>
    <row r="8" spans="1:8" x14ac:dyDescent="0.25">
      <c r="A8" s="162" t="s">
        <v>775</v>
      </c>
      <c r="B8" s="163" t="s">
        <v>776</v>
      </c>
      <c r="C8" s="179">
        <v>70928.271999999997</v>
      </c>
      <c r="E8" s="106"/>
      <c r="F8" s="106"/>
      <c r="G8" s="106"/>
      <c r="H8" s="106"/>
    </row>
    <row r="9" spans="1:8" x14ac:dyDescent="0.25">
      <c r="A9" s="165" t="s">
        <v>617</v>
      </c>
      <c r="B9" s="166" t="s">
        <v>618</v>
      </c>
      <c r="C9" s="167">
        <v>469.98899999999998</v>
      </c>
      <c r="D9" s="106"/>
    </row>
    <row r="10" spans="1:8" x14ac:dyDescent="0.25">
      <c r="A10" s="162" t="s">
        <v>344</v>
      </c>
      <c r="B10" s="163" t="s">
        <v>345</v>
      </c>
      <c r="C10" s="179">
        <v>469.98899999999998</v>
      </c>
      <c r="E10" s="106"/>
      <c r="F10" s="106"/>
    </row>
    <row r="11" spans="1:8" x14ac:dyDescent="0.25">
      <c r="A11" s="165" t="s">
        <v>809</v>
      </c>
      <c r="B11" s="166" t="s">
        <v>810</v>
      </c>
      <c r="C11" s="167">
        <v>20469.601999999992</v>
      </c>
    </row>
    <row r="12" spans="1:8" x14ac:dyDescent="0.25">
      <c r="A12" s="165" t="s">
        <v>811</v>
      </c>
      <c r="B12" s="166" t="s">
        <v>812</v>
      </c>
      <c r="C12" s="178">
        <v>20469.601999999992</v>
      </c>
      <c r="D12" s="106"/>
    </row>
    <row r="13" spans="1:8" x14ac:dyDescent="0.25">
      <c r="A13" s="162" t="s">
        <v>346</v>
      </c>
      <c r="B13" s="163" t="s">
        <v>347</v>
      </c>
      <c r="C13" s="185">
        <v>32424.400000000001</v>
      </c>
      <c r="E13" s="106"/>
      <c r="F13" s="106"/>
    </row>
    <row r="14" spans="1:8" x14ac:dyDescent="0.25">
      <c r="A14" s="162" t="s">
        <v>7</v>
      </c>
      <c r="B14" s="163" t="s">
        <v>621</v>
      </c>
      <c r="C14" s="164">
        <v>19978.807000000001</v>
      </c>
      <c r="E14" s="106"/>
      <c r="F14" s="106"/>
    </row>
    <row r="15" spans="1:8" x14ac:dyDescent="0.25">
      <c r="A15" s="165" t="s">
        <v>622</v>
      </c>
      <c r="B15" s="166" t="s">
        <v>623</v>
      </c>
      <c r="C15" s="167">
        <v>11346.273999999999</v>
      </c>
      <c r="D15" s="106"/>
    </row>
    <row r="16" spans="1:8" x14ac:dyDescent="0.25">
      <c r="A16" s="162" t="s">
        <v>624</v>
      </c>
      <c r="B16" s="163" t="s">
        <v>625</v>
      </c>
      <c r="C16" s="180">
        <v>11346.273999999999</v>
      </c>
      <c r="D16" s="106"/>
      <c r="E16" s="106"/>
      <c r="F16" s="106"/>
    </row>
    <row r="17" spans="1:8" x14ac:dyDescent="0.25">
      <c r="A17" s="162" t="s">
        <v>813</v>
      </c>
      <c r="B17" s="163" t="s">
        <v>814</v>
      </c>
      <c r="C17" s="164">
        <v>8632.5330000000031</v>
      </c>
      <c r="D17" s="106"/>
      <c r="E17" s="2"/>
      <c r="F17" s="106"/>
      <c r="G17" s="106"/>
      <c r="H17" s="106"/>
    </row>
    <row r="18" spans="1:8" x14ac:dyDescent="0.25">
      <c r="A18" s="162" t="s">
        <v>815</v>
      </c>
      <c r="B18" s="163" t="s">
        <v>625</v>
      </c>
      <c r="C18" s="180">
        <v>8632.5330000000031</v>
      </c>
      <c r="D18" s="106"/>
      <c r="E18" s="106"/>
      <c r="F18" s="106"/>
      <c r="G18" s="106"/>
      <c r="H18" s="106"/>
    </row>
    <row r="19" spans="1:8" x14ac:dyDescent="0.25">
      <c r="A19" s="165" t="s">
        <v>8</v>
      </c>
      <c r="B19" s="166" t="s">
        <v>628</v>
      </c>
      <c r="C19" s="167">
        <v>39010.22</v>
      </c>
    </row>
    <row r="20" spans="1:8" x14ac:dyDescent="0.25">
      <c r="A20" s="162" t="s">
        <v>816</v>
      </c>
      <c r="B20" s="163" t="s">
        <v>817</v>
      </c>
      <c r="C20" s="164">
        <v>39010.22</v>
      </c>
      <c r="E20" s="106"/>
      <c r="F20" s="106"/>
    </row>
    <row r="21" spans="1:8" x14ac:dyDescent="0.25">
      <c r="A21" s="162" t="s">
        <v>828</v>
      </c>
      <c r="B21" s="163" t="s">
        <v>829</v>
      </c>
      <c r="C21" s="164">
        <v>39010.22</v>
      </c>
      <c r="E21" s="106"/>
      <c r="F21" s="106"/>
    </row>
    <row r="22" spans="1:8" x14ac:dyDescent="0.25">
      <c r="A22" s="162" t="s">
        <v>832</v>
      </c>
      <c r="B22" s="163" t="s">
        <v>833</v>
      </c>
      <c r="C22" s="181">
        <v>23446.92</v>
      </c>
      <c r="E22" s="106"/>
      <c r="F22" s="106"/>
    </row>
    <row r="23" spans="1:8" x14ac:dyDescent="0.25">
      <c r="A23" s="165" t="s">
        <v>834</v>
      </c>
      <c r="B23" s="166" t="s">
        <v>835</v>
      </c>
      <c r="C23" s="182">
        <v>15563.3</v>
      </c>
    </row>
    <row r="24" spans="1:8" x14ac:dyDescent="0.25">
      <c r="A24" s="162" t="s">
        <v>10</v>
      </c>
      <c r="B24" s="163" t="s">
        <v>637</v>
      </c>
      <c r="C24" s="164">
        <v>968624.99860000005</v>
      </c>
      <c r="D24" s="106"/>
      <c r="E24" s="106"/>
      <c r="F24" s="106"/>
    </row>
    <row r="25" spans="1:8" ht="24" x14ac:dyDescent="0.25">
      <c r="A25" s="165" t="s">
        <v>12</v>
      </c>
      <c r="B25" s="166" t="s">
        <v>638</v>
      </c>
      <c r="C25" s="167">
        <v>478752.24</v>
      </c>
      <c r="E25" s="3"/>
    </row>
    <row r="26" spans="1:8" x14ac:dyDescent="0.25">
      <c r="A26" s="162" t="s">
        <v>948</v>
      </c>
      <c r="B26" s="163" t="s">
        <v>949</v>
      </c>
      <c r="C26" s="164">
        <v>84336.4</v>
      </c>
      <c r="E26" s="106"/>
      <c r="F26" s="106"/>
    </row>
    <row r="27" spans="1:8" x14ac:dyDescent="0.25">
      <c r="A27" s="165" t="s">
        <v>956</v>
      </c>
      <c r="B27" s="166" t="s">
        <v>957</v>
      </c>
      <c r="C27" s="183">
        <v>84336.4</v>
      </c>
      <c r="D27" s="106"/>
    </row>
    <row r="28" spans="1:8" x14ac:dyDescent="0.25">
      <c r="A28" s="162" t="s">
        <v>661</v>
      </c>
      <c r="B28" s="163" t="s">
        <v>662</v>
      </c>
      <c r="C28" s="164">
        <v>394415.84</v>
      </c>
      <c r="E28" s="106"/>
      <c r="F28" s="106"/>
    </row>
    <row r="29" spans="1:8" x14ac:dyDescent="0.25">
      <c r="A29" s="165" t="s">
        <v>358</v>
      </c>
      <c r="B29" s="166" t="s">
        <v>359</v>
      </c>
      <c r="C29" s="183">
        <v>387053.4</v>
      </c>
      <c r="D29" s="106"/>
    </row>
    <row r="30" spans="1:8" x14ac:dyDescent="0.25">
      <c r="A30" s="162" t="s">
        <v>976</v>
      </c>
      <c r="B30" s="163" t="s">
        <v>977</v>
      </c>
      <c r="C30" s="164">
        <v>7362.44</v>
      </c>
      <c r="D30" s="106"/>
    </row>
    <row r="31" spans="1:8" x14ac:dyDescent="0.25">
      <c r="A31" s="162" t="s">
        <v>978</v>
      </c>
      <c r="B31" s="163" t="s">
        <v>979</v>
      </c>
      <c r="C31" s="184">
        <v>7362.44</v>
      </c>
      <c r="E31" s="106"/>
      <c r="F31" s="106"/>
    </row>
    <row r="32" spans="1:8" x14ac:dyDescent="0.25">
      <c r="A32" s="165" t="s">
        <v>13</v>
      </c>
      <c r="B32" s="166" t="s">
        <v>665</v>
      </c>
      <c r="C32" s="167">
        <v>489872.7586</v>
      </c>
    </row>
    <row r="33" spans="1:6" x14ac:dyDescent="0.25">
      <c r="A33" s="165" t="s">
        <v>666</v>
      </c>
      <c r="B33" s="166" t="s">
        <v>667</v>
      </c>
      <c r="C33" s="167">
        <v>7893.92</v>
      </c>
      <c r="E33" s="3"/>
    </row>
    <row r="34" spans="1:6" x14ac:dyDescent="0.25">
      <c r="A34" s="162" t="s">
        <v>364</v>
      </c>
      <c r="B34" s="163" t="s">
        <v>365</v>
      </c>
      <c r="C34" s="164">
        <v>7893.92</v>
      </c>
    </row>
    <row r="35" spans="1:6" ht="24" x14ac:dyDescent="0.25">
      <c r="A35" s="162" t="s">
        <v>1639</v>
      </c>
      <c r="B35" s="163" t="s">
        <v>1640</v>
      </c>
      <c r="C35" s="173">
        <v>7893.92</v>
      </c>
      <c r="E35" s="106"/>
      <c r="F35" s="106"/>
    </row>
    <row r="36" spans="1:6" x14ac:dyDescent="0.25">
      <c r="A36" s="165" t="s">
        <v>668</v>
      </c>
      <c r="B36" s="166" t="s">
        <v>669</v>
      </c>
      <c r="C36" s="167">
        <v>140630.8646</v>
      </c>
    </row>
    <row r="37" spans="1:6" x14ac:dyDescent="0.25">
      <c r="A37" s="165" t="s">
        <v>366</v>
      </c>
      <c r="B37" s="166" t="s">
        <v>367</v>
      </c>
      <c r="C37" s="167">
        <v>61180.784599999999</v>
      </c>
    </row>
    <row r="38" spans="1:6" x14ac:dyDescent="0.25">
      <c r="A38" s="162" t="s">
        <v>670</v>
      </c>
      <c r="B38" s="163" t="s">
        <v>1566</v>
      </c>
      <c r="C38" s="173">
        <v>17858.9846</v>
      </c>
    </row>
    <row r="39" spans="1:6" x14ac:dyDescent="0.25">
      <c r="A39" s="165" t="s">
        <v>1055</v>
      </c>
      <c r="B39" s="166" t="s">
        <v>1056</v>
      </c>
      <c r="C39" s="175">
        <v>43321.8</v>
      </c>
      <c r="E39" s="106"/>
      <c r="F39" s="106"/>
    </row>
    <row r="40" spans="1:6" x14ac:dyDescent="0.25">
      <c r="A40" s="165" t="s">
        <v>368</v>
      </c>
      <c r="B40" s="166" t="s">
        <v>369</v>
      </c>
      <c r="C40" s="167">
        <v>27280.579999999998</v>
      </c>
    </row>
    <row r="41" spans="1:6" x14ac:dyDescent="0.25">
      <c r="A41" s="165" t="s">
        <v>671</v>
      </c>
      <c r="B41" s="166" t="s">
        <v>1567</v>
      </c>
      <c r="C41" s="175">
        <v>216.3</v>
      </c>
      <c r="E41" s="106"/>
      <c r="F41" s="106"/>
    </row>
    <row r="42" spans="1:6" x14ac:dyDescent="0.25">
      <c r="A42" s="162" t="s">
        <v>672</v>
      </c>
      <c r="B42" s="163" t="s">
        <v>673</v>
      </c>
      <c r="C42" s="173">
        <v>27064.28</v>
      </c>
    </row>
    <row r="43" spans="1:6" x14ac:dyDescent="0.25">
      <c r="A43" s="165" t="s">
        <v>1058</v>
      </c>
      <c r="B43" s="166" t="s">
        <v>1059</v>
      </c>
      <c r="C43" s="167">
        <v>216.3</v>
      </c>
      <c r="E43" s="3"/>
    </row>
    <row r="44" spans="1:6" ht="24" x14ac:dyDescent="0.25">
      <c r="A44" s="162" t="s">
        <v>1060</v>
      </c>
      <c r="B44" s="163" t="s">
        <v>1061</v>
      </c>
      <c r="C44" s="173">
        <v>216.3</v>
      </c>
    </row>
    <row r="45" spans="1:6" x14ac:dyDescent="0.25">
      <c r="A45" s="165" t="s">
        <v>674</v>
      </c>
      <c r="B45" s="166" t="s">
        <v>675</v>
      </c>
      <c r="C45" s="167">
        <v>51953.2</v>
      </c>
    </row>
    <row r="46" spans="1:6" x14ac:dyDescent="0.25">
      <c r="A46" s="162" t="s">
        <v>370</v>
      </c>
      <c r="B46" s="163" t="s">
        <v>1569</v>
      </c>
      <c r="C46" s="173">
        <v>51232.2</v>
      </c>
    </row>
    <row r="47" spans="1:6" ht="24" x14ac:dyDescent="0.25">
      <c r="A47" s="162" t="s">
        <v>1629</v>
      </c>
      <c r="B47" s="163" t="s">
        <v>1630</v>
      </c>
      <c r="C47" s="173">
        <v>721</v>
      </c>
      <c r="D47" s="106"/>
      <c r="E47" s="106"/>
      <c r="F47" s="106"/>
    </row>
    <row r="48" spans="1:6" x14ac:dyDescent="0.25">
      <c r="A48" s="165" t="s">
        <v>676</v>
      </c>
      <c r="B48" s="166" t="s">
        <v>677</v>
      </c>
      <c r="C48" s="167">
        <v>251103.69999999998</v>
      </c>
      <c r="D48" s="106"/>
    </row>
    <row r="49" spans="1:4" x14ac:dyDescent="0.25">
      <c r="A49" s="165" t="s">
        <v>678</v>
      </c>
      <c r="B49" s="166" t="s">
        <v>679</v>
      </c>
      <c r="C49" s="167">
        <v>238578.9</v>
      </c>
    </row>
    <row r="50" spans="1:4" x14ac:dyDescent="0.25">
      <c r="A50" s="162" t="s">
        <v>371</v>
      </c>
      <c r="B50" s="163" t="s">
        <v>680</v>
      </c>
      <c r="C50" s="173">
        <v>104957</v>
      </c>
    </row>
    <row r="51" spans="1:4" x14ac:dyDescent="0.25">
      <c r="A51" s="162" t="s">
        <v>1072</v>
      </c>
      <c r="B51" s="163" t="s">
        <v>1073</v>
      </c>
      <c r="C51" s="173">
        <v>133621.9</v>
      </c>
      <c r="D51" s="106"/>
    </row>
    <row r="52" spans="1:4" x14ac:dyDescent="0.25">
      <c r="A52" s="162" t="s">
        <v>1078</v>
      </c>
      <c r="B52" s="163" t="s">
        <v>973</v>
      </c>
      <c r="C52" s="164">
        <v>12524.8</v>
      </c>
      <c r="D52" s="106"/>
    </row>
    <row r="53" spans="1:4" x14ac:dyDescent="0.25">
      <c r="A53" s="165" t="s">
        <v>1081</v>
      </c>
      <c r="B53" s="166" t="s">
        <v>1082</v>
      </c>
      <c r="C53" s="175">
        <v>267.8</v>
      </c>
    </row>
    <row r="54" spans="1:4" x14ac:dyDescent="0.25">
      <c r="A54" s="165" t="s">
        <v>1083</v>
      </c>
      <c r="B54" s="166" t="s">
        <v>1084</v>
      </c>
      <c r="C54" s="175">
        <v>12257</v>
      </c>
    </row>
    <row r="55" spans="1:4" x14ac:dyDescent="0.25">
      <c r="A55" s="162" t="s">
        <v>681</v>
      </c>
      <c r="B55" s="163" t="s">
        <v>682</v>
      </c>
      <c r="C55" s="164">
        <v>84742.01400000001</v>
      </c>
    </row>
    <row r="56" spans="1:4" x14ac:dyDescent="0.25">
      <c r="A56" s="165" t="s">
        <v>683</v>
      </c>
      <c r="B56" s="166" t="s">
        <v>684</v>
      </c>
      <c r="C56" s="167">
        <v>82531.634000000005</v>
      </c>
    </row>
    <row r="57" spans="1:4" x14ac:dyDescent="0.25">
      <c r="A57" s="165" t="s">
        <v>372</v>
      </c>
      <c r="B57" s="166" t="s">
        <v>373</v>
      </c>
      <c r="C57" s="167">
        <v>74588.274000000005</v>
      </c>
    </row>
    <row r="58" spans="1:4" x14ac:dyDescent="0.25">
      <c r="A58" s="165" t="s">
        <v>685</v>
      </c>
      <c r="B58" s="166" t="s">
        <v>373</v>
      </c>
      <c r="C58" s="175">
        <v>50788.887999999999</v>
      </c>
    </row>
    <row r="59" spans="1:4" x14ac:dyDescent="0.25">
      <c r="A59" s="162" t="s">
        <v>686</v>
      </c>
      <c r="B59" s="163" t="s">
        <v>1571</v>
      </c>
      <c r="C59" s="173">
        <v>23799.386000000002</v>
      </c>
      <c r="D59" s="106"/>
    </row>
    <row r="60" spans="1:4" x14ac:dyDescent="0.25">
      <c r="A60" s="165" t="s">
        <v>374</v>
      </c>
      <c r="B60" s="166" t="s">
        <v>375</v>
      </c>
      <c r="C60" s="167">
        <v>7943.36</v>
      </c>
    </row>
    <row r="61" spans="1:4" x14ac:dyDescent="0.25">
      <c r="A61" s="162" t="s">
        <v>1642</v>
      </c>
      <c r="B61" s="163" t="s">
        <v>375</v>
      </c>
      <c r="C61" s="173">
        <v>7943.36</v>
      </c>
    </row>
    <row r="62" spans="1:4" x14ac:dyDescent="0.25">
      <c r="A62" s="162" t="s">
        <v>1092</v>
      </c>
      <c r="B62" s="163" t="s">
        <v>1093</v>
      </c>
      <c r="C62" s="164">
        <v>2210.38</v>
      </c>
    </row>
    <row r="63" spans="1:4" x14ac:dyDescent="0.25">
      <c r="A63" s="165" t="s">
        <v>1105</v>
      </c>
      <c r="B63" s="166" t="s">
        <v>1106</v>
      </c>
      <c r="C63" s="175">
        <v>2210.38</v>
      </c>
    </row>
    <row r="64" spans="1:4" x14ac:dyDescent="0.25">
      <c r="A64" s="162" t="s">
        <v>1177</v>
      </c>
      <c r="B64" s="163" t="s">
        <v>1178</v>
      </c>
      <c r="C64" s="164">
        <v>5502.26</v>
      </c>
      <c r="D64" s="106"/>
    </row>
    <row r="65" spans="1:6" x14ac:dyDescent="0.25">
      <c r="A65" s="165" t="s">
        <v>1181</v>
      </c>
      <c r="B65" s="166" t="s">
        <v>1182</v>
      </c>
      <c r="C65" s="175">
        <v>5502.26</v>
      </c>
    </row>
    <row r="66" spans="1:6" x14ac:dyDescent="0.25">
      <c r="A66" s="162" t="s">
        <v>17</v>
      </c>
      <c r="B66" s="163" t="s">
        <v>698</v>
      </c>
      <c r="C66" s="164">
        <v>117849.8602</v>
      </c>
      <c r="E66" s="106"/>
      <c r="F66" s="106"/>
    </row>
    <row r="67" spans="1:6" ht="36" x14ac:dyDescent="0.25">
      <c r="A67" s="165" t="s">
        <v>19</v>
      </c>
      <c r="B67" s="166" t="s">
        <v>699</v>
      </c>
      <c r="C67" s="167">
        <v>117849.8602</v>
      </c>
    </row>
    <row r="68" spans="1:6" x14ac:dyDescent="0.25">
      <c r="A68" s="165" t="s">
        <v>1192</v>
      </c>
      <c r="B68" s="166" t="s">
        <v>1193</v>
      </c>
      <c r="C68" s="167">
        <v>35164.199999999997</v>
      </c>
      <c r="D68" s="106"/>
    </row>
    <row r="69" spans="1:6" x14ac:dyDescent="0.25">
      <c r="A69" s="162" t="s">
        <v>1210</v>
      </c>
      <c r="B69" s="163" t="s">
        <v>1211</v>
      </c>
      <c r="C69" s="164">
        <v>35164.199999999997</v>
      </c>
    </row>
    <row r="70" spans="1:6" x14ac:dyDescent="0.25">
      <c r="A70" s="162" t="s">
        <v>1212</v>
      </c>
      <c r="B70" s="163" t="s">
        <v>1213</v>
      </c>
      <c r="C70" s="176">
        <v>35164.199999999997</v>
      </c>
    </row>
    <row r="71" spans="1:6" x14ac:dyDescent="0.25">
      <c r="A71" s="162" t="s">
        <v>1218</v>
      </c>
      <c r="B71" s="163" t="s">
        <v>1219</v>
      </c>
      <c r="C71" s="164">
        <v>25908.62</v>
      </c>
    </row>
    <row r="72" spans="1:6" x14ac:dyDescent="0.25">
      <c r="A72" s="162" t="s">
        <v>1234</v>
      </c>
      <c r="B72" s="163" t="s">
        <v>1235</v>
      </c>
      <c r="C72" s="176">
        <v>25908.62</v>
      </c>
    </row>
    <row r="73" spans="1:6" x14ac:dyDescent="0.25">
      <c r="A73" s="165" t="s">
        <v>700</v>
      </c>
      <c r="B73" s="166" t="s">
        <v>701</v>
      </c>
      <c r="C73" s="167">
        <v>679.8</v>
      </c>
      <c r="D73" s="106"/>
      <c r="E73" s="106"/>
      <c r="F73" s="106"/>
    </row>
    <row r="74" spans="1:6" x14ac:dyDescent="0.25">
      <c r="A74" s="162" t="s">
        <v>1248</v>
      </c>
      <c r="B74" s="163" t="s">
        <v>1249</v>
      </c>
      <c r="C74" s="176">
        <v>679.8</v>
      </c>
    </row>
    <row r="75" spans="1:6" x14ac:dyDescent="0.25">
      <c r="A75" s="165" t="s">
        <v>705</v>
      </c>
      <c r="B75" s="166" t="s">
        <v>706</v>
      </c>
      <c r="C75" s="167">
        <v>1217.6042</v>
      </c>
    </row>
    <row r="76" spans="1:6" x14ac:dyDescent="0.25">
      <c r="A76" s="162" t="s">
        <v>707</v>
      </c>
      <c r="B76" s="163" t="s">
        <v>749</v>
      </c>
      <c r="C76" s="164">
        <v>1217.6042</v>
      </c>
      <c r="D76" s="106"/>
    </row>
    <row r="77" spans="1:6" x14ac:dyDescent="0.25">
      <c r="A77" s="165" t="s">
        <v>395</v>
      </c>
      <c r="B77" s="166" t="s">
        <v>396</v>
      </c>
      <c r="C77" s="177">
        <v>1217.6042</v>
      </c>
    </row>
    <row r="78" spans="1:6" x14ac:dyDescent="0.25">
      <c r="A78" s="162" t="s">
        <v>711</v>
      </c>
      <c r="B78" s="163" t="s">
        <v>712</v>
      </c>
      <c r="C78" s="164">
        <v>54879.635999999999</v>
      </c>
      <c r="E78" s="106"/>
      <c r="F78" s="106"/>
    </row>
    <row r="79" spans="1:6" x14ac:dyDescent="0.25">
      <c r="A79" s="162" t="s">
        <v>399</v>
      </c>
      <c r="B79" s="163" t="s">
        <v>400</v>
      </c>
      <c r="C79" s="176">
        <v>11430.116</v>
      </c>
      <c r="E79" s="3"/>
    </row>
    <row r="80" spans="1:6" x14ac:dyDescent="0.25">
      <c r="A80" s="165" t="s">
        <v>1368</v>
      </c>
      <c r="B80" s="166" t="s">
        <v>1369</v>
      </c>
      <c r="C80" s="177">
        <v>43449.52</v>
      </c>
    </row>
    <row r="81" spans="1:8" x14ac:dyDescent="0.25">
      <c r="A81" s="162" t="s">
        <v>21</v>
      </c>
      <c r="B81" s="163" t="s">
        <v>713</v>
      </c>
      <c r="C81" s="164">
        <v>11948</v>
      </c>
      <c r="D81" s="106"/>
      <c r="E81" s="106"/>
      <c r="F81" s="106"/>
      <c r="G81" s="106"/>
      <c r="H81" s="106"/>
    </row>
    <row r="82" spans="1:8" x14ac:dyDescent="0.25">
      <c r="A82" s="162" t="s">
        <v>23</v>
      </c>
      <c r="B82" s="163" t="s">
        <v>714</v>
      </c>
      <c r="C82" s="164">
        <v>11948</v>
      </c>
    </row>
    <row r="83" spans="1:8" x14ac:dyDescent="0.25">
      <c r="A83" s="165" t="s">
        <v>1379</v>
      </c>
      <c r="B83" s="166" t="s">
        <v>1380</v>
      </c>
      <c r="C83" s="178">
        <v>1030</v>
      </c>
    </row>
    <row r="84" spans="1:8" x14ac:dyDescent="0.25">
      <c r="A84" s="162" t="s">
        <v>1381</v>
      </c>
      <c r="B84" s="163" t="s">
        <v>1382</v>
      </c>
      <c r="C84" s="164">
        <v>1030</v>
      </c>
    </row>
    <row r="85" spans="1:8" x14ac:dyDescent="0.25">
      <c r="A85" s="165" t="s">
        <v>1383</v>
      </c>
      <c r="B85" s="166" t="s">
        <v>1384</v>
      </c>
      <c r="C85" s="167">
        <v>10918</v>
      </c>
      <c r="E85" s="106"/>
      <c r="F85" s="106"/>
    </row>
    <row r="86" spans="1:8" x14ac:dyDescent="0.25">
      <c r="A86" s="165" t="s">
        <v>1385</v>
      </c>
      <c r="B86" s="166" t="s">
        <v>1386</v>
      </c>
      <c r="C86" s="178">
        <v>10918</v>
      </c>
    </row>
    <row r="87" spans="1:8" s="174" customFormat="1" x14ac:dyDescent="0.25">
      <c r="A87" s="171" t="s">
        <v>403</v>
      </c>
      <c r="B87" s="172" t="s">
        <v>717</v>
      </c>
      <c r="C87" s="173">
        <v>316571931.33949995</v>
      </c>
    </row>
    <row r="88" spans="1:8" x14ac:dyDescent="0.25">
      <c r="A88" s="162" t="s">
        <v>25</v>
      </c>
      <c r="B88" s="163" t="s">
        <v>718</v>
      </c>
      <c r="C88" s="164">
        <v>62708513.199499987</v>
      </c>
    </row>
    <row r="89" spans="1:8" x14ac:dyDescent="0.25">
      <c r="A89" s="162" t="s">
        <v>719</v>
      </c>
      <c r="B89" s="163" t="s">
        <v>720</v>
      </c>
      <c r="C89" s="164">
        <v>62708513.199499987</v>
      </c>
    </row>
    <row r="90" spans="1:8" x14ac:dyDescent="0.25">
      <c r="A90" s="165" t="s">
        <v>404</v>
      </c>
      <c r="B90" s="166" t="s">
        <v>405</v>
      </c>
      <c r="C90" s="167">
        <v>42167957.156899996</v>
      </c>
    </row>
    <row r="91" spans="1:8" x14ac:dyDescent="0.25">
      <c r="A91" s="162" t="s">
        <v>406</v>
      </c>
      <c r="B91" s="166" t="s">
        <v>1578</v>
      </c>
      <c r="C91" s="164">
        <v>346795.24229999998</v>
      </c>
    </row>
    <row r="92" spans="1:8" x14ac:dyDescent="0.25">
      <c r="A92" s="165" t="s">
        <v>1436</v>
      </c>
      <c r="B92" s="166" t="s">
        <v>1579</v>
      </c>
      <c r="C92" s="167">
        <v>186858.5521</v>
      </c>
      <c r="E92" s="106"/>
      <c r="F92" s="2"/>
    </row>
    <row r="93" spans="1:8" x14ac:dyDescent="0.25">
      <c r="A93" s="162" t="s">
        <v>408</v>
      </c>
      <c r="B93" s="166" t="s">
        <v>1580</v>
      </c>
      <c r="C93" s="164">
        <v>2018406.1691999999</v>
      </c>
      <c r="F93" s="3"/>
    </row>
    <row r="94" spans="1:8" x14ac:dyDescent="0.25">
      <c r="A94" s="165" t="s">
        <v>410</v>
      </c>
      <c r="B94" s="166" t="s">
        <v>1581</v>
      </c>
      <c r="C94" s="167">
        <v>647974.79220000003</v>
      </c>
    </row>
    <row r="95" spans="1:8" ht="24" x14ac:dyDescent="0.25">
      <c r="A95" s="165" t="s">
        <v>412</v>
      </c>
      <c r="B95" s="166" t="s">
        <v>1582</v>
      </c>
      <c r="C95" s="167">
        <v>58523.848099999996</v>
      </c>
      <c r="E95" s="106"/>
      <c r="F95" s="106"/>
    </row>
    <row r="96" spans="1:8" x14ac:dyDescent="0.25">
      <c r="A96" s="162" t="s">
        <v>1583</v>
      </c>
      <c r="B96" s="166" t="s">
        <v>407</v>
      </c>
      <c r="C96" s="167">
        <v>9981724.7573000006</v>
      </c>
      <c r="E96" s="106"/>
      <c r="F96" s="106"/>
    </row>
    <row r="97" spans="1:8" ht="24" x14ac:dyDescent="0.25">
      <c r="A97" s="171" t="s">
        <v>1585</v>
      </c>
      <c r="B97" s="172" t="s">
        <v>411</v>
      </c>
      <c r="C97" s="173">
        <v>2849562.7739999997</v>
      </c>
      <c r="E97" s="106"/>
      <c r="F97" s="106"/>
    </row>
    <row r="98" spans="1:8" ht="24" x14ac:dyDescent="0.25">
      <c r="A98" s="165" t="s">
        <v>1586</v>
      </c>
      <c r="B98" s="166" t="s">
        <v>413</v>
      </c>
      <c r="C98" s="167">
        <v>4450709.9073999999</v>
      </c>
    </row>
    <row r="99" spans="1:8" x14ac:dyDescent="0.25">
      <c r="A99" s="165" t="s">
        <v>26</v>
      </c>
      <c r="B99" s="166" t="s">
        <v>725</v>
      </c>
      <c r="C99" s="167">
        <v>253863418.13999999</v>
      </c>
    </row>
    <row r="100" spans="1:8" x14ac:dyDescent="0.25">
      <c r="A100" s="162" t="s">
        <v>726</v>
      </c>
      <c r="B100" s="163" t="s">
        <v>727</v>
      </c>
      <c r="C100" s="164">
        <v>253863418.13999999</v>
      </c>
      <c r="D100" s="106"/>
    </row>
    <row r="101" spans="1:8" x14ac:dyDescent="0.25">
      <c r="A101" s="171" t="s">
        <v>416</v>
      </c>
      <c r="B101" s="172" t="s">
        <v>728</v>
      </c>
      <c r="C101" s="173">
        <v>210461744.72999999</v>
      </c>
      <c r="D101" s="106"/>
    </row>
    <row r="102" spans="1:8" x14ac:dyDescent="0.25">
      <c r="A102" s="165" t="s">
        <v>417</v>
      </c>
      <c r="B102" s="166" t="s">
        <v>418</v>
      </c>
      <c r="C102" s="167">
        <v>210461744.72999999</v>
      </c>
    </row>
    <row r="103" spans="1:8" x14ac:dyDescent="0.25">
      <c r="A103" s="171" t="s">
        <v>419</v>
      </c>
      <c r="B103" s="172" t="s">
        <v>729</v>
      </c>
      <c r="C103" s="173">
        <v>43401673.409999996</v>
      </c>
      <c r="D103" s="106"/>
    </row>
    <row r="104" spans="1:8" ht="15.75" thickBot="1" x14ac:dyDescent="0.3">
      <c r="A104" s="168" t="s">
        <v>420</v>
      </c>
      <c r="B104" s="169" t="s">
        <v>421</v>
      </c>
      <c r="C104" s="170">
        <v>43401673.409999996</v>
      </c>
    </row>
    <row r="105" spans="1:8" x14ac:dyDescent="0.25">
      <c r="A105" s="136"/>
      <c r="B105" s="136"/>
      <c r="C105" s="2"/>
      <c r="D105" s="106"/>
    </row>
    <row r="106" spans="1:8" x14ac:dyDescent="0.25">
      <c r="A106" s="136"/>
      <c r="B106" s="136"/>
      <c r="C106" s="2"/>
      <c r="D106" s="106"/>
    </row>
    <row r="107" spans="1:8" x14ac:dyDescent="0.25">
      <c r="A107" s="117"/>
      <c r="B107" s="117"/>
    </row>
    <row r="108" spans="1:8" x14ac:dyDescent="0.25">
      <c r="A108" s="136"/>
      <c r="B108" s="136"/>
      <c r="C108" s="2"/>
      <c r="D108" s="106"/>
    </row>
    <row r="109" spans="1:8" x14ac:dyDescent="0.25">
      <c r="A109" s="117"/>
      <c r="B109" s="117"/>
    </row>
    <row r="110" spans="1:8" x14ac:dyDescent="0.25">
      <c r="A110" s="136"/>
      <c r="B110" s="136"/>
      <c r="C110" s="2"/>
      <c r="D110" s="106"/>
      <c r="E110" s="106"/>
      <c r="F110" s="106"/>
      <c r="G110" s="106"/>
      <c r="H110" s="106"/>
    </row>
    <row r="111" spans="1:8" x14ac:dyDescent="0.25">
      <c r="A111" s="117"/>
      <c r="B111" s="117"/>
      <c r="E111" s="106"/>
      <c r="F111" s="106"/>
      <c r="G111" s="106"/>
      <c r="H111" s="106"/>
    </row>
    <row r="112" spans="1:8" x14ac:dyDescent="0.25">
      <c r="A112" s="136"/>
      <c r="B112" s="136"/>
      <c r="C112" s="2"/>
      <c r="D112" s="106"/>
    </row>
    <row r="113" spans="1:8" x14ac:dyDescent="0.25">
      <c r="A113" s="136"/>
      <c r="B113" s="136"/>
      <c r="C113" s="2"/>
      <c r="D113" s="106"/>
    </row>
    <row r="114" spans="1:8" x14ac:dyDescent="0.25">
      <c r="A114" s="117"/>
      <c r="B114" s="117"/>
    </row>
    <row r="115" spans="1:8" x14ac:dyDescent="0.25">
      <c r="A115" s="117"/>
      <c r="B115" s="117"/>
      <c r="E115" s="106"/>
      <c r="F115" s="106"/>
      <c r="G115" s="106"/>
      <c r="H115" s="106"/>
    </row>
    <row r="116" spans="1:8" x14ac:dyDescent="0.25">
      <c r="A116" s="117"/>
      <c r="B116" s="117"/>
    </row>
    <row r="117" spans="1:8" x14ac:dyDescent="0.25">
      <c r="A117" s="117"/>
      <c r="B117" s="117"/>
      <c r="E117" s="106"/>
      <c r="F117" s="106"/>
      <c r="G117" s="106"/>
      <c r="H117" s="106"/>
    </row>
    <row r="118" spans="1:8" x14ac:dyDescent="0.25">
      <c r="A118" s="117"/>
      <c r="B118" s="117"/>
    </row>
    <row r="119" spans="1:8" x14ac:dyDescent="0.25">
      <c r="A119" s="136"/>
      <c r="B119" s="136"/>
      <c r="C119" s="2"/>
      <c r="D119" s="106"/>
      <c r="E119" s="106"/>
      <c r="F119" s="106"/>
      <c r="G119" s="106"/>
      <c r="H119" s="106"/>
    </row>
    <row r="120" spans="1:8" x14ac:dyDescent="0.25">
      <c r="A120" s="117"/>
      <c r="B120" s="117"/>
      <c r="E120" s="106"/>
      <c r="F120" s="106"/>
      <c r="G120" s="106"/>
      <c r="H120" s="106"/>
    </row>
    <row r="121" spans="1:8" x14ac:dyDescent="0.25">
      <c r="A121" s="136"/>
      <c r="B121" s="136"/>
      <c r="C121" s="2"/>
      <c r="D121" s="106"/>
    </row>
    <row r="122" spans="1:8" x14ac:dyDescent="0.25">
      <c r="A122" s="117"/>
      <c r="B122" s="117"/>
      <c r="E122" s="106"/>
      <c r="F122" s="106"/>
      <c r="G122" s="106"/>
      <c r="H122" s="106"/>
    </row>
    <row r="123" spans="1:8" x14ac:dyDescent="0.25">
      <c r="A123" s="117"/>
      <c r="B123" s="117"/>
      <c r="E123" s="106"/>
      <c r="F123" s="106"/>
      <c r="G123" s="106"/>
      <c r="H123" s="106"/>
    </row>
    <row r="124" spans="1:8" x14ac:dyDescent="0.25">
      <c r="A124" s="117"/>
      <c r="B124" s="117"/>
    </row>
    <row r="125" spans="1:8" x14ac:dyDescent="0.25">
      <c r="A125" s="136"/>
      <c r="B125" s="136"/>
      <c r="C125" s="2"/>
      <c r="D125" s="106"/>
    </row>
    <row r="126" spans="1:8" x14ac:dyDescent="0.25">
      <c r="A126" s="136"/>
      <c r="B126" s="136"/>
      <c r="C126" s="2"/>
      <c r="D126" s="106"/>
      <c r="E126" s="106"/>
      <c r="F126" s="106"/>
      <c r="G126" s="106"/>
      <c r="H126" s="106"/>
    </row>
    <row r="127" spans="1:8" x14ac:dyDescent="0.25">
      <c r="A127" s="136"/>
      <c r="B127" s="136"/>
      <c r="C127" s="2"/>
      <c r="D127" s="106"/>
      <c r="E127" s="106"/>
      <c r="F127" s="106"/>
      <c r="G127" s="106"/>
      <c r="H127" s="106"/>
    </row>
    <row r="128" spans="1:8" x14ac:dyDescent="0.25">
      <c r="A128" s="117"/>
      <c r="B128" s="117"/>
    </row>
    <row r="129" spans="1:8" x14ac:dyDescent="0.25">
      <c r="A129" s="117"/>
      <c r="B129" s="117"/>
    </row>
    <row r="130" spans="1:8" x14ac:dyDescent="0.25">
      <c r="A130" s="117"/>
      <c r="B130" s="117"/>
      <c r="E130" s="106"/>
      <c r="F130" s="106"/>
      <c r="G130" s="106"/>
      <c r="H130" s="106"/>
    </row>
    <row r="131" spans="1:8" x14ac:dyDescent="0.25">
      <c r="A131" s="117"/>
      <c r="B131" s="117"/>
      <c r="E131" s="106"/>
      <c r="F131" s="106"/>
      <c r="G131" s="106"/>
      <c r="H131" s="106"/>
    </row>
    <row r="132" spans="1:8" x14ac:dyDescent="0.25">
      <c r="A132" s="136"/>
      <c r="B132" s="136"/>
      <c r="C132" s="2"/>
      <c r="D132" s="106"/>
    </row>
    <row r="133" spans="1:8" x14ac:dyDescent="0.25">
      <c r="A133" s="117"/>
      <c r="B133" s="117"/>
      <c r="E133" s="106"/>
      <c r="F133" s="106"/>
      <c r="G133" s="106"/>
      <c r="H133" s="106"/>
    </row>
    <row r="134" spans="1:8" x14ac:dyDescent="0.25">
      <c r="A134" s="117"/>
      <c r="B134" s="117"/>
      <c r="E134" s="106"/>
      <c r="F134" s="106"/>
      <c r="G134" s="106"/>
      <c r="H134" s="106"/>
    </row>
    <row r="135" spans="1:8" x14ac:dyDescent="0.25">
      <c r="A135" s="117"/>
      <c r="B135" s="117"/>
    </row>
    <row r="136" spans="1:8" x14ac:dyDescent="0.25">
      <c r="A136" s="136"/>
      <c r="B136" s="136"/>
      <c r="C136" s="2"/>
      <c r="D136" s="106"/>
    </row>
    <row r="137" spans="1:8" x14ac:dyDescent="0.25">
      <c r="A137" s="136"/>
      <c r="B137" s="136"/>
      <c r="C137" s="2"/>
      <c r="D137" s="106"/>
    </row>
    <row r="138" spans="1:8" x14ac:dyDescent="0.25">
      <c r="A138" s="117"/>
      <c r="B138" s="117"/>
    </row>
    <row r="139" spans="1:8" x14ac:dyDescent="0.25">
      <c r="A139" s="117"/>
      <c r="B139" s="117"/>
    </row>
    <row r="140" spans="1:8" x14ac:dyDescent="0.25">
      <c r="A140" s="117"/>
      <c r="B140" s="117"/>
    </row>
    <row r="141" spans="1:8" x14ac:dyDescent="0.25">
      <c r="A141" s="136"/>
      <c r="B141" s="136"/>
      <c r="C141" s="2"/>
      <c r="D141" s="106"/>
    </row>
    <row r="142" spans="1:8" x14ac:dyDescent="0.25">
      <c r="A142" s="117"/>
      <c r="B142" s="117"/>
    </row>
    <row r="143" spans="1:8" x14ac:dyDescent="0.25">
      <c r="A143" s="117"/>
      <c r="B143" s="117"/>
    </row>
    <row r="144" spans="1:8" x14ac:dyDescent="0.25">
      <c r="A144" s="117"/>
      <c r="B144" s="117"/>
    </row>
    <row r="145" spans="1:4" x14ac:dyDescent="0.25">
      <c r="A145" s="136"/>
      <c r="B145" s="136"/>
      <c r="C145" s="2"/>
      <c r="D145" s="106"/>
    </row>
    <row r="146" spans="1:4" x14ac:dyDescent="0.25">
      <c r="A146" s="136"/>
      <c r="B146" s="136"/>
      <c r="C146" s="2"/>
      <c r="D146" s="106"/>
    </row>
    <row r="147" spans="1:4" x14ac:dyDescent="0.25">
      <c r="A147" s="117"/>
      <c r="B147" s="117"/>
    </row>
    <row r="148" spans="1:4" x14ac:dyDescent="0.25">
      <c r="A148" s="117"/>
      <c r="B148" s="117"/>
    </row>
    <row r="149" spans="1:4" x14ac:dyDescent="0.25">
      <c r="A149" s="117"/>
      <c r="B149" s="117"/>
    </row>
    <row r="150" spans="1:4" x14ac:dyDescent="0.25">
      <c r="A150" s="136"/>
      <c r="B150" s="136"/>
      <c r="C150" s="2"/>
      <c r="D150" s="106"/>
    </row>
    <row r="151" spans="1:4" x14ac:dyDescent="0.25">
      <c r="A151" s="117"/>
      <c r="B151" s="117"/>
    </row>
    <row r="152" spans="1:4" x14ac:dyDescent="0.25">
      <c r="A152" s="117"/>
      <c r="B152" s="117"/>
    </row>
    <row r="153" spans="1:4" x14ac:dyDescent="0.25">
      <c r="A153" s="117"/>
      <c r="B153" s="117"/>
    </row>
    <row r="154" spans="1:4" x14ac:dyDescent="0.25">
      <c r="A154" s="136"/>
      <c r="B154" s="136"/>
      <c r="C154" s="2"/>
      <c r="D154" s="106"/>
    </row>
    <row r="155" spans="1:4" x14ac:dyDescent="0.25">
      <c r="A155" s="136"/>
      <c r="B155" s="136"/>
      <c r="C155" s="2"/>
      <c r="D155" s="106"/>
    </row>
    <row r="156" spans="1:4" x14ac:dyDescent="0.25">
      <c r="A156" s="117"/>
      <c r="B156" s="117"/>
    </row>
    <row r="157" spans="1:4" x14ac:dyDescent="0.25">
      <c r="A157" s="117"/>
      <c r="B157" s="117"/>
    </row>
    <row r="158" spans="1:4" x14ac:dyDescent="0.25">
      <c r="A158" s="117"/>
      <c r="B158" s="117"/>
    </row>
    <row r="159" spans="1:4" x14ac:dyDescent="0.25">
      <c r="A159" s="117"/>
      <c r="B159" s="117"/>
    </row>
    <row r="160" spans="1:4" x14ac:dyDescent="0.25">
      <c r="A160" s="117"/>
      <c r="B160" s="117"/>
    </row>
    <row r="161" spans="1:4" x14ac:dyDescent="0.25">
      <c r="A161" s="136"/>
      <c r="B161" s="136"/>
      <c r="C161" s="2"/>
      <c r="D161" s="106"/>
    </row>
    <row r="162" spans="1:4" x14ac:dyDescent="0.25">
      <c r="A162" s="117"/>
      <c r="B162" s="117"/>
    </row>
    <row r="163" spans="1:4" x14ac:dyDescent="0.25">
      <c r="A163" s="117"/>
      <c r="B163" s="117"/>
    </row>
    <row r="164" spans="1:4" x14ac:dyDescent="0.25">
      <c r="A164" s="117"/>
      <c r="B164" s="117"/>
    </row>
    <row r="165" spans="1:4" x14ac:dyDescent="0.25">
      <c r="A165" s="117"/>
      <c r="B165" s="117"/>
    </row>
    <row r="166" spans="1:4" x14ac:dyDescent="0.25">
      <c r="A166" s="136"/>
      <c r="B166" s="136"/>
      <c r="C166" s="2"/>
      <c r="D166" s="106"/>
    </row>
    <row r="167" spans="1:4" x14ac:dyDescent="0.25">
      <c r="A167" s="117"/>
      <c r="B167" s="117"/>
    </row>
    <row r="168" spans="1:4" x14ac:dyDescent="0.25">
      <c r="A168" s="117"/>
      <c r="B168" s="117"/>
    </row>
    <row r="169" spans="1:4" x14ac:dyDescent="0.25">
      <c r="A169" s="117"/>
      <c r="B169" s="117"/>
    </row>
    <row r="170" spans="1:4" x14ac:dyDescent="0.25">
      <c r="A170" s="117"/>
      <c r="B170" s="117"/>
    </row>
    <row r="171" spans="1:4" x14ac:dyDescent="0.25">
      <c r="A171" s="136"/>
      <c r="B171" s="136"/>
      <c r="C171" s="2"/>
      <c r="D171" s="106"/>
    </row>
    <row r="172" spans="1:4" x14ac:dyDescent="0.25">
      <c r="A172" s="136"/>
      <c r="B172" s="136"/>
      <c r="C172" s="2"/>
      <c r="D172" s="106"/>
    </row>
    <row r="173" spans="1:4" x14ac:dyDescent="0.25">
      <c r="A173" s="117"/>
      <c r="B173" s="117"/>
    </row>
    <row r="174" spans="1:4" x14ac:dyDescent="0.25">
      <c r="A174" s="136"/>
      <c r="B174" s="136"/>
      <c r="C174" s="2"/>
      <c r="D174" s="106"/>
    </row>
    <row r="175" spans="1:4" x14ac:dyDescent="0.25">
      <c r="A175" s="117"/>
      <c r="B175" s="117"/>
    </row>
    <row r="176" spans="1:4" x14ac:dyDescent="0.25">
      <c r="A176" s="117"/>
      <c r="B176" s="117"/>
    </row>
    <row r="177" spans="1:4" x14ac:dyDescent="0.25">
      <c r="A177" s="117"/>
      <c r="B177" s="117"/>
    </row>
    <row r="178" spans="1:4" x14ac:dyDescent="0.25">
      <c r="A178" s="136"/>
      <c r="B178" s="136"/>
      <c r="C178" s="2"/>
      <c r="D178" s="106"/>
    </row>
    <row r="179" spans="1:4" x14ac:dyDescent="0.25">
      <c r="A179" s="117"/>
      <c r="B179" s="117"/>
    </row>
    <row r="180" spans="1:4" x14ac:dyDescent="0.25">
      <c r="A180" s="117"/>
      <c r="B180" s="117"/>
    </row>
    <row r="181" spans="1:4" x14ac:dyDescent="0.25">
      <c r="A181" s="136"/>
      <c r="B181" s="136"/>
      <c r="C181" s="2"/>
      <c r="D181" s="106"/>
    </row>
    <row r="182" spans="1:4" x14ac:dyDescent="0.25">
      <c r="A182" s="117"/>
      <c r="B182" s="117"/>
    </row>
    <row r="183" spans="1:4" x14ac:dyDescent="0.25">
      <c r="A183" s="117"/>
      <c r="B183" s="117"/>
    </row>
    <row r="184" spans="1:4" x14ac:dyDescent="0.25">
      <c r="A184" s="136"/>
      <c r="B184" s="136"/>
      <c r="C184" s="2"/>
      <c r="D184" s="106"/>
    </row>
    <row r="185" spans="1:4" x14ac:dyDescent="0.25">
      <c r="A185" s="117"/>
      <c r="B185" s="117"/>
    </row>
    <row r="186" spans="1:4" x14ac:dyDescent="0.25">
      <c r="A186" s="117"/>
      <c r="B186" s="117"/>
    </row>
    <row r="187" spans="1:4" x14ac:dyDescent="0.25">
      <c r="A187" s="136"/>
      <c r="B187" s="136"/>
      <c r="C187" s="2"/>
      <c r="D187" s="106"/>
    </row>
    <row r="188" spans="1:4" x14ac:dyDescent="0.25">
      <c r="A188" s="136"/>
      <c r="B188" s="136"/>
      <c r="C188" s="2"/>
      <c r="D188" s="106"/>
    </row>
    <row r="189" spans="1:4" x14ac:dyDescent="0.25">
      <c r="A189" s="117"/>
      <c r="B189" s="117"/>
    </row>
    <row r="190" spans="1:4" x14ac:dyDescent="0.25">
      <c r="A190" s="136"/>
      <c r="B190" s="136"/>
      <c r="C190" s="2"/>
      <c r="D190" s="106"/>
    </row>
    <row r="191" spans="1:4" x14ac:dyDescent="0.25">
      <c r="A191" s="136"/>
      <c r="B191" s="136"/>
      <c r="C191" s="2"/>
      <c r="D191" s="106"/>
    </row>
    <row r="192" spans="1:4" x14ac:dyDescent="0.25">
      <c r="A192" s="117"/>
      <c r="B192" s="117"/>
    </row>
    <row r="193" spans="1:2" x14ac:dyDescent="0.25">
      <c r="A193" s="106" t="s">
        <v>613</v>
      </c>
      <c r="B193" s="112"/>
    </row>
    <row r="194" spans="1:2" x14ac:dyDescent="0.25">
      <c r="A194" s="112"/>
      <c r="B194" s="112"/>
    </row>
    <row r="195" spans="1:2" x14ac:dyDescent="0.25">
      <c r="A195" s="112"/>
      <c r="B195" s="112"/>
    </row>
    <row r="196" spans="1:2" x14ac:dyDescent="0.25">
      <c r="A196" s="114"/>
      <c r="B196" s="114"/>
    </row>
    <row r="197" spans="1:2" x14ac:dyDescent="0.25">
      <c r="A197" s="112"/>
      <c r="B197" s="112"/>
    </row>
    <row r="198" spans="1:2" x14ac:dyDescent="0.25">
      <c r="A198" s="112"/>
      <c r="B198" s="112"/>
    </row>
    <row r="199" spans="1:2" x14ac:dyDescent="0.25">
      <c r="A199" s="112"/>
      <c r="B199" s="112"/>
    </row>
    <row r="200" spans="1:2" x14ac:dyDescent="0.25">
      <c r="A200" s="112"/>
      <c r="B200" s="112"/>
    </row>
    <row r="201" spans="1:2" x14ac:dyDescent="0.25">
      <c r="A201" s="114"/>
      <c r="B201" s="114"/>
    </row>
    <row r="202" spans="1:2" x14ac:dyDescent="0.25">
      <c r="A202" s="112"/>
      <c r="B202" s="112"/>
    </row>
    <row r="203" spans="1:2" x14ac:dyDescent="0.25">
      <c r="A203" s="112"/>
      <c r="B203" s="112"/>
    </row>
    <row r="204" spans="1:2" x14ac:dyDescent="0.25">
      <c r="A204" s="112"/>
      <c r="B204" s="112"/>
    </row>
    <row r="205" spans="1:2" x14ac:dyDescent="0.25">
      <c r="A205" s="112"/>
      <c r="B205" s="112"/>
    </row>
    <row r="206" spans="1:2" x14ac:dyDescent="0.25">
      <c r="A206" s="114"/>
      <c r="B206" s="114"/>
    </row>
    <row r="207" spans="1:2" x14ac:dyDescent="0.25">
      <c r="A207" s="114"/>
      <c r="B207" s="114"/>
    </row>
    <row r="208" spans="1:2" x14ac:dyDescent="0.25">
      <c r="A208" s="112"/>
      <c r="B208" s="112"/>
    </row>
    <row r="209" spans="1:2" x14ac:dyDescent="0.25">
      <c r="A209" s="114"/>
      <c r="B209" s="114"/>
    </row>
    <row r="210" spans="1:2" x14ac:dyDescent="0.25">
      <c r="A210" s="112"/>
      <c r="B210" s="112"/>
    </row>
    <row r="211" spans="1:2" x14ac:dyDescent="0.25">
      <c r="A211" s="112"/>
      <c r="B211" s="112"/>
    </row>
    <row r="212" spans="1:2" x14ac:dyDescent="0.25">
      <c r="A212" s="112"/>
      <c r="B212" s="112"/>
    </row>
    <row r="213" spans="1:2" x14ac:dyDescent="0.25">
      <c r="A213" s="112"/>
      <c r="B213" s="112"/>
    </row>
    <row r="214" spans="1:2" x14ac:dyDescent="0.25">
      <c r="A214" s="114"/>
      <c r="B214" s="114"/>
    </row>
    <row r="215" spans="1:2" x14ac:dyDescent="0.25">
      <c r="A215" s="112"/>
      <c r="B215" s="112"/>
    </row>
    <row r="216" spans="1:2" x14ac:dyDescent="0.25">
      <c r="A216" s="112"/>
      <c r="B216" s="112"/>
    </row>
    <row r="217" spans="1:2" x14ac:dyDescent="0.25">
      <c r="A217" s="114"/>
      <c r="B217" s="114"/>
    </row>
    <row r="218" spans="1:2" x14ac:dyDescent="0.25">
      <c r="A218" s="112"/>
      <c r="B218" s="112"/>
    </row>
    <row r="219" spans="1:2" x14ac:dyDescent="0.25">
      <c r="A219" s="112"/>
      <c r="B219" s="112"/>
    </row>
    <row r="220" spans="1:2" x14ac:dyDescent="0.25">
      <c r="A220" s="112"/>
      <c r="B220" s="112"/>
    </row>
    <row r="221" spans="1:2" x14ac:dyDescent="0.25">
      <c r="A221" s="114"/>
      <c r="B221" s="114"/>
    </row>
    <row r="222" spans="1:2" x14ac:dyDescent="0.25">
      <c r="A222" s="112"/>
      <c r="B222" s="112"/>
    </row>
    <row r="223" spans="1:2" x14ac:dyDescent="0.25">
      <c r="A223" s="112"/>
      <c r="B223" s="112"/>
    </row>
    <row r="224" spans="1:2" x14ac:dyDescent="0.25">
      <c r="A224" s="114"/>
      <c r="B224" s="114"/>
    </row>
    <row r="225" spans="1:3" x14ac:dyDescent="0.25">
      <c r="A225" s="114"/>
      <c r="B225" s="114"/>
    </row>
    <row r="226" spans="1:3" x14ac:dyDescent="0.25">
      <c r="A226" s="112"/>
      <c r="B226" s="112"/>
    </row>
    <row r="227" spans="1:3" x14ac:dyDescent="0.25">
      <c r="A227" s="114"/>
      <c r="B227" s="114"/>
    </row>
    <row r="228" spans="1:3" x14ac:dyDescent="0.25">
      <c r="A228" s="114"/>
      <c r="B228" s="114"/>
    </row>
    <row r="229" spans="1:3" x14ac:dyDescent="0.25">
      <c r="A229" s="112"/>
      <c r="B229" s="112"/>
    </row>
    <row r="230" spans="1:3" x14ac:dyDescent="0.25">
      <c r="C230" s="1"/>
    </row>
  </sheetData>
  <autoFilter ref="A1:C230" xr:uid="{00000000-0009-0000-0000-000007000000}"/>
  <pageMargins left="0.70866141732283472" right="0.59055118110236227" top="1.33" bottom="2.46" header="0.31496062992125984" footer="0.39370078740157483"/>
  <pageSetup scale="86" fitToHeight="0" orientation="portrait" r:id="rId1"/>
  <headerFooter>
    <oddHeader>&amp;C&amp;G</oddHeader>
    <oddFooter>&amp;C&amp;G</oddFooter>
  </headerFooter>
  <rowBreaks count="1" manualBreakCount="1">
    <brk id="39" max="2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 filterMode="1"/>
  <dimension ref="A1:AB732"/>
  <sheetViews>
    <sheetView topLeftCell="I3" zoomScale="90" zoomScaleNormal="90" workbookViewId="0">
      <selection activeCell="F39" sqref="F39"/>
    </sheetView>
  </sheetViews>
  <sheetFormatPr baseColWidth="10" defaultRowHeight="15" x14ac:dyDescent="0.25"/>
  <cols>
    <col min="1" max="1" width="11.42578125" style="1"/>
    <col min="2" max="2" width="16.28515625" style="1" customWidth="1"/>
    <col min="3" max="3" width="13.42578125" style="1" customWidth="1"/>
    <col min="4" max="4" width="15.7109375" style="1" customWidth="1"/>
    <col min="5" max="5" width="22.85546875" style="1" customWidth="1"/>
    <col min="6" max="6" width="14.85546875" style="1" customWidth="1"/>
    <col min="7" max="7" width="11.42578125" style="1" customWidth="1"/>
    <col min="8" max="8" width="21" style="1" customWidth="1"/>
    <col min="9" max="9" width="62.7109375" style="1" customWidth="1"/>
    <col min="10" max="14" width="18.7109375" style="3" customWidth="1"/>
    <col min="15" max="15" width="8.140625" style="3" customWidth="1"/>
    <col min="16" max="19" width="18.7109375" style="3" customWidth="1"/>
    <col min="20" max="20" width="16.28515625" style="102" bestFit="1" customWidth="1"/>
    <col min="21" max="16384" width="11.42578125" style="1"/>
  </cols>
  <sheetData>
    <row r="1" spans="1:28" x14ac:dyDescent="0.25">
      <c r="J1" s="3" t="s">
        <v>36</v>
      </c>
      <c r="K1" s="1">
        <v>6</v>
      </c>
    </row>
    <row r="2" spans="1:28" x14ac:dyDescent="0.25">
      <c r="D2" s="1">
        <v>1</v>
      </c>
      <c r="E2" s="137">
        <v>1</v>
      </c>
      <c r="J2" s="3" t="s">
        <v>32</v>
      </c>
      <c r="K2" s="1">
        <f>12-K1</f>
        <v>6</v>
      </c>
    </row>
    <row r="3" spans="1:28" x14ac:dyDescent="0.25">
      <c r="D3" s="1">
        <v>3</v>
      </c>
      <c r="E3" s="137">
        <v>3</v>
      </c>
      <c r="J3" s="3" t="s">
        <v>37</v>
      </c>
      <c r="K3" s="118">
        <v>0.03</v>
      </c>
    </row>
    <row r="4" spans="1:28" x14ac:dyDescent="0.25">
      <c r="D4" s="1">
        <v>5</v>
      </c>
      <c r="E4" s="137">
        <v>5</v>
      </c>
      <c r="J4" s="3" t="s">
        <v>37</v>
      </c>
      <c r="K4" s="118">
        <v>0.08</v>
      </c>
      <c r="N4" s="3">
        <f>6804+5550+10362+36138+532.5</f>
        <v>59386.5</v>
      </c>
    </row>
    <row r="5" spans="1:28" x14ac:dyDescent="0.25">
      <c r="D5" s="1">
        <v>9</v>
      </c>
      <c r="E5" s="137">
        <v>9</v>
      </c>
      <c r="K5" s="1"/>
      <c r="N5" s="3">
        <f>+N4/5</f>
        <v>11877.3</v>
      </c>
    </row>
    <row r="6" spans="1:28" x14ac:dyDescent="0.25">
      <c r="D6" s="1">
        <v>13</v>
      </c>
      <c r="E6" s="137">
        <v>13</v>
      </c>
      <c r="K6" s="1"/>
      <c r="P6" s="3">
        <v>0</v>
      </c>
      <c r="Q6" s="3">
        <v>0</v>
      </c>
    </row>
    <row r="7" spans="1:28" x14ac:dyDescent="0.25">
      <c r="D7" s="1">
        <v>17</v>
      </c>
      <c r="E7" s="137">
        <v>17</v>
      </c>
      <c r="K7" s="1"/>
      <c r="P7" s="3">
        <f>+P6-P10</f>
        <v>0</v>
      </c>
    </row>
    <row r="8" spans="1:28" x14ac:dyDescent="0.25">
      <c r="E8" s="137">
        <v>21</v>
      </c>
    </row>
    <row r="9" spans="1:28" s="119" customFormat="1" ht="36" x14ac:dyDescent="0.25">
      <c r="A9" s="103" t="s">
        <v>28</v>
      </c>
      <c r="B9" s="103" t="s">
        <v>450</v>
      </c>
      <c r="C9" s="103" t="s">
        <v>328</v>
      </c>
      <c r="D9" s="103" t="s">
        <v>39</v>
      </c>
      <c r="E9" s="103" t="s">
        <v>40</v>
      </c>
      <c r="F9" s="103" t="s">
        <v>329</v>
      </c>
      <c r="G9" s="103" t="s">
        <v>31</v>
      </c>
      <c r="H9" s="103" t="s">
        <v>29</v>
      </c>
      <c r="I9" s="103" t="s">
        <v>30</v>
      </c>
      <c r="J9" s="104" t="s">
        <v>34</v>
      </c>
      <c r="K9" s="104" t="s">
        <v>33</v>
      </c>
      <c r="L9" s="104" t="s">
        <v>35</v>
      </c>
      <c r="M9" s="104" t="s">
        <v>37</v>
      </c>
      <c r="N9" s="104" t="s">
        <v>1635</v>
      </c>
      <c r="O9" s="105"/>
      <c r="P9" s="103">
        <v>2021</v>
      </c>
      <c r="Q9" s="103">
        <v>2020</v>
      </c>
      <c r="R9" s="103">
        <v>2019</v>
      </c>
      <c r="S9" s="103"/>
      <c r="T9" s="120" t="s">
        <v>336</v>
      </c>
    </row>
    <row r="10" spans="1:28" x14ac:dyDescent="0.25">
      <c r="A10" s="106">
        <f>LEN(H10)</f>
        <v>1</v>
      </c>
      <c r="B10" s="106" t="e">
        <f ca="1">NEGRITA(H10)</f>
        <v>#NAME?</v>
      </c>
      <c r="C10" s="106"/>
      <c r="D10" s="106"/>
      <c r="E10" s="116">
        <f>IF($A10=21,MID($H10,1,17),IF($A10=17,MID($H10,1,13),IF($A10=13,MID($H10,1,9),IF($A10=9,MID($H10,1,5),IF($A10=5,MID($H10,1,3),IF($A10=3,MID($H10,1,1),0))))))</f>
        <v>0</v>
      </c>
      <c r="F10" s="116" t="str">
        <f>MID(H10,3,3)</f>
        <v/>
      </c>
      <c r="G10" s="106" t="s">
        <v>423</v>
      </c>
      <c r="H10" s="136" t="s">
        <v>338</v>
      </c>
      <c r="I10" s="136" t="s">
        <v>339</v>
      </c>
      <c r="J10" s="2">
        <f>SUMIF($E$11:$E$5802,$H10,$J$11:$J$5802)</f>
        <v>307999658.25</v>
      </c>
      <c r="K10" s="2">
        <f>SUMIF($E$11:$E$5802,$H10,$K$11:$K$5802)</f>
        <v>648268.6</v>
      </c>
      <c r="L10" s="2">
        <f>SUMIF($E$11:$E$5802,$H10,$L$11:$L$5802)</f>
        <v>308647926.84999996</v>
      </c>
      <c r="M10" s="2">
        <f>SUMIF($E$11:$E$5802,$H10,$M$11:$M$5802)</f>
        <v>9259437.8055000007</v>
      </c>
      <c r="N10" s="2">
        <f>SUMIF($E$11:$E$5802,$H10,$N$11:$N$5802)</f>
        <v>317907364.65549994</v>
      </c>
      <c r="O10" s="2"/>
      <c r="P10" s="2">
        <f>SUMIF($E$11:$E$5802,$H10,$P$11:$P$5802)</f>
        <v>0</v>
      </c>
      <c r="Q10" s="2">
        <f>SUMIF($E$11:$E$5802,$H10,$Q$11:$Q$5802)</f>
        <v>0</v>
      </c>
      <c r="R10" s="2">
        <f>SUMIF($E$11:$E$5802,$H10,$R$11:$R$5802)</f>
        <v>0</v>
      </c>
      <c r="S10" s="2">
        <f>SUMIF($E$11:$E$5802,$H10,$S$11:$S$5802)</f>
        <v>0</v>
      </c>
      <c r="T10" s="107">
        <f>SUM(J10:S10)</f>
        <v>944462656.16100001</v>
      </c>
      <c r="U10" s="106"/>
      <c r="V10" s="106"/>
      <c r="W10" s="106"/>
      <c r="X10" s="106"/>
      <c r="Y10" s="106"/>
      <c r="Z10" s="106"/>
      <c r="AA10" s="106"/>
      <c r="AB10" s="106"/>
    </row>
    <row r="11" spans="1:28" x14ac:dyDescent="0.25">
      <c r="A11" s="106">
        <f t="shared" ref="A11:A74" si="0">LEN(H11)</f>
        <v>3</v>
      </c>
      <c r="B11" s="106"/>
      <c r="C11" s="106"/>
      <c r="D11" s="106"/>
      <c r="E11" s="116" t="str">
        <f t="shared" ref="E11:E74" si="1">IF($A11=21,MID($H11,1,17),IF($A11=17,MID($H11,1,13),IF($A11=13,MID($H11,1,9),IF($A11=9,MID($H11,1,5),IF($A11=5,MID($H11,1,3),IF($A11=3,MID($H11,1,1),0))))))</f>
        <v>1</v>
      </c>
      <c r="F11" s="116"/>
      <c r="G11" s="106" t="s">
        <v>423</v>
      </c>
      <c r="H11" s="136" t="s">
        <v>3</v>
      </c>
      <c r="I11" s="136" t="s">
        <v>1562</v>
      </c>
      <c r="J11" s="2">
        <f>SUMIF($E$11:$E$5802,$H11,$J$11:$J$5802)</f>
        <v>115053.61999999998</v>
      </c>
      <c r="K11" s="2">
        <f>SUMIF($E$11:$E$5802,$H11,$K$11:$K$5802)</f>
        <v>115053.61999999998</v>
      </c>
      <c r="L11" s="2">
        <f>SUMIF($E$11:$E$5802,$H11,$L$11:$L$5802)</f>
        <v>230107.23999999996</v>
      </c>
      <c r="M11" s="2">
        <f>SUMIF($E$11:$E$5802,$H11,$M$11:$M$5802)</f>
        <v>6903.2171999999991</v>
      </c>
      <c r="N11" s="2">
        <f>SUMIF($E$11:$E$5802,$H11,$N$11:$N$5802)</f>
        <v>237010.45719999998</v>
      </c>
      <c r="O11" s="2"/>
      <c r="P11" s="2">
        <f>SUMIF($E$11:$E$5802,$H11,$P$11:$P$5802)</f>
        <v>0</v>
      </c>
      <c r="Q11" s="2">
        <f>SUMIF($E$11:$E$5802,$H11,$Q$11:$Q$5802)</f>
        <v>0</v>
      </c>
      <c r="R11" s="2">
        <f>SUMIF($E$11:$E$5802,$H11,$R$11:$R$5802)</f>
        <v>0</v>
      </c>
      <c r="S11" s="2">
        <f>SUMIF($E$11:$E$5802,$H11,$S$11:$S$5802)</f>
        <v>0</v>
      </c>
      <c r="T11" s="107">
        <f t="shared" ref="T11:T77" si="2">SUM(J11:S11)</f>
        <v>704128.15439999988</v>
      </c>
      <c r="U11" s="106"/>
      <c r="V11" s="106"/>
      <c r="W11" s="106"/>
      <c r="X11" s="106"/>
      <c r="Y11" s="106"/>
      <c r="Z11" s="106"/>
      <c r="AA11" s="106"/>
      <c r="AB11" s="106"/>
    </row>
    <row r="12" spans="1:28" hidden="1" x14ac:dyDescent="0.25">
      <c r="A12" s="106">
        <f t="shared" si="0"/>
        <v>5</v>
      </c>
      <c r="B12" s="106"/>
      <c r="C12" s="106"/>
      <c r="D12" s="106"/>
      <c r="E12" s="116" t="str">
        <f t="shared" si="1"/>
        <v>1 1</v>
      </c>
      <c r="F12" s="116"/>
      <c r="G12" s="106" t="s">
        <v>423</v>
      </c>
      <c r="H12" s="136" t="s">
        <v>5</v>
      </c>
      <c r="I12" s="136" t="s">
        <v>1563</v>
      </c>
      <c r="J12" s="2">
        <f>SUMIF($E$11:$E$5802,$H12,$J$11:$J$5802)</f>
        <v>0</v>
      </c>
      <c r="K12" s="2">
        <f>SUMIF($E$11:$E$5802,$H12,$K$11:$K$5802)</f>
        <v>0</v>
      </c>
      <c r="L12" s="2">
        <f>SUMIF($E$11:$E$5802,$H12,$L$11:$L$5802)</f>
        <v>0</v>
      </c>
      <c r="M12" s="2">
        <f>SUMIF($E$11:$E$5802,$H12,$M$11:$M$5802)</f>
        <v>0</v>
      </c>
      <c r="N12" s="2">
        <f>SUMIF($E$11:$E$5802,$H12,$N$11:$N$5802)</f>
        <v>0</v>
      </c>
      <c r="O12" s="2"/>
      <c r="P12" s="2">
        <f>SUMIF($E$11:$E$5802,$H12,$P$11:$P$5802)</f>
        <v>0</v>
      </c>
      <c r="Q12" s="2">
        <f>SUMIF($E$11:$E$5802,$H12,$Q$11:$Q$5802)</f>
        <v>0</v>
      </c>
      <c r="R12" s="2">
        <f>SUMIF($E$11:$E$5802,$H12,$R$11:$R$5802)</f>
        <v>0</v>
      </c>
      <c r="S12" s="2">
        <f>SUMIF($E$11:$E$5802,$H12,$S$11:$S$5802)</f>
        <v>0</v>
      </c>
      <c r="T12" s="107">
        <f t="shared" si="2"/>
        <v>0</v>
      </c>
      <c r="U12" s="106"/>
      <c r="V12" s="106"/>
      <c r="W12" s="106"/>
      <c r="X12" s="106"/>
      <c r="Y12" s="106"/>
      <c r="Z12" s="106"/>
      <c r="AA12" s="106"/>
      <c r="AB12" s="106"/>
    </row>
    <row r="13" spans="1:28" hidden="1" x14ac:dyDescent="0.25">
      <c r="A13" s="106">
        <f t="shared" si="0"/>
        <v>9</v>
      </c>
      <c r="B13" s="106"/>
      <c r="C13" s="106"/>
      <c r="D13" s="106"/>
      <c r="E13" s="116" t="str">
        <f t="shared" si="1"/>
        <v>1 1 1</v>
      </c>
      <c r="F13" s="116"/>
      <c r="G13" s="106" t="s">
        <v>423</v>
      </c>
      <c r="H13" s="136" t="s">
        <v>750</v>
      </c>
      <c r="I13" s="136" t="s">
        <v>1564</v>
      </c>
      <c r="J13" s="2">
        <f>SUMIF($E$11:$E$5802,$H13,$J$11:$J$5802)</f>
        <v>0</v>
      </c>
      <c r="K13" s="2">
        <f>SUMIF($E$11:$E$5802,$H13,$K$11:$K$5802)</f>
        <v>0</v>
      </c>
      <c r="L13" s="2">
        <f>SUMIF($E$11:$E$5802,$H13,$L$11:$L$5802)</f>
        <v>0</v>
      </c>
      <c r="M13" s="2">
        <f>SUMIF($E$11:$E$5802,$H13,$M$11:$M$5802)</f>
        <v>0</v>
      </c>
      <c r="N13" s="2">
        <f>SUMIF($E$11:$E$5802,$H13,$N$11:$N$5802)</f>
        <v>0</v>
      </c>
      <c r="O13" s="2"/>
      <c r="P13" s="2">
        <f>SUMIF($E$11:$E$5802,$H13,$P$11:$P$5802)</f>
        <v>0</v>
      </c>
      <c r="Q13" s="2">
        <f>SUMIF($E$11:$E$5802,$H13,$Q$11:$Q$5802)</f>
        <v>0</v>
      </c>
      <c r="R13" s="2">
        <f>SUMIF($E$11:$E$5802,$H13,$R$11:$R$5802)</f>
        <v>0</v>
      </c>
      <c r="S13" s="2">
        <f>SUMIF($E$11:$E$5802,$H13,$S$11:$S$5802)</f>
        <v>0</v>
      </c>
      <c r="T13" s="107">
        <f t="shared" si="2"/>
        <v>0</v>
      </c>
      <c r="U13" s="106"/>
      <c r="V13" s="106"/>
      <c r="W13" s="106"/>
      <c r="X13" s="106"/>
      <c r="Y13" s="106"/>
      <c r="Z13" s="106"/>
    </row>
    <row r="14" spans="1:28" hidden="1" x14ac:dyDescent="0.25">
      <c r="A14" s="1">
        <f t="shared" si="0"/>
        <v>13</v>
      </c>
      <c r="C14" s="1" t="str">
        <f>IFERROR(VLOOKUP($F14,catalogos!$A$3:$D$111,2,0),0)</f>
        <v>1.1.1.1.1.1</v>
      </c>
      <c r="D14" s="1">
        <v>11</v>
      </c>
      <c r="E14" s="6" t="str">
        <f t="shared" si="1"/>
        <v>1 1 1 001</v>
      </c>
      <c r="F14" s="6" t="str">
        <f t="shared" ref="F14:F76" si="3">MID(H14,3,3)</f>
        <v>1 1</v>
      </c>
      <c r="G14" s="1" t="s">
        <v>424</v>
      </c>
      <c r="H14" s="117" t="s">
        <v>751</v>
      </c>
      <c r="I14" s="117" t="s">
        <v>752</v>
      </c>
      <c r="J14" s="3">
        <f>SUMIF('2022'!$R$2:$R$3023,'Base Recursos Fiscales'!$H14,'2022'!$T$2:$T$3023)</f>
        <v>0</v>
      </c>
      <c r="K14" s="3">
        <f t="shared" ref="K14:K53" si="4">($J14/$K$1)*$K$2</f>
        <v>0</v>
      </c>
      <c r="L14" s="3">
        <f t="shared" ref="L14:L53" si="5">+$J14+$K14</f>
        <v>0</v>
      </c>
      <c r="M14" s="3">
        <f t="shared" ref="M14:M53" si="6">+$L14*$K$3</f>
        <v>0</v>
      </c>
      <c r="N14" s="3">
        <f t="shared" ref="N14" si="7">+M14+L14</f>
        <v>0</v>
      </c>
      <c r="P14" s="3">
        <f>SUMIF('2021'!$R$2:$R$5794,'Base Recursos Fiscales'!$H14,'2021'!$T$2:$T$5794)</f>
        <v>0</v>
      </c>
      <c r="Q14" s="3">
        <f>SUMIF('2020'!$R$2:$R$5794,'Base Recursos Fiscales'!$H14,'2020'!$T$2:$T$5794)</f>
        <v>0</v>
      </c>
      <c r="R14" s="3">
        <f>SUMIF('2019'!$R$2:$R$5794,'Base Recursos Fiscales'!$H14,'2019'!$T$2:$T$5794)</f>
        <v>0</v>
      </c>
      <c r="T14" s="115">
        <f t="shared" ref="T14" si="8">SUM(J14:S14)</f>
        <v>0</v>
      </c>
      <c r="U14" s="106"/>
      <c r="V14" s="106"/>
      <c r="W14" s="106"/>
      <c r="X14" s="106"/>
    </row>
    <row r="15" spans="1:28" hidden="1" x14ac:dyDescent="0.25">
      <c r="A15" s="1">
        <f t="shared" si="0"/>
        <v>13</v>
      </c>
      <c r="C15" s="1" t="str">
        <f>IFERROR(VLOOKUP($F15,catalogos!$A$3:$D$111,2,0),0)</f>
        <v>1.1.1.1.1.1</v>
      </c>
      <c r="D15" s="1">
        <v>11</v>
      </c>
      <c r="E15" s="6" t="str">
        <f t="shared" si="1"/>
        <v>1 1 1 001</v>
      </c>
      <c r="F15" s="6" t="str">
        <f t="shared" si="3"/>
        <v>1 1</v>
      </c>
      <c r="G15" s="1" t="s">
        <v>424</v>
      </c>
      <c r="H15" s="117" t="s">
        <v>753</v>
      </c>
      <c r="I15" s="117" t="s">
        <v>754</v>
      </c>
      <c r="J15" s="3">
        <f>SUMIF('2022'!$R$2:$R$3023,'Base Recursos Fiscales'!$H15,'2022'!$T$2:$T$3023)</f>
        <v>0</v>
      </c>
      <c r="K15" s="3">
        <f t="shared" si="4"/>
        <v>0</v>
      </c>
      <c r="L15" s="3">
        <f t="shared" si="5"/>
        <v>0</v>
      </c>
      <c r="M15" s="3">
        <f t="shared" si="6"/>
        <v>0</v>
      </c>
      <c r="N15" s="3">
        <f t="shared" ref="N15" si="9">+M15+L15</f>
        <v>0</v>
      </c>
      <c r="P15" s="3">
        <f>SUMIF('2021'!$R$2:$R$5794,'Base Recursos Fiscales'!$H15,'2021'!$T$2:$T$5794)</f>
        <v>0</v>
      </c>
      <c r="Q15" s="3">
        <f>SUMIF('2020'!$R$2:$R$5794,'Base Recursos Fiscales'!$H15,'2020'!$T$2:$T$5794)</f>
        <v>0</v>
      </c>
      <c r="R15" s="3">
        <f>SUMIF('2019'!$R$2:$R$5794,'Base Recursos Fiscales'!$H15,'2019'!$T$2:$T$5794)</f>
        <v>0</v>
      </c>
      <c r="T15" s="115">
        <f t="shared" si="2"/>
        <v>0</v>
      </c>
    </row>
    <row r="16" spans="1:28" hidden="1" x14ac:dyDescent="0.25">
      <c r="A16" s="1">
        <f t="shared" si="0"/>
        <v>13</v>
      </c>
      <c r="C16" s="1" t="str">
        <f>IFERROR(VLOOKUP($F16,catalogos!$A$3:$D$111,2,0),0)</f>
        <v>1.1.1.1.1.1</v>
      </c>
      <c r="D16" s="1">
        <v>11</v>
      </c>
      <c r="E16" s="6" t="str">
        <f t="shared" si="1"/>
        <v>1 1 1 001</v>
      </c>
      <c r="F16" s="6" t="str">
        <f t="shared" si="3"/>
        <v>1 1</v>
      </c>
      <c r="G16" s="1" t="s">
        <v>424</v>
      </c>
      <c r="H16" s="117" t="s">
        <v>755</v>
      </c>
      <c r="I16" s="117" t="s">
        <v>756</v>
      </c>
      <c r="J16" s="3">
        <f>SUMIF('2022'!$R$2:$R$3023,'Base Recursos Fiscales'!$H16,'2022'!$T$2:$T$3023)</f>
        <v>0</v>
      </c>
      <c r="K16" s="3">
        <f t="shared" si="4"/>
        <v>0</v>
      </c>
      <c r="L16" s="3">
        <f t="shared" si="5"/>
        <v>0</v>
      </c>
      <c r="M16" s="3">
        <f t="shared" si="6"/>
        <v>0</v>
      </c>
      <c r="N16" s="3">
        <f t="shared" ref="N16:N23" si="10">+M16+L16</f>
        <v>0</v>
      </c>
      <c r="P16" s="3">
        <f>SUMIF('2021'!$R$2:$R$5794,'Base Recursos Fiscales'!$H16,'2021'!$T$2:$T$5794)</f>
        <v>0</v>
      </c>
      <c r="Q16" s="3">
        <f>SUMIF('2020'!$R$2:$R$5794,'Base Recursos Fiscales'!$H16,'2020'!$T$2:$T$5794)</f>
        <v>0</v>
      </c>
      <c r="R16" s="3">
        <f>SUMIF('2019'!$R$2:$R$5794,'Base Recursos Fiscales'!$H16,'2019'!$T$2:$T$5794)</f>
        <v>0</v>
      </c>
      <c r="T16" s="115">
        <f t="shared" ref="T16:T23" si="11">SUM(J16:S16)</f>
        <v>0</v>
      </c>
      <c r="U16" s="106"/>
      <c r="V16" s="106"/>
      <c r="W16" s="106"/>
      <c r="X16" s="106"/>
    </row>
    <row r="17" spans="1:26" hidden="1" x14ac:dyDescent="0.25">
      <c r="A17" s="1">
        <f t="shared" si="0"/>
        <v>13</v>
      </c>
      <c r="C17" s="1" t="str">
        <f>IFERROR(VLOOKUP($F17,catalogos!$A$3:$D$111,2,0),0)</f>
        <v>1.1.1.1.1.1</v>
      </c>
      <c r="D17" s="1">
        <v>11</v>
      </c>
      <c r="E17" s="6" t="str">
        <f t="shared" si="1"/>
        <v>1 1 1 001</v>
      </c>
      <c r="F17" s="6" t="str">
        <f t="shared" si="3"/>
        <v>1 1</v>
      </c>
      <c r="G17" s="1" t="s">
        <v>424</v>
      </c>
      <c r="H17" s="117" t="s">
        <v>757</v>
      </c>
      <c r="I17" s="117" t="s">
        <v>758</v>
      </c>
      <c r="J17" s="3">
        <f>SUMIF('2022'!$R$2:$R$3023,'Base Recursos Fiscales'!$H17,'2022'!$T$2:$T$3023)</f>
        <v>0</v>
      </c>
      <c r="K17" s="3">
        <f t="shared" si="4"/>
        <v>0</v>
      </c>
      <c r="L17" s="3">
        <f t="shared" si="5"/>
        <v>0</v>
      </c>
      <c r="M17" s="3">
        <f t="shared" si="6"/>
        <v>0</v>
      </c>
      <c r="N17" s="3">
        <f t="shared" si="10"/>
        <v>0</v>
      </c>
      <c r="P17" s="3">
        <f>SUMIF('2021'!$R$2:$R$5794,'Base Recursos Fiscales'!$H17,'2021'!$T$2:$T$5794)</f>
        <v>0</v>
      </c>
      <c r="Q17" s="3">
        <f>SUMIF('2020'!$R$2:$R$5794,'Base Recursos Fiscales'!$H17,'2020'!$T$2:$T$5794)</f>
        <v>0</v>
      </c>
      <c r="R17" s="3">
        <f>SUMIF('2019'!$R$2:$R$5794,'Base Recursos Fiscales'!$H17,'2019'!$T$2:$T$5794)</f>
        <v>0</v>
      </c>
      <c r="T17" s="115">
        <f t="shared" si="11"/>
        <v>0</v>
      </c>
      <c r="U17" s="106"/>
      <c r="V17" s="106"/>
      <c r="W17" s="106"/>
      <c r="X17" s="106"/>
    </row>
    <row r="18" spans="1:26" hidden="1" x14ac:dyDescent="0.25">
      <c r="A18" s="1">
        <f t="shared" si="0"/>
        <v>13</v>
      </c>
      <c r="C18" s="1" t="str">
        <f>IFERROR(VLOOKUP($F18,catalogos!$A$3:$D$111,2,0),0)</f>
        <v>1.1.1.1.1.1</v>
      </c>
      <c r="D18" s="1">
        <v>11</v>
      </c>
      <c r="E18" s="6" t="str">
        <f t="shared" si="1"/>
        <v>1 1 1 001</v>
      </c>
      <c r="F18" s="6" t="str">
        <f t="shared" si="3"/>
        <v>1 1</v>
      </c>
      <c r="G18" s="1" t="s">
        <v>424</v>
      </c>
      <c r="H18" s="117" t="s">
        <v>759</v>
      </c>
      <c r="I18" s="117" t="s">
        <v>760</v>
      </c>
      <c r="J18" s="3">
        <f>SUMIF('2022'!$R$2:$R$3023,'Base Recursos Fiscales'!$H18,'2022'!$T$2:$T$3023)</f>
        <v>0</v>
      </c>
      <c r="K18" s="3">
        <f t="shared" si="4"/>
        <v>0</v>
      </c>
      <c r="L18" s="3">
        <f t="shared" si="5"/>
        <v>0</v>
      </c>
      <c r="M18" s="3">
        <f t="shared" si="6"/>
        <v>0</v>
      </c>
      <c r="N18" s="3">
        <f t="shared" si="10"/>
        <v>0</v>
      </c>
      <c r="P18" s="3">
        <f>SUMIF('2021'!$R$2:$R$5794,'Base Recursos Fiscales'!$H18,'2021'!$T$2:$T$5794)</f>
        <v>0</v>
      </c>
      <c r="Q18" s="3">
        <f>SUMIF('2020'!$R$2:$R$5794,'Base Recursos Fiscales'!$H18,'2020'!$T$2:$T$5794)</f>
        <v>0</v>
      </c>
      <c r="R18" s="3">
        <f>SUMIF('2019'!$R$2:$R$5794,'Base Recursos Fiscales'!$H18,'2019'!$T$2:$T$5794)</f>
        <v>0</v>
      </c>
      <c r="T18" s="115">
        <f t="shared" si="11"/>
        <v>0</v>
      </c>
      <c r="U18" s="106"/>
      <c r="V18" s="106"/>
      <c r="W18" s="106"/>
      <c r="X18" s="106"/>
    </row>
    <row r="19" spans="1:26" hidden="1" x14ac:dyDescent="0.25">
      <c r="A19" s="1">
        <f t="shared" si="0"/>
        <v>13</v>
      </c>
      <c r="C19" s="1" t="str">
        <f>IFERROR(VLOOKUP($F19,catalogos!$A$3:$D$111,2,0),0)</f>
        <v>1.1.1.1.1.1</v>
      </c>
      <c r="D19" s="1">
        <v>11</v>
      </c>
      <c r="E19" s="6" t="str">
        <f t="shared" si="1"/>
        <v>1 1 1 001</v>
      </c>
      <c r="F19" s="6" t="str">
        <f t="shared" si="3"/>
        <v>1 1</v>
      </c>
      <c r="G19" s="1" t="s">
        <v>424</v>
      </c>
      <c r="H19" s="117" t="s">
        <v>761</v>
      </c>
      <c r="I19" s="117" t="s">
        <v>762</v>
      </c>
      <c r="J19" s="3">
        <f>SUMIF('2022'!$R$2:$R$3023,'Base Recursos Fiscales'!$H19,'2022'!$T$2:$T$3023)</f>
        <v>0</v>
      </c>
      <c r="K19" s="3">
        <f t="shared" si="4"/>
        <v>0</v>
      </c>
      <c r="L19" s="3">
        <f t="shared" si="5"/>
        <v>0</v>
      </c>
      <c r="M19" s="3">
        <f t="shared" si="6"/>
        <v>0</v>
      </c>
      <c r="N19" s="3">
        <f t="shared" si="10"/>
        <v>0</v>
      </c>
      <c r="P19" s="3">
        <f>SUMIF('2021'!$R$2:$R$5794,'Base Recursos Fiscales'!$H19,'2021'!$T$2:$T$5794)</f>
        <v>0</v>
      </c>
      <c r="Q19" s="3">
        <f>SUMIF('2020'!$R$2:$R$5794,'Base Recursos Fiscales'!$H19,'2020'!$T$2:$T$5794)</f>
        <v>0</v>
      </c>
      <c r="R19" s="3">
        <f>SUMIF('2019'!$R$2:$R$5794,'Base Recursos Fiscales'!$H19,'2019'!$T$2:$T$5794)</f>
        <v>0</v>
      </c>
      <c r="T19" s="115">
        <f t="shared" si="11"/>
        <v>0</v>
      </c>
    </row>
    <row r="20" spans="1:26" hidden="1" x14ac:dyDescent="0.25">
      <c r="A20" s="1">
        <f t="shared" si="0"/>
        <v>13</v>
      </c>
      <c r="C20" s="1" t="str">
        <f>IFERROR(VLOOKUP($F20,catalogos!$A$3:$D$111,2,0),0)</f>
        <v>1.1.1.1.1.1</v>
      </c>
      <c r="D20" s="1">
        <v>11</v>
      </c>
      <c r="E20" s="6" t="str">
        <f t="shared" si="1"/>
        <v>1 1 1 001</v>
      </c>
      <c r="F20" s="6" t="str">
        <f t="shared" si="3"/>
        <v>1 1</v>
      </c>
      <c r="G20" s="1" t="s">
        <v>424</v>
      </c>
      <c r="H20" s="117" t="s">
        <v>763</v>
      </c>
      <c r="I20" s="117" t="s">
        <v>764</v>
      </c>
      <c r="J20" s="3">
        <f>SUMIF('2022'!$R$2:$R$3023,'Base Recursos Fiscales'!$H20,'2022'!$T$2:$T$3023)</f>
        <v>0</v>
      </c>
      <c r="K20" s="3">
        <f t="shared" si="4"/>
        <v>0</v>
      </c>
      <c r="L20" s="3">
        <f t="shared" si="5"/>
        <v>0</v>
      </c>
      <c r="M20" s="3">
        <f t="shared" si="6"/>
        <v>0</v>
      </c>
      <c r="N20" s="3">
        <f t="shared" si="10"/>
        <v>0</v>
      </c>
      <c r="P20" s="3">
        <f>SUMIF('2021'!$R$2:$R$5794,'Base Recursos Fiscales'!$H20,'2021'!$T$2:$T$5794)</f>
        <v>0</v>
      </c>
      <c r="Q20" s="3">
        <f>SUMIF('2020'!$R$2:$R$5794,'Base Recursos Fiscales'!$H20,'2020'!$T$2:$T$5794)</f>
        <v>0</v>
      </c>
      <c r="R20" s="3">
        <f>SUMIF('2019'!$R$2:$R$5794,'Base Recursos Fiscales'!$H20,'2019'!$T$2:$T$5794)</f>
        <v>0</v>
      </c>
      <c r="T20" s="115">
        <f t="shared" si="11"/>
        <v>0</v>
      </c>
    </row>
    <row r="21" spans="1:26" hidden="1" x14ac:dyDescent="0.25">
      <c r="A21" s="1">
        <f t="shared" si="0"/>
        <v>13</v>
      </c>
      <c r="C21" s="1" t="str">
        <f>IFERROR(VLOOKUP($F21,catalogos!$A$3:$D$111,2,0),0)</f>
        <v>1.1.1.1.1.1</v>
      </c>
      <c r="D21" s="1">
        <v>11</v>
      </c>
      <c r="E21" s="6" t="str">
        <f t="shared" si="1"/>
        <v>1 1 1 001</v>
      </c>
      <c r="F21" s="6" t="str">
        <f t="shared" si="3"/>
        <v>1 1</v>
      </c>
      <c r="G21" s="1" t="s">
        <v>424</v>
      </c>
      <c r="H21" s="117" t="s">
        <v>765</v>
      </c>
      <c r="I21" s="117" t="s">
        <v>766</v>
      </c>
      <c r="J21" s="3">
        <f>SUMIF('2022'!$R$2:$R$3023,'Base Recursos Fiscales'!$H21,'2022'!$T$2:$T$3023)</f>
        <v>0</v>
      </c>
      <c r="K21" s="3">
        <f t="shared" si="4"/>
        <v>0</v>
      </c>
      <c r="L21" s="3">
        <f t="shared" si="5"/>
        <v>0</v>
      </c>
      <c r="M21" s="3">
        <f t="shared" si="6"/>
        <v>0</v>
      </c>
      <c r="N21" s="3">
        <f t="shared" si="10"/>
        <v>0</v>
      </c>
      <c r="P21" s="3">
        <f>SUMIF('2021'!$R$2:$R$5794,'Base Recursos Fiscales'!$H21,'2021'!$T$2:$T$5794)</f>
        <v>0</v>
      </c>
      <c r="Q21" s="3">
        <f>SUMIF('2020'!$R$2:$R$5794,'Base Recursos Fiscales'!$H21,'2020'!$T$2:$T$5794)</f>
        <v>0</v>
      </c>
      <c r="R21" s="3">
        <f>SUMIF('2019'!$R$2:$R$5794,'Base Recursos Fiscales'!$H21,'2019'!$T$2:$T$5794)</f>
        <v>0</v>
      </c>
      <c r="T21" s="115">
        <f t="shared" si="11"/>
        <v>0</v>
      </c>
    </row>
    <row r="22" spans="1:26" hidden="1" x14ac:dyDescent="0.25">
      <c r="A22" s="1">
        <f t="shared" si="0"/>
        <v>13</v>
      </c>
      <c r="C22" s="1" t="str">
        <f>IFERROR(VLOOKUP($F22,catalogos!$A$3:$D$111,2,0),0)</f>
        <v>1.1.1.1.1.1</v>
      </c>
      <c r="D22" s="1">
        <v>11</v>
      </c>
      <c r="E22" s="6" t="str">
        <f t="shared" si="1"/>
        <v>1 1 1 001</v>
      </c>
      <c r="F22" s="6" t="str">
        <f t="shared" si="3"/>
        <v>1 1</v>
      </c>
      <c r="G22" s="1" t="s">
        <v>424</v>
      </c>
      <c r="H22" s="117" t="s">
        <v>767</v>
      </c>
      <c r="I22" s="117" t="s">
        <v>768</v>
      </c>
      <c r="J22" s="3">
        <f>SUMIF('2022'!$R$2:$R$3023,'Base Recursos Fiscales'!$H22,'2022'!$T$2:$T$3023)</f>
        <v>0</v>
      </c>
      <c r="K22" s="3">
        <f t="shared" si="4"/>
        <v>0</v>
      </c>
      <c r="L22" s="3">
        <f t="shared" si="5"/>
        <v>0</v>
      </c>
      <c r="M22" s="3">
        <f t="shared" si="6"/>
        <v>0</v>
      </c>
      <c r="N22" s="3">
        <f t="shared" si="10"/>
        <v>0</v>
      </c>
      <c r="P22" s="3">
        <f>SUMIF('2021'!$R$2:$R$5794,'Base Recursos Fiscales'!$H22,'2021'!$T$2:$T$5794)</f>
        <v>0</v>
      </c>
      <c r="Q22" s="3">
        <f>SUMIF('2020'!$R$2:$R$5794,'Base Recursos Fiscales'!$H22,'2020'!$T$2:$T$5794)</f>
        <v>0</v>
      </c>
      <c r="R22" s="3">
        <f>SUMIF('2019'!$R$2:$R$5794,'Base Recursos Fiscales'!$H22,'2019'!$T$2:$T$5794)</f>
        <v>0</v>
      </c>
      <c r="T22" s="115">
        <f t="shared" si="11"/>
        <v>0</v>
      </c>
    </row>
    <row r="23" spans="1:26" hidden="1" x14ac:dyDescent="0.25">
      <c r="A23" s="1">
        <f t="shared" si="0"/>
        <v>13</v>
      </c>
      <c r="C23" s="1" t="str">
        <f>IFERROR(VLOOKUP($F23,catalogos!$A$3:$D$111,2,0),0)</f>
        <v>1.1.1.1.1.1</v>
      </c>
      <c r="D23" s="1">
        <v>11</v>
      </c>
      <c r="E23" s="6" t="str">
        <f t="shared" si="1"/>
        <v>1 1 1 001</v>
      </c>
      <c r="F23" s="6" t="str">
        <f t="shared" si="3"/>
        <v>1 1</v>
      </c>
      <c r="G23" s="1" t="s">
        <v>424</v>
      </c>
      <c r="H23" s="117" t="s">
        <v>769</v>
      </c>
      <c r="I23" s="117" t="s">
        <v>770</v>
      </c>
      <c r="J23" s="3">
        <f>SUMIF('2022'!$R$2:$R$3023,'Base Recursos Fiscales'!$H23,'2022'!$T$2:$T$3023)</f>
        <v>0</v>
      </c>
      <c r="K23" s="3">
        <f t="shared" si="4"/>
        <v>0</v>
      </c>
      <c r="L23" s="3">
        <f t="shared" si="5"/>
        <v>0</v>
      </c>
      <c r="M23" s="3">
        <f t="shared" si="6"/>
        <v>0</v>
      </c>
      <c r="N23" s="3">
        <f t="shared" si="10"/>
        <v>0</v>
      </c>
      <c r="P23" s="3">
        <f>SUMIF('2021'!$R$2:$R$5794,'Base Recursos Fiscales'!$H23,'2021'!$T$2:$T$5794)</f>
        <v>0</v>
      </c>
      <c r="Q23" s="3">
        <f>SUMIF('2020'!$R$2:$R$5794,'Base Recursos Fiscales'!$H23,'2020'!$T$2:$T$5794)</f>
        <v>0</v>
      </c>
      <c r="R23" s="3">
        <f>SUMIF('2019'!$R$2:$R$5794,'Base Recursos Fiscales'!$H23,'2019'!$T$2:$T$5794)</f>
        <v>0</v>
      </c>
      <c r="T23" s="115">
        <f t="shared" si="11"/>
        <v>0</v>
      </c>
    </row>
    <row r="24" spans="1:26" hidden="1" x14ac:dyDescent="0.25">
      <c r="A24" s="106">
        <f t="shared" si="0"/>
        <v>13</v>
      </c>
      <c r="B24" s="106"/>
      <c r="C24" s="106">
        <f>IFERROR(VLOOKUP($F24,catalogos!$A$3:$D$111,2,0),0)</f>
        <v>0</v>
      </c>
      <c r="D24" s="106"/>
      <c r="E24" s="116" t="str">
        <f t="shared" si="1"/>
        <v>1 1 1 001</v>
      </c>
      <c r="F24" s="116"/>
      <c r="G24" s="106" t="s">
        <v>423</v>
      </c>
      <c r="H24" s="136" t="s">
        <v>771</v>
      </c>
      <c r="I24" s="136" t="s">
        <v>772</v>
      </c>
      <c r="J24" s="2">
        <f>SUMIF($E$11:$E$5802,$H24,$J$11:$J$5802)</f>
        <v>0</v>
      </c>
      <c r="K24" s="2">
        <f>SUMIF($E$11:$E$5802,$H24,$K$11:$K$5802)</f>
        <v>0</v>
      </c>
      <c r="L24" s="2">
        <f>SUMIF($E$11:$E$5802,$H24,$L$11:$L$5802)</f>
        <v>0</v>
      </c>
      <c r="M24" s="2">
        <f>SUMIF($E$11:$E$5802,$H24,$M$11:$M$5802)</f>
        <v>0</v>
      </c>
      <c r="N24" s="2">
        <f>SUMIF($E$11:$E$5802,$H24,$N$11:$N$5802)</f>
        <v>0</v>
      </c>
      <c r="O24" s="2"/>
      <c r="P24" s="2">
        <f>SUMIF($E$11:$E$5802,$H24,$P$11:$P$5802)</f>
        <v>0</v>
      </c>
      <c r="Q24" s="2">
        <f>SUMIF($E$11:$E$5802,$H24,$Q$11:$Q$5802)</f>
        <v>0</v>
      </c>
      <c r="R24" s="2">
        <f>SUMIF($E$11:$E$5802,$H24,$R$11:$R$5802)</f>
        <v>0</v>
      </c>
      <c r="T24" s="115">
        <f t="shared" ref="T24:T28" si="12">SUM(J24:S24)</f>
        <v>0</v>
      </c>
      <c r="Y24" s="106"/>
      <c r="Z24" s="106"/>
    </row>
    <row r="25" spans="1:26" hidden="1" x14ac:dyDescent="0.25">
      <c r="A25" s="1">
        <f t="shared" si="0"/>
        <v>17</v>
      </c>
      <c r="C25" s="1" t="str">
        <f>IFERROR(VLOOKUP($F25,catalogos!$A$3:$D$111,2,0),0)</f>
        <v>1.1.1.1.1.1</v>
      </c>
      <c r="D25" s="1">
        <v>11</v>
      </c>
      <c r="E25" s="6" t="str">
        <f t="shared" si="1"/>
        <v>1 1 1 001 011</v>
      </c>
      <c r="F25" s="6" t="str">
        <f t="shared" si="3"/>
        <v>1 1</v>
      </c>
      <c r="G25" s="1" t="s">
        <v>424</v>
      </c>
      <c r="H25" s="117" t="s">
        <v>773</v>
      </c>
      <c r="I25" s="117" t="s">
        <v>774</v>
      </c>
      <c r="J25" s="3">
        <f>SUMIF('2022'!$R$2:$R$3023,'Base Recursos Fiscales'!$H25,'2022'!$T$2:$T$3023)</f>
        <v>0</v>
      </c>
      <c r="K25" s="3">
        <f t="shared" si="4"/>
        <v>0</v>
      </c>
      <c r="L25" s="3">
        <f t="shared" si="5"/>
        <v>0</v>
      </c>
      <c r="M25" s="3">
        <f t="shared" si="6"/>
        <v>0</v>
      </c>
      <c r="N25" s="3">
        <f t="shared" ref="N25" si="13">+M25+L25</f>
        <v>0</v>
      </c>
      <c r="P25" s="3">
        <f>SUMIF('2021'!$R$2:$R$5794,'Base Recursos Fiscales'!$H25,'2021'!$T$2:$T$5794)</f>
        <v>0</v>
      </c>
      <c r="Q25" s="3">
        <f>SUMIF('2020'!$R$2:$R$5794,'Base Recursos Fiscales'!$H25,'2020'!$T$2:$T$5794)</f>
        <v>0</v>
      </c>
      <c r="R25" s="3">
        <f>SUMIF('2019'!$R$2:$R$5794,'Base Recursos Fiscales'!$H25,'2019'!$T$2:$T$5794)</f>
        <v>0</v>
      </c>
      <c r="T25" s="115">
        <f t="shared" ref="T25" si="14">SUM(J25:S25)</f>
        <v>0</v>
      </c>
    </row>
    <row r="26" spans="1:26" x14ac:dyDescent="0.25">
      <c r="A26" s="106">
        <f t="shared" si="0"/>
        <v>5</v>
      </c>
      <c r="B26" s="106"/>
      <c r="C26" s="106">
        <f>IFERROR(VLOOKUP($F26,catalogos!$A$3:$D$111,2,0),0)</f>
        <v>0</v>
      </c>
      <c r="D26" s="106"/>
      <c r="E26" s="116" t="str">
        <f t="shared" si="1"/>
        <v>1 1</v>
      </c>
      <c r="F26" s="116"/>
      <c r="G26" s="106" t="s">
        <v>423</v>
      </c>
      <c r="H26" s="136" t="s">
        <v>6</v>
      </c>
      <c r="I26" s="136" t="s">
        <v>614</v>
      </c>
      <c r="J26" s="2">
        <f>SUMIF($E$11:$E$5802,$H26,$J$11:$J$5802)</f>
        <v>86418.169999999984</v>
      </c>
      <c r="K26" s="2">
        <f>SUMIF($E$11:$E$5802,$H26,$K$11:$K$5802)</f>
        <v>86418.169999999984</v>
      </c>
      <c r="L26" s="2">
        <f>SUMIF($E$11:$E$5802,$H26,$L$11:$L$5802)</f>
        <v>172836.33999999997</v>
      </c>
      <c r="M26" s="2">
        <f>SUMIF($E$11:$E$5802,$H26,$M$11:$M$5802)</f>
        <v>5185.0901999999987</v>
      </c>
      <c r="N26" s="2">
        <f>SUMIF($E$11:$E$5802,$H26,$N$11:$N$5802)</f>
        <v>178021.43019999997</v>
      </c>
      <c r="O26" s="2"/>
      <c r="P26" s="2">
        <f>SUMIF($E$11:$E$5802,$H26,$P$11:$P$5802)</f>
        <v>0</v>
      </c>
      <c r="Q26" s="2">
        <f>SUMIF($E$11:$E$5802,$H26,$Q$11:$Q$5802)</f>
        <v>0</v>
      </c>
      <c r="R26" s="2">
        <f>SUMIF($E$11:$E$5802,$H26,$R$11:$R$5802)</f>
        <v>0</v>
      </c>
      <c r="T26" s="115">
        <f t="shared" si="12"/>
        <v>528879.20039999986</v>
      </c>
      <c r="Y26" s="106"/>
      <c r="Z26" s="106"/>
    </row>
    <row r="27" spans="1:26" x14ac:dyDescent="0.25">
      <c r="A27" s="106">
        <f t="shared" si="0"/>
        <v>9</v>
      </c>
      <c r="B27" s="106"/>
      <c r="C27" s="106">
        <f>IFERROR(VLOOKUP($F27,catalogos!$A$3:$D$111,2,0),0)</f>
        <v>0</v>
      </c>
      <c r="D27" s="106"/>
      <c r="E27" s="116" t="str">
        <f t="shared" si="1"/>
        <v>1 1 2</v>
      </c>
      <c r="F27" s="116"/>
      <c r="G27" s="106" t="s">
        <v>423</v>
      </c>
      <c r="H27" s="136" t="s">
        <v>615</v>
      </c>
      <c r="I27" s="136" t="s">
        <v>625</v>
      </c>
      <c r="J27" s="2">
        <f>SUMIF($E$11:$E$5802,$H27,$J$11:$J$5802)</f>
        <v>70678.169999999984</v>
      </c>
      <c r="K27" s="2">
        <f>SUMIF($E$11:$E$5802,$H27,$K$11:$K$5802)</f>
        <v>70678.169999999984</v>
      </c>
      <c r="L27" s="2">
        <f>SUMIF($E$11:$E$5802,$H27,$L$11:$L$5802)</f>
        <v>141356.33999999997</v>
      </c>
      <c r="M27" s="2">
        <f>SUMIF($E$11:$E$5802,$H27,$M$11:$M$5802)</f>
        <v>4240.6901999999991</v>
      </c>
      <c r="N27" s="2">
        <f>SUMIF($E$11:$E$5802,$H27,$N$11:$N$5802)</f>
        <v>145597.03019999998</v>
      </c>
      <c r="O27" s="2"/>
      <c r="P27" s="2">
        <f>SUMIF($E$11:$E$5802,$H27,$P$11:$P$5802)</f>
        <v>0</v>
      </c>
      <c r="Q27" s="2">
        <f>SUMIF($E$11:$E$5802,$H27,$Q$11:$Q$5802)</f>
        <v>0</v>
      </c>
      <c r="R27" s="2">
        <f>SUMIF($E$11:$E$5802,$H27,$R$11:$R$5802)</f>
        <v>0</v>
      </c>
      <c r="T27" s="115">
        <f t="shared" si="12"/>
        <v>432550.40039999993</v>
      </c>
      <c r="Y27" s="106"/>
      <c r="Z27" s="106"/>
    </row>
    <row r="28" spans="1:26" x14ac:dyDescent="0.25">
      <c r="A28" s="106">
        <f t="shared" si="0"/>
        <v>13</v>
      </c>
      <c r="B28" s="106"/>
      <c r="C28" s="106">
        <f>IFERROR(VLOOKUP($F28,catalogos!$A$3:$D$111,2,0),0)</f>
        <v>0</v>
      </c>
      <c r="D28" s="106"/>
      <c r="E28" s="116" t="str">
        <f t="shared" si="1"/>
        <v>1 1 2 001</v>
      </c>
      <c r="F28" s="116"/>
      <c r="G28" s="106" t="s">
        <v>423</v>
      </c>
      <c r="H28" s="136" t="s">
        <v>616</v>
      </c>
      <c r="I28" s="136" t="s">
        <v>1565</v>
      </c>
      <c r="J28" s="2">
        <f>SUMIF($E$11:$E$5802,$H28,$J$11:$J$5802)</f>
        <v>60513.319999999992</v>
      </c>
      <c r="K28" s="2">
        <f>SUMIF($E$11:$E$5802,$H28,$K$11:$K$5802)</f>
        <v>60513.319999999992</v>
      </c>
      <c r="L28" s="2">
        <f>SUMIF($E$11:$E$5802,$H28,$L$11:$L$5802)</f>
        <v>121026.63999999998</v>
      </c>
      <c r="M28" s="2">
        <f>SUMIF($E$11:$E$5802,$H28,$M$11:$M$5802)</f>
        <v>3630.7991999999995</v>
      </c>
      <c r="N28" s="2">
        <f>SUMIF($E$11:$E$5802,$H28,$N$11:$N$5802)</f>
        <v>124657.43919999998</v>
      </c>
      <c r="O28" s="2"/>
      <c r="P28" s="2">
        <f>SUMIF($E$11:$E$5802,$H28,$P$11:$P$5802)</f>
        <v>0</v>
      </c>
      <c r="Q28" s="2">
        <f>SUMIF($E$11:$E$5802,$H28,$Q$11:$Q$5802)</f>
        <v>0</v>
      </c>
      <c r="R28" s="2">
        <f>SUMIF($E$11:$E$5802,$H28,$R$11:$R$5802)</f>
        <v>0</v>
      </c>
      <c r="T28" s="115">
        <f t="shared" si="12"/>
        <v>370341.51839999994</v>
      </c>
      <c r="Y28" s="106"/>
      <c r="Z28" s="106"/>
    </row>
    <row r="29" spans="1:26" x14ac:dyDescent="0.25">
      <c r="A29" s="1">
        <f t="shared" si="0"/>
        <v>17</v>
      </c>
      <c r="C29" s="1" t="str">
        <f>IFERROR(VLOOKUP($F29,catalogos!$A$3:$D$111,2,0),0)</f>
        <v>1.1.1.3</v>
      </c>
      <c r="D29" s="1">
        <v>11</v>
      </c>
      <c r="E29" s="6" t="str">
        <f t="shared" si="1"/>
        <v>1 1 2 001 001</v>
      </c>
      <c r="F29" s="6" t="str">
        <f t="shared" si="3"/>
        <v>1 2</v>
      </c>
      <c r="G29" s="1" t="s">
        <v>424</v>
      </c>
      <c r="H29" s="117" t="s">
        <v>340</v>
      </c>
      <c r="I29" s="117" t="s">
        <v>341</v>
      </c>
      <c r="J29" s="3">
        <f>SUMIF('2022'!$R$2:$R$3023,'Base Recursos Fiscales'!$H29,'2022'!$T$2:$T$3023)</f>
        <v>26082.119999999992</v>
      </c>
      <c r="K29" s="3">
        <f t="shared" si="4"/>
        <v>26082.119999999992</v>
      </c>
      <c r="L29" s="3">
        <f t="shared" si="5"/>
        <v>52164.239999999983</v>
      </c>
      <c r="M29" s="3">
        <f t="shared" si="6"/>
        <v>1564.9271999999994</v>
      </c>
      <c r="N29" s="3">
        <f t="shared" ref="N29:N30" si="15">+M29+L29</f>
        <v>53729.167199999982</v>
      </c>
      <c r="P29" s="3">
        <f>SUMIF('2021'!$R$2:$R$5794,'Base Recursos Fiscales'!$H29,'2021'!$T$2:$T$5794)</f>
        <v>0</v>
      </c>
      <c r="Q29" s="3">
        <f>SUMIF('2020'!$R$2:$R$5794,'Base Recursos Fiscales'!$H29,'2020'!$T$2:$T$5794)</f>
        <v>0</v>
      </c>
      <c r="R29" s="3">
        <f>SUMIF('2019'!$R$2:$R$5794,'Base Recursos Fiscales'!$H29,'2019'!$T$2:$T$5794)</f>
        <v>0</v>
      </c>
      <c r="T29" s="115">
        <f t="shared" ref="T29:T30" si="16">SUM(J29:S29)</f>
        <v>159622.57439999995</v>
      </c>
      <c r="U29" s="106"/>
      <c r="V29" s="106"/>
      <c r="W29" s="106"/>
      <c r="X29" s="106"/>
    </row>
    <row r="30" spans="1:26" x14ac:dyDescent="0.25">
      <c r="A30" s="1">
        <f t="shared" si="0"/>
        <v>17</v>
      </c>
      <c r="C30" s="1" t="str">
        <f>IFERROR(VLOOKUP($F30,catalogos!$A$3:$D$111,2,0),0)</f>
        <v>1.1.1.3</v>
      </c>
      <c r="D30" s="1">
        <v>11</v>
      </c>
      <c r="E30" s="6" t="str">
        <f t="shared" si="1"/>
        <v>1 1 2 001 001</v>
      </c>
      <c r="F30" s="6" t="str">
        <f t="shared" si="3"/>
        <v>1 2</v>
      </c>
      <c r="G30" s="1" t="s">
        <v>424</v>
      </c>
      <c r="H30" s="117" t="s">
        <v>775</v>
      </c>
      <c r="I30" s="117" t="s">
        <v>776</v>
      </c>
      <c r="J30" s="3">
        <f>SUMIF('2022'!$R$2:$R$3023,'Base Recursos Fiscales'!$H30,'2022'!$T$2:$T$3023)</f>
        <v>34431.199999999997</v>
      </c>
      <c r="K30" s="3">
        <f t="shared" si="4"/>
        <v>34431.199999999997</v>
      </c>
      <c r="L30" s="3">
        <f t="shared" si="5"/>
        <v>68862.399999999994</v>
      </c>
      <c r="M30" s="3">
        <f t="shared" si="6"/>
        <v>2065.8719999999998</v>
      </c>
      <c r="N30" s="3">
        <f t="shared" si="15"/>
        <v>70928.271999999997</v>
      </c>
      <c r="P30" s="3">
        <f>SUMIF('2021'!$R$2:$R$5794,'Base Recursos Fiscales'!$H30,'2021'!$T$2:$T$5794)</f>
        <v>0</v>
      </c>
      <c r="Q30" s="3">
        <f>SUMIF('2020'!$R$2:$R$5794,'Base Recursos Fiscales'!$H30,'2020'!$T$2:$T$5794)</f>
        <v>0</v>
      </c>
      <c r="R30" s="3">
        <f>SUMIF('2019'!$R$2:$R$5794,'Base Recursos Fiscales'!$H30,'2019'!$T$2:$T$5794)</f>
        <v>0</v>
      </c>
      <c r="T30" s="115">
        <f t="shared" si="16"/>
        <v>210718.94399999999</v>
      </c>
    </row>
    <row r="31" spans="1:26" hidden="1" x14ac:dyDescent="0.25">
      <c r="A31" s="106">
        <f t="shared" si="0"/>
        <v>13</v>
      </c>
      <c r="B31" s="106"/>
      <c r="C31" s="106">
        <f>IFERROR(VLOOKUP($F31,catalogos!$A$3:$D$111,2,0),0)</f>
        <v>0</v>
      </c>
      <c r="D31" s="106"/>
      <c r="E31" s="116" t="str">
        <f t="shared" si="1"/>
        <v>1 1 2 001</v>
      </c>
      <c r="F31" s="116"/>
      <c r="G31" s="106" t="s">
        <v>423</v>
      </c>
      <c r="H31" s="136" t="s">
        <v>777</v>
      </c>
      <c r="I31" s="136" t="s">
        <v>778</v>
      </c>
      <c r="J31" s="2">
        <f>SUMIF($E$11:$E$5802,$H31,$J$11:$J$5802)</f>
        <v>0</v>
      </c>
      <c r="K31" s="2">
        <f>SUMIF($E$11:$E$5802,$H31,$K$11:$K$5802)</f>
        <v>0</v>
      </c>
      <c r="L31" s="2">
        <f>SUMIF($E$11:$E$5802,$H31,$L$11:$L$5802)</f>
        <v>0</v>
      </c>
      <c r="M31" s="2">
        <f>SUMIF($E$11:$E$5802,$H31,$M$11:$M$5802)</f>
        <v>0</v>
      </c>
      <c r="N31" s="2">
        <f>SUMIF($E$11:$E$5802,$H31,$N$11:$N$5802)</f>
        <v>0</v>
      </c>
      <c r="O31" s="2"/>
      <c r="P31" s="2">
        <f>SUMIF($E$11:$E$5802,$H31,$P$11:$P$5802)</f>
        <v>0</v>
      </c>
      <c r="Q31" s="2">
        <f>SUMIF($E$11:$E$5802,$H31,$Q$11:$Q$5802)</f>
        <v>0</v>
      </c>
      <c r="R31" s="2">
        <f>SUMIF($E$11:$E$5802,$H31,$R$11:$R$5802)</f>
        <v>0</v>
      </c>
      <c r="S31" s="2">
        <f>SUMIF($E$11:$E$5802,$H31,$S$11:$S$5802)</f>
        <v>0</v>
      </c>
      <c r="T31" s="107">
        <f t="shared" si="2"/>
        <v>0</v>
      </c>
      <c r="U31" s="106"/>
      <c r="V31" s="106"/>
      <c r="W31" s="106"/>
      <c r="X31" s="106"/>
      <c r="Y31" s="106"/>
      <c r="Z31" s="106"/>
    </row>
    <row r="32" spans="1:26" hidden="1" x14ac:dyDescent="0.25">
      <c r="A32" s="1">
        <f t="shared" si="0"/>
        <v>17</v>
      </c>
      <c r="C32" s="1" t="str">
        <f>IFERROR(VLOOKUP($F32,catalogos!$A$3:$D$111,2,0),0)</f>
        <v>1.1.1.3</v>
      </c>
      <c r="D32" s="1">
        <v>11</v>
      </c>
      <c r="E32" s="6" t="str">
        <f t="shared" si="1"/>
        <v>1 1 2 001 002</v>
      </c>
      <c r="F32" s="6" t="str">
        <f t="shared" si="3"/>
        <v>1 2</v>
      </c>
      <c r="G32" s="1" t="s">
        <v>424</v>
      </c>
      <c r="H32" s="117" t="s">
        <v>779</v>
      </c>
      <c r="I32" s="117" t="s">
        <v>780</v>
      </c>
      <c r="J32" s="3">
        <f>SUMIF('2022'!$R$2:$R$3023,'Base Recursos Fiscales'!$H32,'2022'!$T$2:$T$3023)</f>
        <v>0</v>
      </c>
      <c r="K32" s="3">
        <f t="shared" si="4"/>
        <v>0</v>
      </c>
      <c r="L32" s="3">
        <f t="shared" si="5"/>
        <v>0</v>
      </c>
      <c r="M32" s="3">
        <f t="shared" si="6"/>
        <v>0</v>
      </c>
      <c r="N32" s="3">
        <f t="shared" ref="N32:N34" si="17">+M32+L32</f>
        <v>0</v>
      </c>
      <c r="P32" s="3">
        <f>SUMIF('2021'!$R$2:$R$5794,'Base Recursos Fiscales'!$H32,'2021'!$T$2:$T$5794)</f>
        <v>0</v>
      </c>
      <c r="Q32" s="3">
        <f>SUMIF('2020'!$R$2:$R$5794,'Base Recursos Fiscales'!$H32,'2020'!$T$2:$T$5794)</f>
        <v>0</v>
      </c>
      <c r="R32" s="3">
        <f>SUMIF('2019'!$R$2:$R$5794,'Base Recursos Fiscales'!$H32,'2019'!$T$2:$T$5794)</f>
        <v>0</v>
      </c>
      <c r="T32" s="115">
        <f t="shared" ref="T32:T34" si="18">SUM(J32:S32)</f>
        <v>0</v>
      </c>
      <c r="U32" s="106"/>
      <c r="V32" s="106"/>
      <c r="W32" s="106"/>
      <c r="X32" s="106"/>
    </row>
    <row r="33" spans="1:28" hidden="1" x14ac:dyDescent="0.25">
      <c r="A33" s="1">
        <f t="shared" si="0"/>
        <v>17</v>
      </c>
      <c r="C33" s="1" t="str">
        <f>IFERROR(VLOOKUP($F33,catalogos!$A$3:$D$111,2,0),0)</f>
        <v>1.1.1.3</v>
      </c>
      <c r="D33" s="1">
        <v>11</v>
      </c>
      <c r="E33" s="6" t="str">
        <f t="shared" si="1"/>
        <v>1 1 2 001 002</v>
      </c>
      <c r="F33" s="6" t="str">
        <f t="shared" si="3"/>
        <v>1 2</v>
      </c>
      <c r="G33" s="1" t="s">
        <v>424</v>
      </c>
      <c r="H33" s="117" t="s">
        <v>781</v>
      </c>
      <c r="I33" s="117" t="s">
        <v>782</v>
      </c>
      <c r="J33" s="3">
        <f>SUMIF('2022'!$R$2:$R$3023,'Base Recursos Fiscales'!$H33,'2022'!$T$2:$T$3023)</f>
        <v>0</v>
      </c>
      <c r="K33" s="3">
        <f t="shared" si="4"/>
        <v>0</v>
      </c>
      <c r="L33" s="3">
        <f t="shared" si="5"/>
        <v>0</v>
      </c>
      <c r="M33" s="3">
        <f t="shared" si="6"/>
        <v>0</v>
      </c>
      <c r="N33" s="3">
        <f t="shared" si="17"/>
        <v>0</v>
      </c>
      <c r="P33" s="3">
        <f>SUMIF('2021'!$R$2:$R$5794,'Base Recursos Fiscales'!$H33,'2021'!$T$2:$T$5794)</f>
        <v>0</v>
      </c>
      <c r="Q33" s="3">
        <f>SUMIF('2020'!$R$2:$R$5794,'Base Recursos Fiscales'!$H33,'2020'!$T$2:$T$5794)</f>
        <v>0</v>
      </c>
      <c r="R33" s="3">
        <f>SUMIF('2019'!$R$2:$R$5794,'Base Recursos Fiscales'!$H33,'2019'!$T$2:$T$5794)</f>
        <v>0</v>
      </c>
      <c r="T33" s="115">
        <f t="shared" si="18"/>
        <v>0</v>
      </c>
      <c r="U33" s="106"/>
      <c r="V33" s="106"/>
      <c r="W33" s="106"/>
      <c r="X33" s="106"/>
    </row>
    <row r="34" spans="1:28" hidden="1" x14ac:dyDescent="0.25">
      <c r="A34" s="1">
        <f t="shared" si="0"/>
        <v>13</v>
      </c>
      <c r="C34" s="1" t="str">
        <f>IFERROR(VLOOKUP($F34,catalogos!$A$3:$D$111,2,0),0)</f>
        <v>1.1.1.3</v>
      </c>
      <c r="D34" s="1">
        <v>11</v>
      </c>
      <c r="E34" s="6" t="str">
        <f t="shared" si="1"/>
        <v>1 1 2 001</v>
      </c>
      <c r="F34" s="6" t="str">
        <f t="shared" si="3"/>
        <v>1 2</v>
      </c>
      <c r="G34" s="1" t="s">
        <v>424</v>
      </c>
      <c r="H34" s="117" t="s">
        <v>342</v>
      </c>
      <c r="I34" s="117" t="s">
        <v>343</v>
      </c>
      <c r="J34" s="3">
        <f>SUMIF('2022'!$R$2:$R$3023,'Base Recursos Fiscales'!$H34,'2022'!$T$2:$T$3023)</f>
        <v>0</v>
      </c>
      <c r="K34" s="3">
        <f t="shared" si="4"/>
        <v>0</v>
      </c>
      <c r="L34" s="3">
        <f t="shared" si="5"/>
        <v>0</v>
      </c>
      <c r="M34" s="3">
        <f t="shared" si="6"/>
        <v>0</v>
      </c>
      <c r="N34" s="3">
        <f t="shared" si="17"/>
        <v>0</v>
      </c>
      <c r="P34" s="3">
        <f>SUMIF('2021'!$R$2:$R$5794,'Base Recursos Fiscales'!$H34,'2021'!$T$2:$T$5794)</f>
        <v>0</v>
      </c>
      <c r="Q34" s="3">
        <f>SUMIF('2020'!$R$2:$R$5794,'Base Recursos Fiscales'!$H34,'2020'!$T$2:$T$5794)</f>
        <v>0</v>
      </c>
      <c r="R34" s="3">
        <f>SUMIF('2019'!$R$2:$R$5794,'Base Recursos Fiscales'!$H34,'2019'!$T$2:$T$5794)</f>
        <v>0</v>
      </c>
      <c r="T34" s="115">
        <f t="shared" si="18"/>
        <v>0</v>
      </c>
    </row>
    <row r="35" spans="1:28" x14ac:dyDescent="0.25">
      <c r="A35" s="106">
        <f t="shared" si="0"/>
        <v>13</v>
      </c>
      <c r="B35" s="106"/>
      <c r="C35" s="106">
        <f>IFERROR(VLOOKUP($F35,catalogos!$A$3:$D$111,2,0),0)</f>
        <v>0</v>
      </c>
      <c r="D35" s="106"/>
      <c r="E35" s="116" t="str">
        <f t="shared" si="1"/>
        <v>1 1 2 001</v>
      </c>
      <c r="F35" s="116"/>
      <c r="G35" s="106" t="s">
        <v>423</v>
      </c>
      <c r="H35" s="136" t="s">
        <v>617</v>
      </c>
      <c r="I35" s="136" t="s">
        <v>618</v>
      </c>
      <c r="J35" s="2">
        <f>SUMIF($E$11:$E$5802,$H35,$J$11:$J$5802)</f>
        <v>228.14999999999998</v>
      </c>
      <c r="K35" s="2">
        <f>SUMIF($E$11:$E$5802,$H35,$K$11:$K$5802)</f>
        <v>228.14999999999998</v>
      </c>
      <c r="L35" s="2">
        <f>SUMIF($E$11:$E$5802,$H35,$L$11:$L$5802)</f>
        <v>456.29999999999995</v>
      </c>
      <c r="M35" s="2">
        <f>SUMIF($E$11:$E$5802,$H35,$M$11:$M$5802)</f>
        <v>13.688999999999998</v>
      </c>
      <c r="N35" s="2">
        <f>SUMIF($E$11:$E$5802,$H35,$N$11:$N$5802)</f>
        <v>469.98899999999998</v>
      </c>
      <c r="O35" s="2"/>
      <c r="P35" s="2">
        <f>SUMIF($E$11:$E$5802,$H35,$P$11:$P$5802)</f>
        <v>0</v>
      </c>
      <c r="Q35" s="2">
        <f>SUMIF($E$11:$E$5802,$H35,$Q$11:$Q$5802)</f>
        <v>0</v>
      </c>
      <c r="R35" s="2">
        <f>SUMIF($E$11:$E$5802,$H35,$R$11:$R$5802)</f>
        <v>0</v>
      </c>
      <c r="T35" s="115">
        <f t="shared" ref="T35" si="19">SUM(J35:S35)</f>
        <v>1396.2779999999998</v>
      </c>
      <c r="Y35" s="106"/>
      <c r="Z35" s="106"/>
      <c r="AA35" s="106"/>
      <c r="AB35" s="106"/>
    </row>
    <row r="36" spans="1:28" x14ac:dyDescent="0.25">
      <c r="A36" s="1">
        <f t="shared" si="0"/>
        <v>17</v>
      </c>
      <c r="C36" s="1" t="str">
        <f>IFERROR(VLOOKUP($F36,catalogos!$A$3:$D$111,2,0),0)</f>
        <v>1.1.1.3</v>
      </c>
      <c r="D36" s="1">
        <v>11</v>
      </c>
      <c r="E36" s="6" t="str">
        <f t="shared" si="1"/>
        <v>1 1 2 001 004</v>
      </c>
      <c r="F36" s="6" t="str">
        <f t="shared" si="3"/>
        <v>1 2</v>
      </c>
      <c r="G36" s="1" t="s">
        <v>424</v>
      </c>
      <c r="H36" s="117" t="s">
        <v>344</v>
      </c>
      <c r="I36" s="117" t="s">
        <v>345</v>
      </c>
      <c r="J36" s="3">
        <f>SUMIF('2022'!$R$2:$R$3023,'Base Recursos Fiscales'!$H36,'2022'!$T$2:$T$3023)</f>
        <v>228.14999999999998</v>
      </c>
      <c r="K36" s="3">
        <f t="shared" si="4"/>
        <v>228.14999999999998</v>
      </c>
      <c r="L36" s="3">
        <f t="shared" si="5"/>
        <v>456.29999999999995</v>
      </c>
      <c r="M36" s="3">
        <f t="shared" si="6"/>
        <v>13.688999999999998</v>
      </c>
      <c r="N36" s="3">
        <f t="shared" ref="N36:N42" si="20">+M36+L36</f>
        <v>469.98899999999998</v>
      </c>
      <c r="P36" s="3">
        <f>SUMIF('2021'!$R$2:$R$5794,'Base Recursos Fiscales'!$H36,'2021'!$T$2:$T$5794)</f>
        <v>0</v>
      </c>
      <c r="Q36" s="3">
        <f>SUMIF('2020'!$R$2:$R$5794,'Base Recursos Fiscales'!$H36,'2020'!$T$2:$T$5794)</f>
        <v>0</v>
      </c>
      <c r="R36" s="3">
        <f>SUMIF('2019'!$R$2:$R$5794,'Base Recursos Fiscales'!$H36,'2019'!$T$2:$T$5794)</f>
        <v>0</v>
      </c>
      <c r="T36" s="115">
        <f t="shared" ref="T36:T42" si="21">SUM(J36:S36)</f>
        <v>1396.2779999999998</v>
      </c>
      <c r="U36" s="106"/>
      <c r="V36" s="106"/>
      <c r="W36" s="106"/>
      <c r="X36" s="106"/>
    </row>
    <row r="37" spans="1:28" hidden="1" x14ac:dyDescent="0.25">
      <c r="A37" s="1">
        <f t="shared" si="0"/>
        <v>17</v>
      </c>
      <c r="C37" s="1" t="str">
        <f>IFERROR(VLOOKUP($F37,catalogos!$A$3:$D$111,2,0),0)</f>
        <v>1.1.1.3</v>
      </c>
      <c r="D37" s="1">
        <v>11</v>
      </c>
      <c r="E37" s="6" t="str">
        <f t="shared" si="1"/>
        <v>1 1 2 001 004</v>
      </c>
      <c r="F37" s="6" t="str">
        <f t="shared" si="3"/>
        <v>1 2</v>
      </c>
      <c r="G37" s="1" t="s">
        <v>424</v>
      </c>
      <c r="H37" s="117" t="s">
        <v>619</v>
      </c>
      <c r="I37" s="117" t="s">
        <v>620</v>
      </c>
      <c r="J37" s="3">
        <f>SUMIF('2022'!$R$2:$R$3023,'Base Recursos Fiscales'!$H37,'2022'!$T$2:$T$3023)</f>
        <v>0</v>
      </c>
      <c r="K37" s="3">
        <f t="shared" si="4"/>
        <v>0</v>
      </c>
      <c r="L37" s="3">
        <f t="shared" si="5"/>
        <v>0</v>
      </c>
      <c r="M37" s="3">
        <f t="shared" si="6"/>
        <v>0</v>
      </c>
      <c r="N37" s="3">
        <f t="shared" si="20"/>
        <v>0</v>
      </c>
      <c r="P37" s="3">
        <f>SUMIF('2021'!$R$2:$R$5794,'Base Recursos Fiscales'!$H37,'2021'!$T$2:$T$5794)</f>
        <v>0</v>
      </c>
      <c r="Q37" s="3">
        <f>SUMIF('2020'!$R$2:$R$5794,'Base Recursos Fiscales'!$H37,'2020'!$T$2:$T$5794)</f>
        <v>0</v>
      </c>
      <c r="R37" s="3">
        <f>SUMIF('2019'!$R$2:$R$5794,'Base Recursos Fiscales'!$H37,'2019'!$T$2:$T$5794)</f>
        <v>0</v>
      </c>
      <c r="T37" s="115">
        <f t="shared" si="21"/>
        <v>0</v>
      </c>
    </row>
    <row r="38" spans="1:28" hidden="1" x14ac:dyDescent="0.25">
      <c r="A38" s="1">
        <f t="shared" si="0"/>
        <v>17</v>
      </c>
      <c r="C38" s="1" t="str">
        <f>IFERROR(VLOOKUP($F38,catalogos!$A$3:$D$111,2,0),0)</f>
        <v>1.1.1.3</v>
      </c>
      <c r="D38" s="1">
        <v>11</v>
      </c>
      <c r="E38" s="6" t="str">
        <f t="shared" si="1"/>
        <v>1 1 2 001 004</v>
      </c>
      <c r="F38" s="6" t="str">
        <f t="shared" si="3"/>
        <v>1 2</v>
      </c>
      <c r="G38" s="1" t="s">
        <v>424</v>
      </c>
      <c r="H38" s="117" t="s">
        <v>783</v>
      </c>
      <c r="I38" s="117" t="s">
        <v>784</v>
      </c>
      <c r="J38" s="3">
        <f>SUMIF('2022'!$R$2:$R$3023,'Base Recursos Fiscales'!$H38,'2022'!$T$2:$T$3023)</f>
        <v>0</v>
      </c>
      <c r="K38" s="3">
        <f t="shared" si="4"/>
        <v>0</v>
      </c>
      <c r="L38" s="3">
        <f t="shared" si="5"/>
        <v>0</v>
      </c>
      <c r="M38" s="3">
        <f t="shared" si="6"/>
        <v>0</v>
      </c>
      <c r="N38" s="3">
        <f t="shared" si="20"/>
        <v>0</v>
      </c>
      <c r="P38" s="3">
        <f>SUMIF('2021'!$R$2:$R$5794,'Base Recursos Fiscales'!$H38,'2021'!$T$2:$T$5794)</f>
        <v>0</v>
      </c>
      <c r="Q38" s="3">
        <f>SUMIF('2020'!$R$2:$R$5794,'Base Recursos Fiscales'!$H38,'2020'!$T$2:$T$5794)</f>
        <v>0</v>
      </c>
      <c r="R38" s="3">
        <f>SUMIF('2019'!$R$2:$R$5794,'Base Recursos Fiscales'!$H38,'2019'!$T$2:$T$5794)</f>
        <v>0</v>
      </c>
      <c r="T38" s="115">
        <f t="shared" si="21"/>
        <v>0</v>
      </c>
    </row>
    <row r="39" spans="1:28" hidden="1" x14ac:dyDescent="0.25">
      <c r="A39" s="1">
        <f t="shared" si="0"/>
        <v>17</v>
      </c>
      <c r="C39" s="1" t="str">
        <f>IFERROR(VLOOKUP($F39,catalogos!$A$3:$D$111,2,0),0)</f>
        <v>1.1.1.3</v>
      </c>
      <c r="D39" s="1">
        <v>11</v>
      </c>
      <c r="E39" s="6" t="str">
        <f t="shared" si="1"/>
        <v>1 1 2 001 004</v>
      </c>
      <c r="F39" s="6" t="str">
        <f t="shared" si="3"/>
        <v>1 2</v>
      </c>
      <c r="G39" s="1" t="s">
        <v>424</v>
      </c>
      <c r="H39" s="117" t="s">
        <v>785</v>
      </c>
      <c r="I39" s="117" t="s">
        <v>786</v>
      </c>
      <c r="J39" s="3">
        <f>SUMIF('2022'!$R$2:$R$3023,'Base Recursos Fiscales'!$H39,'2022'!$T$2:$T$3023)</f>
        <v>0</v>
      </c>
      <c r="K39" s="3">
        <f t="shared" si="4"/>
        <v>0</v>
      </c>
      <c r="L39" s="3">
        <f t="shared" si="5"/>
        <v>0</v>
      </c>
      <c r="M39" s="3">
        <f t="shared" si="6"/>
        <v>0</v>
      </c>
      <c r="N39" s="3">
        <f t="shared" si="20"/>
        <v>0</v>
      </c>
      <c r="P39" s="3">
        <f>SUMIF('2021'!$R$2:$R$5794,'Base Recursos Fiscales'!$H39,'2021'!$T$2:$T$5794)</f>
        <v>0</v>
      </c>
      <c r="Q39" s="3">
        <f>SUMIF('2020'!$R$2:$R$5794,'Base Recursos Fiscales'!$H39,'2020'!$T$2:$T$5794)</f>
        <v>0</v>
      </c>
      <c r="R39" s="3">
        <f>SUMIF('2019'!$R$2:$R$5794,'Base Recursos Fiscales'!$H39,'2019'!$T$2:$T$5794)</f>
        <v>0</v>
      </c>
      <c r="T39" s="115">
        <f t="shared" si="21"/>
        <v>0</v>
      </c>
    </row>
    <row r="40" spans="1:28" hidden="1" x14ac:dyDescent="0.25">
      <c r="A40" s="1">
        <f t="shared" si="0"/>
        <v>13</v>
      </c>
      <c r="C40" s="1" t="str">
        <f>IFERROR(VLOOKUP($F40,catalogos!$A$3:$D$111,2,0),0)</f>
        <v>1.1.1.3</v>
      </c>
      <c r="D40" s="1">
        <v>11</v>
      </c>
      <c r="E40" s="6" t="str">
        <f t="shared" si="1"/>
        <v>1 1 2 001</v>
      </c>
      <c r="F40" s="6" t="str">
        <f t="shared" si="3"/>
        <v>1 2</v>
      </c>
      <c r="G40" s="1" t="s">
        <v>424</v>
      </c>
      <c r="H40" s="117" t="s">
        <v>787</v>
      </c>
      <c r="I40" s="117" t="s">
        <v>788</v>
      </c>
      <c r="J40" s="3">
        <f>SUMIF('2022'!$R$2:$R$3023,'Base Recursos Fiscales'!$H40,'2022'!$T$2:$T$3023)</f>
        <v>0</v>
      </c>
      <c r="K40" s="3">
        <f t="shared" si="4"/>
        <v>0</v>
      </c>
      <c r="L40" s="3">
        <f t="shared" si="5"/>
        <v>0</v>
      </c>
      <c r="M40" s="3">
        <f t="shared" si="6"/>
        <v>0</v>
      </c>
      <c r="N40" s="3">
        <f t="shared" si="20"/>
        <v>0</v>
      </c>
      <c r="P40" s="3">
        <f>SUMIF('2021'!$R$2:$R$5794,'Base Recursos Fiscales'!$H40,'2021'!$T$2:$T$5794)</f>
        <v>0</v>
      </c>
      <c r="Q40" s="3">
        <f>SUMIF('2020'!$R$2:$R$5794,'Base Recursos Fiscales'!$H40,'2020'!$T$2:$T$5794)</f>
        <v>0</v>
      </c>
      <c r="R40" s="3">
        <f>SUMIF('2019'!$R$2:$R$5794,'Base Recursos Fiscales'!$H40,'2019'!$T$2:$T$5794)</f>
        <v>0</v>
      </c>
      <c r="T40" s="115">
        <f t="shared" si="21"/>
        <v>0</v>
      </c>
      <c r="U40" s="106"/>
      <c r="V40" s="106"/>
      <c r="W40" s="106"/>
      <c r="X40" s="106"/>
    </row>
    <row r="41" spans="1:28" hidden="1" x14ac:dyDescent="0.25">
      <c r="A41" s="1">
        <f t="shared" si="0"/>
        <v>13</v>
      </c>
      <c r="C41" s="1" t="str">
        <f>IFERROR(VLOOKUP($F41,catalogos!$A$3:$D$111,2,0),0)</f>
        <v>1.1.1.3</v>
      </c>
      <c r="D41" s="1">
        <v>11</v>
      </c>
      <c r="E41" s="6" t="str">
        <f t="shared" si="1"/>
        <v>1 1 2 001</v>
      </c>
      <c r="F41" s="6" t="str">
        <f t="shared" si="3"/>
        <v>1 2</v>
      </c>
      <c r="G41" s="1" t="s">
        <v>424</v>
      </c>
      <c r="H41" s="117" t="s">
        <v>789</v>
      </c>
      <c r="I41" s="117" t="s">
        <v>790</v>
      </c>
      <c r="J41" s="3">
        <f>SUMIF('2022'!$R$2:$R$3023,'Base Recursos Fiscales'!$H41,'2022'!$T$2:$T$3023)</f>
        <v>0</v>
      </c>
      <c r="K41" s="3">
        <f t="shared" si="4"/>
        <v>0</v>
      </c>
      <c r="L41" s="3">
        <f t="shared" si="5"/>
        <v>0</v>
      </c>
      <c r="M41" s="3">
        <f t="shared" si="6"/>
        <v>0</v>
      </c>
      <c r="N41" s="3">
        <f t="shared" si="20"/>
        <v>0</v>
      </c>
      <c r="P41" s="3">
        <f>SUMIF('2021'!$R$2:$R$5794,'Base Recursos Fiscales'!$H41,'2021'!$T$2:$T$5794)</f>
        <v>0</v>
      </c>
      <c r="Q41" s="3">
        <f>SUMIF('2020'!$R$2:$R$5794,'Base Recursos Fiscales'!$H41,'2020'!$T$2:$T$5794)</f>
        <v>0</v>
      </c>
      <c r="R41" s="3">
        <f>SUMIF('2019'!$R$2:$R$5794,'Base Recursos Fiscales'!$H41,'2019'!$T$2:$T$5794)</f>
        <v>0</v>
      </c>
      <c r="T41" s="115">
        <f t="shared" si="21"/>
        <v>0</v>
      </c>
    </row>
    <row r="42" spans="1:28" hidden="1" x14ac:dyDescent="0.25">
      <c r="A42" s="1">
        <f t="shared" si="0"/>
        <v>13</v>
      </c>
      <c r="C42" s="1" t="str">
        <f>IFERROR(VLOOKUP($F42,catalogos!$A$3:$D$111,2,0),0)</f>
        <v>1.1.1.3</v>
      </c>
      <c r="D42" s="1">
        <v>11</v>
      </c>
      <c r="E42" s="6" t="str">
        <f t="shared" si="1"/>
        <v>1 1 2 001</v>
      </c>
      <c r="F42" s="6" t="str">
        <f t="shared" si="3"/>
        <v>1 2</v>
      </c>
      <c r="G42" s="1" t="s">
        <v>424</v>
      </c>
      <c r="H42" s="117" t="s">
        <v>791</v>
      </c>
      <c r="I42" s="117" t="s">
        <v>792</v>
      </c>
      <c r="J42" s="3">
        <f>SUMIF('2022'!$R$2:$R$3023,'Base Recursos Fiscales'!$H42,'2022'!$T$2:$T$3023)</f>
        <v>0</v>
      </c>
      <c r="K42" s="3">
        <f t="shared" si="4"/>
        <v>0</v>
      </c>
      <c r="L42" s="3">
        <f t="shared" si="5"/>
        <v>0</v>
      </c>
      <c r="M42" s="3">
        <f t="shared" si="6"/>
        <v>0</v>
      </c>
      <c r="N42" s="3">
        <f t="shared" si="20"/>
        <v>0</v>
      </c>
      <c r="P42" s="3">
        <f>SUMIF('2021'!$R$2:$R$5794,'Base Recursos Fiscales'!$H42,'2021'!$T$2:$T$5794)</f>
        <v>0</v>
      </c>
      <c r="Q42" s="3">
        <f>SUMIF('2020'!$R$2:$R$5794,'Base Recursos Fiscales'!$H42,'2020'!$T$2:$T$5794)</f>
        <v>0</v>
      </c>
      <c r="R42" s="3">
        <f>SUMIF('2019'!$R$2:$R$5794,'Base Recursos Fiscales'!$H42,'2019'!$T$2:$T$5794)</f>
        <v>0</v>
      </c>
      <c r="T42" s="115">
        <f t="shared" si="21"/>
        <v>0</v>
      </c>
    </row>
    <row r="43" spans="1:28" hidden="1" x14ac:dyDescent="0.25">
      <c r="A43" s="106">
        <f t="shared" si="0"/>
        <v>13</v>
      </c>
      <c r="B43" s="106"/>
      <c r="C43" s="106">
        <f>IFERROR(VLOOKUP($F43,catalogos!$A$3:$D$111,2,0),0)</f>
        <v>0</v>
      </c>
      <c r="D43" s="106"/>
      <c r="E43" s="116" t="str">
        <f t="shared" si="1"/>
        <v>1 1 2 001</v>
      </c>
      <c r="F43" s="116"/>
      <c r="G43" s="106" t="s">
        <v>423</v>
      </c>
      <c r="H43" s="136" t="s">
        <v>793</v>
      </c>
      <c r="I43" s="136" t="s">
        <v>794</v>
      </c>
      <c r="J43" s="2">
        <f>SUMIF($E$11:$E$5802,$H43,$J$11:$J$5802)</f>
        <v>0</v>
      </c>
      <c r="K43" s="2">
        <f>SUMIF($E$11:$E$5802,$H43,$K$11:$K$5802)</f>
        <v>0</v>
      </c>
      <c r="L43" s="2">
        <f>SUMIF($E$11:$E$5802,$H43,$L$11:$L$5802)</f>
        <v>0</v>
      </c>
      <c r="M43" s="2">
        <f>SUMIF($E$11:$E$5802,$H43,$M$11:$M$5802)</f>
        <v>0</v>
      </c>
      <c r="N43" s="2">
        <f>SUMIF($E$11:$E$5802,$H43,$N$11:$N$5802)</f>
        <v>0</v>
      </c>
      <c r="O43" s="2"/>
      <c r="P43" s="2">
        <f>SUMIF($E$11:$E$5802,$H43,$P$11:$P$5802)</f>
        <v>0</v>
      </c>
      <c r="Q43" s="2">
        <f>SUMIF($E$11:$E$5802,$H43,$Q$11:$Q$5802)</f>
        <v>0</v>
      </c>
      <c r="R43" s="2">
        <f>SUMIF($E$11:$E$5802,$H43,$R$11:$R$5802)</f>
        <v>0</v>
      </c>
      <c r="T43" s="115">
        <f t="shared" ref="T43" si="22">SUM(J43:S43)</f>
        <v>0</v>
      </c>
      <c r="Y43" s="106"/>
      <c r="Z43" s="106"/>
    </row>
    <row r="44" spans="1:28" hidden="1" x14ac:dyDescent="0.25">
      <c r="A44" s="1">
        <f t="shared" si="0"/>
        <v>17</v>
      </c>
      <c r="C44" s="1" t="str">
        <f>IFERROR(VLOOKUP($F44,catalogos!$A$3:$D$111,2,0),0)</f>
        <v>1.1.1.3</v>
      </c>
      <c r="D44" s="1">
        <v>11</v>
      </c>
      <c r="E44" s="6" t="str">
        <f t="shared" si="1"/>
        <v>1 1 2 001 008</v>
      </c>
      <c r="F44" s="6" t="str">
        <f t="shared" si="3"/>
        <v>1 2</v>
      </c>
      <c r="G44" s="1" t="s">
        <v>424</v>
      </c>
      <c r="H44" s="117" t="s">
        <v>795</v>
      </c>
      <c r="I44" s="117" t="s">
        <v>796</v>
      </c>
      <c r="J44" s="3">
        <f>SUMIF('2022'!$R$2:$R$3023,'Base Recursos Fiscales'!$H44,'2022'!$T$2:$T$3023)</f>
        <v>0</v>
      </c>
      <c r="K44" s="3">
        <f t="shared" si="4"/>
        <v>0</v>
      </c>
      <c r="L44" s="3">
        <f t="shared" si="5"/>
        <v>0</v>
      </c>
      <c r="M44" s="3">
        <f t="shared" si="6"/>
        <v>0</v>
      </c>
      <c r="N44" s="3">
        <f t="shared" ref="N44:N47" si="23">+M44+L44</f>
        <v>0</v>
      </c>
      <c r="P44" s="3">
        <f>SUMIF('2021'!$R$2:$R$5794,'Base Recursos Fiscales'!$H44,'2021'!$T$2:$T$5794)</f>
        <v>0</v>
      </c>
      <c r="Q44" s="3">
        <f>SUMIF('2020'!$R$2:$R$5794,'Base Recursos Fiscales'!$H44,'2020'!$T$2:$T$5794)</f>
        <v>0</v>
      </c>
      <c r="R44" s="3">
        <f>SUMIF('2019'!$R$2:$R$5794,'Base Recursos Fiscales'!$H44,'2019'!$T$2:$T$5794)</f>
        <v>0</v>
      </c>
      <c r="T44" s="115">
        <f t="shared" ref="T44:T47" si="24">SUM(J44:S44)</f>
        <v>0</v>
      </c>
    </row>
    <row r="45" spans="1:28" hidden="1" x14ac:dyDescent="0.25">
      <c r="A45" s="1">
        <f t="shared" si="0"/>
        <v>17</v>
      </c>
      <c r="C45" s="1" t="str">
        <f>IFERROR(VLOOKUP($F45,catalogos!$A$3:$D$111,2,0),0)</f>
        <v>1.1.1.3</v>
      </c>
      <c r="D45" s="1">
        <v>11</v>
      </c>
      <c r="E45" s="6" t="str">
        <f t="shared" si="1"/>
        <v>1 1 2 001 008</v>
      </c>
      <c r="F45" s="6" t="str">
        <f t="shared" si="3"/>
        <v>1 2</v>
      </c>
      <c r="G45" s="1" t="s">
        <v>424</v>
      </c>
      <c r="H45" s="117" t="s">
        <v>797</v>
      </c>
      <c r="I45" s="117" t="s">
        <v>798</v>
      </c>
      <c r="J45" s="3">
        <f>SUMIF('2022'!$R$2:$R$3023,'Base Recursos Fiscales'!$H45,'2022'!$T$2:$T$3023)</f>
        <v>0</v>
      </c>
      <c r="K45" s="3">
        <f t="shared" si="4"/>
        <v>0</v>
      </c>
      <c r="L45" s="3">
        <f t="shared" si="5"/>
        <v>0</v>
      </c>
      <c r="M45" s="3">
        <f t="shared" si="6"/>
        <v>0</v>
      </c>
      <c r="N45" s="3">
        <f t="shared" si="23"/>
        <v>0</v>
      </c>
      <c r="P45" s="3">
        <f>SUMIF('2021'!$R$2:$R$5794,'Base Recursos Fiscales'!$H45,'2021'!$T$2:$T$5794)</f>
        <v>0</v>
      </c>
      <c r="Q45" s="3">
        <f>SUMIF('2020'!$R$2:$R$5794,'Base Recursos Fiscales'!$H45,'2020'!$T$2:$T$5794)</f>
        <v>0</v>
      </c>
      <c r="R45" s="3">
        <f>SUMIF('2019'!$R$2:$R$5794,'Base Recursos Fiscales'!$H45,'2019'!$T$2:$T$5794)</f>
        <v>0</v>
      </c>
      <c r="T45" s="115">
        <f t="shared" si="24"/>
        <v>0</v>
      </c>
    </row>
    <row r="46" spans="1:28" hidden="1" x14ac:dyDescent="0.25">
      <c r="A46" s="1">
        <f t="shared" si="0"/>
        <v>17</v>
      </c>
      <c r="C46" s="1" t="str">
        <f>IFERROR(VLOOKUP($F46,catalogos!$A$3:$D$111,2,0),0)</f>
        <v>1.1.1.3</v>
      </c>
      <c r="D46" s="1">
        <v>11</v>
      </c>
      <c r="E46" s="6" t="str">
        <f t="shared" si="1"/>
        <v>1 1 2 001 008</v>
      </c>
      <c r="F46" s="6" t="str">
        <f t="shared" si="3"/>
        <v>1 2</v>
      </c>
      <c r="G46" s="1" t="s">
        <v>424</v>
      </c>
      <c r="H46" s="117" t="s">
        <v>799</v>
      </c>
      <c r="I46" s="117" t="s">
        <v>800</v>
      </c>
      <c r="J46" s="3">
        <f>SUMIF('2022'!$R$2:$R$3023,'Base Recursos Fiscales'!$H46,'2022'!$T$2:$T$3023)</f>
        <v>0</v>
      </c>
      <c r="K46" s="3">
        <f t="shared" si="4"/>
        <v>0</v>
      </c>
      <c r="L46" s="3">
        <f t="shared" si="5"/>
        <v>0</v>
      </c>
      <c r="M46" s="3">
        <f t="shared" si="6"/>
        <v>0</v>
      </c>
      <c r="N46" s="3">
        <f t="shared" si="23"/>
        <v>0</v>
      </c>
      <c r="P46" s="3">
        <f>SUMIF('2021'!$R$2:$R$5794,'Base Recursos Fiscales'!$H46,'2021'!$T$2:$T$5794)</f>
        <v>0</v>
      </c>
      <c r="Q46" s="3">
        <f>SUMIF('2020'!$R$2:$R$5794,'Base Recursos Fiscales'!$H46,'2020'!$T$2:$T$5794)</f>
        <v>0</v>
      </c>
      <c r="R46" s="3">
        <f>SUMIF('2019'!$R$2:$R$5794,'Base Recursos Fiscales'!$H46,'2019'!$T$2:$T$5794)</f>
        <v>0</v>
      </c>
      <c r="T46" s="115">
        <f t="shared" si="24"/>
        <v>0</v>
      </c>
    </row>
    <row r="47" spans="1:28" hidden="1" x14ac:dyDescent="0.25">
      <c r="A47" s="1">
        <f t="shared" si="0"/>
        <v>17</v>
      </c>
      <c r="C47" s="1" t="str">
        <f>IFERROR(VLOOKUP($F47,catalogos!$A$3:$D$111,2,0),0)</f>
        <v>1.1.1.3</v>
      </c>
      <c r="D47" s="1">
        <v>11</v>
      </c>
      <c r="E47" s="6" t="str">
        <f t="shared" si="1"/>
        <v>1 1 2 001 008</v>
      </c>
      <c r="F47" s="6" t="str">
        <f t="shared" si="3"/>
        <v>1 2</v>
      </c>
      <c r="G47" s="1" t="s">
        <v>424</v>
      </c>
      <c r="H47" s="117" t="s">
        <v>801</v>
      </c>
      <c r="I47" s="117" t="s">
        <v>802</v>
      </c>
      <c r="J47" s="3">
        <f>SUMIF('2022'!$R$2:$R$3023,'Base Recursos Fiscales'!$H47,'2022'!$T$2:$T$3023)</f>
        <v>0</v>
      </c>
      <c r="K47" s="3">
        <f t="shared" si="4"/>
        <v>0</v>
      </c>
      <c r="L47" s="3">
        <f t="shared" si="5"/>
        <v>0</v>
      </c>
      <c r="M47" s="3">
        <f t="shared" si="6"/>
        <v>0</v>
      </c>
      <c r="N47" s="3">
        <f t="shared" si="23"/>
        <v>0</v>
      </c>
      <c r="P47" s="3">
        <f>SUMIF('2021'!$R$2:$R$5794,'Base Recursos Fiscales'!$H47,'2021'!$T$2:$T$5794)</f>
        <v>0</v>
      </c>
      <c r="Q47" s="3">
        <f>SUMIF('2020'!$R$2:$R$5794,'Base Recursos Fiscales'!$H47,'2020'!$T$2:$T$5794)</f>
        <v>0</v>
      </c>
      <c r="R47" s="3">
        <f>SUMIF('2019'!$R$2:$R$5794,'Base Recursos Fiscales'!$H47,'2019'!$T$2:$T$5794)</f>
        <v>0</v>
      </c>
      <c r="T47" s="115">
        <f t="shared" si="24"/>
        <v>0</v>
      </c>
    </row>
    <row r="48" spans="1:28" hidden="1" x14ac:dyDescent="0.25">
      <c r="A48" s="106">
        <f t="shared" si="0"/>
        <v>13</v>
      </c>
      <c r="B48" s="106"/>
      <c r="C48" s="106">
        <f>IFERROR(VLOOKUP($F48,catalogos!$A$3:$D$111,2,0),0)</f>
        <v>0</v>
      </c>
      <c r="D48" s="106"/>
      <c r="E48" s="116" t="str">
        <f t="shared" si="1"/>
        <v>1 1 2 001</v>
      </c>
      <c r="F48" s="116"/>
      <c r="G48" s="106" t="s">
        <v>423</v>
      </c>
      <c r="H48" s="136" t="s">
        <v>803</v>
      </c>
      <c r="I48" s="136" t="s">
        <v>804</v>
      </c>
      <c r="J48" s="2">
        <f>SUMIF($E$11:$E$5802,$H48,$J$11:$J$5802)</f>
        <v>0</v>
      </c>
      <c r="K48" s="2">
        <f>SUMIF($E$11:$E$5802,$H48,$K$11:$K$5802)</f>
        <v>0</v>
      </c>
      <c r="L48" s="2">
        <f>SUMIF($E$11:$E$5802,$H48,$L$11:$L$5802)</f>
        <v>0</v>
      </c>
      <c r="M48" s="2">
        <f>SUMIF($E$11:$E$5802,$H48,$M$11:$M$5802)</f>
        <v>0</v>
      </c>
      <c r="N48" s="2">
        <f>SUMIF($E$11:$E$5802,$H48,$N$11:$N$5802)</f>
        <v>0</v>
      </c>
      <c r="O48" s="2"/>
      <c r="P48" s="2">
        <f>SUMIF($E$11:$E$5802,$H48,$P$11:$P$5802)</f>
        <v>0</v>
      </c>
      <c r="Q48" s="2">
        <f>SUMIF($E$11:$E$5802,$H48,$Q$11:$Q$5802)</f>
        <v>0</v>
      </c>
      <c r="R48" s="2">
        <f>SUMIF($E$11:$E$5802,$H48,$R$11:$R$5802)</f>
        <v>0</v>
      </c>
      <c r="S48" s="2">
        <f>SUMIF($E$11:$E$5802,$H48,$S$11:$S$5802)</f>
        <v>0</v>
      </c>
      <c r="T48" s="2">
        <f>SUMIF($E$11:$E$608,$H48,$J$11:$J$608)</f>
        <v>0</v>
      </c>
      <c r="U48" s="2">
        <f>SUMIF($E$11:$E$608,$H48,$J$11:$J$608)</f>
        <v>0</v>
      </c>
      <c r="V48" s="2">
        <f>SUMIF($E$11:$E$608,$H48,$J$11:$J$608)</f>
        <v>0</v>
      </c>
      <c r="W48" s="2">
        <f>SUMIF($E$11:$E$608,$H48,$J$11:$J$608)</f>
        <v>0</v>
      </c>
      <c r="X48" s="106"/>
      <c r="Y48" s="106"/>
      <c r="Z48" s="106"/>
    </row>
    <row r="49" spans="1:26" hidden="1" x14ac:dyDescent="0.25">
      <c r="A49" s="1">
        <f t="shared" si="0"/>
        <v>17</v>
      </c>
      <c r="C49" s="1" t="str">
        <f>IFERROR(VLOOKUP($F49,catalogos!$A$3:$D$111,2,0),0)</f>
        <v>1.1.1.3</v>
      </c>
      <c r="D49" s="1">
        <v>11</v>
      </c>
      <c r="E49" s="6" t="str">
        <f t="shared" si="1"/>
        <v>1 1 2 001 009</v>
      </c>
      <c r="F49" s="6" t="str">
        <f t="shared" si="3"/>
        <v>1 2</v>
      </c>
      <c r="G49" s="1" t="s">
        <v>424</v>
      </c>
      <c r="H49" s="117" t="s">
        <v>805</v>
      </c>
      <c r="I49" s="117" t="s">
        <v>806</v>
      </c>
      <c r="J49" s="3">
        <f>SUMIF('2022'!$R$2:$R$3023,'Base Recursos Fiscales'!$H49,'2022'!$T$2:$T$3023)</f>
        <v>0</v>
      </c>
      <c r="K49" s="3">
        <f t="shared" si="4"/>
        <v>0</v>
      </c>
      <c r="L49" s="3">
        <f t="shared" si="5"/>
        <v>0</v>
      </c>
      <c r="M49" s="3">
        <f t="shared" si="6"/>
        <v>0</v>
      </c>
      <c r="N49" s="3">
        <f t="shared" ref="N49:N50" si="25">+M49+L49</f>
        <v>0</v>
      </c>
      <c r="P49" s="3">
        <f>SUMIF('2021'!$R$2:$R$5794,'Base Recursos Fiscales'!$H49,'2021'!$T$2:$T$5794)</f>
        <v>0</v>
      </c>
      <c r="Q49" s="3">
        <f>SUMIF('2020'!$R$2:$R$5794,'Base Recursos Fiscales'!$H49,'2020'!$T$2:$T$5794)</f>
        <v>0</v>
      </c>
      <c r="R49" s="3">
        <f>SUMIF('2019'!$R$2:$R$5794,'Base Recursos Fiscales'!$H49,'2019'!$T$2:$T$5794)</f>
        <v>0</v>
      </c>
      <c r="T49" s="115">
        <f t="shared" ref="T49:T50" si="26">SUM(J49:S49)</f>
        <v>0</v>
      </c>
    </row>
    <row r="50" spans="1:26" hidden="1" x14ac:dyDescent="0.25">
      <c r="A50" s="1">
        <f t="shared" si="0"/>
        <v>17</v>
      </c>
      <c r="C50" s="1" t="str">
        <f>IFERROR(VLOOKUP($F50,catalogos!$A$3:$D$111,2,0),0)</f>
        <v>1.1.1.3</v>
      </c>
      <c r="D50" s="1">
        <v>11</v>
      </c>
      <c r="E50" s="6" t="str">
        <f t="shared" si="1"/>
        <v>1 1 2 001 009</v>
      </c>
      <c r="F50" s="6" t="str">
        <f t="shared" si="3"/>
        <v>1 2</v>
      </c>
      <c r="G50" s="1" t="s">
        <v>424</v>
      </c>
      <c r="H50" s="117" t="s">
        <v>807</v>
      </c>
      <c r="I50" s="117" t="s">
        <v>808</v>
      </c>
      <c r="J50" s="3">
        <f>SUMIF('2022'!$R$2:$R$3023,'Base Recursos Fiscales'!$H50,'2022'!$T$2:$T$3023)</f>
        <v>0</v>
      </c>
      <c r="K50" s="3">
        <f t="shared" si="4"/>
        <v>0</v>
      </c>
      <c r="L50" s="3">
        <f t="shared" si="5"/>
        <v>0</v>
      </c>
      <c r="M50" s="3">
        <f t="shared" si="6"/>
        <v>0</v>
      </c>
      <c r="N50" s="3">
        <f t="shared" si="25"/>
        <v>0</v>
      </c>
      <c r="P50" s="3">
        <f>SUMIF('2021'!$R$2:$R$5794,'Base Recursos Fiscales'!$H50,'2021'!$T$2:$T$5794)</f>
        <v>0</v>
      </c>
      <c r="Q50" s="3">
        <f>SUMIF('2020'!$R$2:$R$5794,'Base Recursos Fiscales'!$H50,'2020'!$T$2:$T$5794)</f>
        <v>0</v>
      </c>
      <c r="R50" s="3">
        <f>SUMIF('2019'!$R$2:$R$5794,'Base Recursos Fiscales'!$H50,'2019'!$T$2:$T$5794)</f>
        <v>0</v>
      </c>
      <c r="T50" s="115">
        <f t="shared" si="26"/>
        <v>0</v>
      </c>
    </row>
    <row r="51" spans="1:26" x14ac:dyDescent="0.25">
      <c r="A51" s="106">
        <f t="shared" si="0"/>
        <v>13</v>
      </c>
      <c r="B51" s="106"/>
      <c r="C51" s="106">
        <f>IFERROR(VLOOKUP($F51,catalogos!$A$3:$D$111,2,0),0)</f>
        <v>0</v>
      </c>
      <c r="D51" s="106"/>
      <c r="E51" s="116" t="str">
        <f t="shared" si="1"/>
        <v>1 1 2 001</v>
      </c>
      <c r="F51" s="116"/>
      <c r="G51" s="106" t="s">
        <v>423</v>
      </c>
      <c r="H51" s="136" t="s">
        <v>809</v>
      </c>
      <c r="I51" s="136" t="s">
        <v>810</v>
      </c>
      <c r="J51" s="2">
        <f>SUMIF($E$11:$E$5802,$H51,$J$11:$J$5802)</f>
        <v>9936.6999999999953</v>
      </c>
      <c r="K51" s="2">
        <f>SUMIF($E$11:$E$5802,$H51,$K$11:$K$5802)</f>
        <v>9936.6999999999953</v>
      </c>
      <c r="L51" s="2">
        <f>SUMIF($E$11:$E$5802,$H51,$L$11:$L$5802)</f>
        <v>19873.399999999991</v>
      </c>
      <c r="M51" s="2">
        <f>SUMIF($E$11:$E$5802,$H51,$M$11:$M$5802)</f>
        <v>596.20199999999966</v>
      </c>
      <c r="N51" s="2">
        <f>SUMIF($E$11:$E$5802,$H51,$N$11:$N$5802)</f>
        <v>20469.601999999992</v>
      </c>
      <c r="O51" s="2"/>
      <c r="P51" s="2">
        <f>SUMIF($E$11:$E$5802,$H51,$P$11:$P$5802)</f>
        <v>0</v>
      </c>
      <c r="Q51" s="2">
        <f>SUMIF($E$11:$E$5802,$H51,$Q$11:$Q$5802)</f>
        <v>0</v>
      </c>
      <c r="R51" s="2">
        <f>SUMIF($E$11:$E$5802,$H51,$R$11:$R$5802)</f>
        <v>0</v>
      </c>
      <c r="T51" s="115">
        <f t="shared" ref="T51" si="27">SUM(J51:S51)</f>
        <v>60812.60399999997</v>
      </c>
      <c r="Y51" s="106"/>
      <c r="Z51" s="106"/>
    </row>
    <row r="52" spans="1:26" x14ac:dyDescent="0.25">
      <c r="A52" s="1">
        <f t="shared" si="0"/>
        <v>17</v>
      </c>
      <c r="C52" s="1" t="str">
        <f>IFERROR(VLOOKUP($F52,catalogos!$A$3:$D$111,2,0),0)</f>
        <v>1.1.1.3</v>
      </c>
      <c r="D52" s="1">
        <v>11</v>
      </c>
      <c r="E52" s="6" t="str">
        <f t="shared" si="1"/>
        <v>1 1 2 001 010</v>
      </c>
      <c r="F52" s="6" t="str">
        <f t="shared" si="3"/>
        <v>1 2</v>
      </c>
      <c r="G52" s="1" t="s">
        <v>424</v>
      </c>
      <c r="H52" s="117" t="s">
        <v>811</v>
      </c>
      <c r="I52" s="117" t="s">
        <v>812</v>
      </c>
      <c r="J52" s="3">
        <f>SUMIF('2022'!$R$2:$R$3023,'Base Recursos Fiscales'!$H52,'2022'!$T$2:$T$3023)</f>
        <v>9936.6999999999953</v>
      </c>
      <c r="K52" s="3">
        <f t="shared" si="4"/>
        <v>9936.6999999999953</v>
      </c>
      <c r="L52" s="3">
        <f t="shared" si="5"/>
        <v>19873.399999999991</v>
      </c>
      <c r="M52" s="3">
        <f t="shared" si="6"/>
        <v>596.20199999999966</v>
      </c>
      <c r="N52" s="3">
        <f t="shared" ref="N52:N53" si="28">+M52+L52</f>
        <v>20469.601999999992</v>
      </c>
      <c r="P52" s="3">
        <f>SUMIF('2021'!$R$2:$R$5794,'Base Recursos Fiscales'!$H52,'2021'!$T$2:$T$5794)</f>
        <v>0</v>
      </c>
      <c r="Q52" s="3">
        <f>SUMIF('2020'!$R$2:$R$5794,'Base Recursos Fiscales'!$H52,'2020'!$T$2:$T$5794)</f>
        <v>0</v>
      </c>
      <c r="R52" s="3">
        <f>SUMIF('2019'!$R$2:$R$5794,'Base Recursos Fiscales'!$H52,'2019'!$T$2:$T$5794)</f>
        <v>0</v>
      </c>
      <c r="T52" s="115">
        <f t="shared" ref="T52:T53" si="29">SUM(J52:S52)</f>
        <v>60812.60399999997</v>
      </c>
    </row>
    <row r="53" spans="1:26" x14ac:dyDescent="0.25">
      <c r="A53" s="1">
        <f t="shared" si="0"/>
        <v>9</v>
      </c>
      <c r="C53" s="1" t="str">
        <f>IFERROR(VLOOKUP($F53,catalogos!$A$3:$D$111,2,0),0)</f>
        <v>1.1.1.3</v>
      </c>
      <c r="D53" s="1">
        <v>11</v>
      </c>
      <c r="E53" s="6" t="str">
        <f t="shared" si="1"/>
        <v>1 1 2</v>
      </c>
      <c r="F53" s="6" t="str">
        <f t="shared" si="3"/>
        <v>1 2</v>
      </c>
      <c r="G53" s="1" t="s">
        <v>424</v>
      </c>
      <c r="H53" s="117" t="s">
        <v>346</v>
      </c>
      <c r="I53" s="117" t="s">
        <v>347</v>
      </c>
      <c r="J53" s="3">
        <f>SUMIF('2022'!$R$2:$R$3023,'Base Recursos Fiscales'!$H53,'2022'!$T$2:$T$3023)</f>
        <v>15740</v>
      </c>
      <c r="K53" s="3">
        <f t="shared" si="4"/>
        <v>15740</v>
      </c>
      <c r="L53" s="3">
        <f t="shared" si="5"/>
        <v>31480</v>
      </c>
      <c r="M53" s="3">
        <f t="shared" si="6"/>
        <v>944.4</v>
      </c>
      <c r="N53" s="3">
        <f t="shared" si="28"/>
        <v>32424.400000000001</v>
      </c>
      <c r="P53" s="3">
        <f>SUMIF('2021'!$R$2:$R$5794,'Base Recursos Fiscales'!$H53,'2021'!$T$2:$T$5794)</f>
        <v>0</v>
      </c>
      <c r="Q53" s="3">
        <f>SUMIF('2020'!$R$2:$R$5794,'Base Recursos Fiscales'!$H53,'2020'!$T$2:$T$5794)</f>
        <v>0</v>
      </c>
      <c r="R53" s="3">
        <f>SUMIF('2019'!$R$2:$R$5794,'Base Recursos Fiscales'!$H53,'2019'!$T$2:$T$5794)</f>
        <v>0</v>
      </c>
      <c r="T53" s="115">
        <f t="shared" si="29"/>
        <v>96328.8</v>
      </c>
      <c r="U53" s="106"/>
      <c r="V53" s="106"/>
      <c r="W53" s="106"/>
      <c r="X53" s="106"/>
    </row>
    <row r="54" spans="1:26" x14ac:dyDescent="0.25">
      <c r="A54" s="106">
        <f t="shared" si="0"/>
        <v>5</v>
      </c>
      <c r="B54" s="106"/>
      <c r="C54" s="106">
        <f>IFERROR(VLOOKUP($F54,catalogos!$A$3:$D$111,2,0),0)</f>
        <v>0</v>
      </c>
      <c r="D54" s="106"/>
      <c r="E54" s="116" t="str">
        <f t="shared" si="1"/>
        <v>1 1</v>
      </c>
      <c r="F54" s="116"/>
      <c r="G54" s="106" t="s">
        <v>423</v>
      </c>
      <c r="H54" s="136" t="s">
        <v>7</v>
      </c>
      <c r="I54" s="136" t="s">
        <v>621</v>
      </c>
      <c r="J54" s="2">
        <f>SUMIF($E$11:$E$5802,$H54,$J$11:$J$5802)</f>
        <v>9698.4500000000007</v>
      </c>
      <c r="K54" s="2">
        <f>SUMIF($E$11:$E$5802,$H54,$K$11:$K$5802)</f>
        <v>9698.4500000000007</v>
      </c>
      <c r="L54" s="2">
        <f>SUMIF($E$11:$E$5802,$H54,$L$11:$L$5802)</f>
        <v>19396.900000000001</v>
      </c>
      <c r="M54" s="2">
        <f>SUMIF($E$11:$E$5802,$H54,$M$11:$M$5802)</f>
        <v>581.90700000000004</v>
      </c>
      <c r="N54" s="2">
        <f>SUMIF($E$11:$E$5802,$H54,$N$11:$N$5802)</f>
        <v>19978.807000000001</v>
      </c>
      <c r="O54" s="2"/>
      <c r="P54" s="2">
        <f>SUMIF($E$11:$E$5802,$H54,$P$11:$P$5802)</f>
        <v>0</v>
      </c>
      <c r="Q54" s="2">
        <f>SUMIF($E$11:$E$5802,$H54,$Q$11:$Q$5802)</f>
        <v>0</v>
      </c>
      <c r="R54" s="2">
        <f>SUMIF($E$11:$E$5802,$H54,$R$11:$R$5802)</f>
        <v>0</v>
      </c>
      <c r="T54" s="115">
        <f t="shared" ref="T54:T55" si="30">SUM(J54:S54)</f>
        <v>59354.514000000003</v>
      </c>
      <c r="Y54" s="106"/>
      <c r="Z54" s="106"/>
    </row>
    <row r="55" spans="1:26" x14ac:dyDescent="0.25">
      <c r="A55" s="106">
        <f t="shared" si="0"/>
        <v>9</v>
      </c>
      <c r="B55" s="106"/>
      <c r="C55" s="106">
        <f>IFERROR(VLOOKUP($F55,catalogos!$A$3:$D$111,2,0),0)</f>
        <v>0</v>
      </c>
      <c r="D55" s="106"/>
      <c r="E55" s="116" t="str">
        <f t="shared" si="1"/>
        <v>1 1 7</v>
      </c>
      <c r="F55" s="116"/>
      <c r="G55" s="106" t="s">
        <v>423</v>
      </c>
      <c r="H55" s="136" t="s">
        <v>622</v>
      </c>
      <c r="I55" s="136" t="s">
        <v>623</v>
      </c>
      <c r="J55" s="2">
        <f>SUMIF($E$11:$E$5802,$H55,$J$11:$J$5802)</f>
        <v>5507.9</v>
      </c>
      <c r="K55" s="2">
        <f>SUMIF($E$11:$E$5802,$H55,$K$11:$K$5802)</f>
        <v>5507.9</v>
      </c>
      <c r="L55" s="2">
        <f>SUMIF($E$11:$E$5802,$H55,$L$11:$L$5802)</f>
        <v>11015.8</v>
      </c>
      <c r="M55" s="2">
        <f>SUMIF($E$11:$E$5802,$H55,$M$11:$M$5802)</f>
        <v>330.47399999999999</v>
      </c>
      <c r="N55" s="2">
        <f>SUMIF($E$11:$E$5802,$H55,$N$11:$N$5802)</f>
        <v>11346.273999999999</v>
      </c>
      <c r="O55" s="2"/>
      <c r="P55" s="2">
        <f>SUMIF($E$11:$E$5802,$H55,$P$11:$P$5802)</f>
        <v>0</v>
      </c>
      <c r="Q55" s="2">
        <f>SUMIF($E$11:$E$5802,$H55,$Q$11:$Q$5802)</f>
        <v>0</v>
      </c>
      <c r="R55" s="2">
        <f>SUMIF($E$11:$E$5802,$H55,$R$11:$R$5802)</f>
        <v>0</v>
      </c>
      <c r="T55" s="115">
        <f t="shared" si="30"/>
        <v>33708.347999999998</v>
      </c>
      <c r="Y55" s="106"/>
      <c r="Z55" s="106"/>
    </row>
    <row r="56" spans="1:26" x14ac:dyDescent="0.25">
      <c r="A56" s="1">
        <f t="shared" si="0"/>
        <v>13</v>
      </c>
      <c r="C56" s="1" t="str">
        <f>IFERROR(VLOOKUP($F56,catalogos!$A$3:$D$111,2,0),0)</f>
        <v>1.1.1.9</v>
      </c>
      <c r="D56" s="1">
        <v>11</v>
      </c>
      <c r="E56" s="6" t="str">
        <f t="shared" si="1"/>
        <v>1 1 7 001</v>
      </c>
      <c r="F56" s="6" t="str">
        <f t="shared" si="3"/>
        <v>1 7</v>
      </c>
      <c r="G56" s="1" t="s">
        <v>424</v>
      </c>
      <c r="H56" s="117" t="s">
        <v>624</v>
      </c>
      <c r="I56" s="117" t="s">
        <v>625</v>
      </c>
      <c r="J56" s="3">
        <f>SUMIF('2022'!$R$2:$R$3023,'Base Recursos Fiscales'!$H56,'2022'!$T$2:$T$3023)</f>
        <v>5507.9</v>
      </c>
      <c r="K56" s="3">
        <f t="shared" ref="K56:K57" si="31">($J56/$K$1)*$K$2</f>
        <v>5507.9</v>
      </c>
      <c r="L56" s="3">
        <f t="shared" ref="L56:L57" si="32">+$J56+$K56</f>
        <v>11015.8</v>
      </c>
      <c r="M56" s="3">
        <f t="shared" ref="M56:M57" si="33">+$L56*$K$3</f>
        <v>330.47399999999999</v>
      </c>
      <c r="N56" s="3">
        <f t="shared" ref="N56:N57" si="34">+M56+L56</f>
        <v>11346.273999999999</v>
      </c>
      <c r="P56" s="3">
        <f>SUMIF('2021'!$R$2:$R$5794,'Base Recursos Fiscales'!$H56,'2021'!$T$2:$T$5794)</f>
        <v>0</v>
      </c>
      <c r="Q56" s="3">
        <f>SUMIF('2020'!$R$2:$R$5794,'Base Recursos Fiscales'!$H56,'2020'!$T$2:$T$5794)</f>
        <v>0</v>
      </c>
      <c r="R56" s="3">
        <f>SUMIF('2019'!$R$2:$R$5794,'Base Recursos Fiscales'!$H56,'2019'!$T$2:$T$5794)</f>
        <v>0</v>
      </c>
      <c r="T56" s="115">
        <f t="shared" ref="T56:T57" si="35">SUM(J56:S56)</f>
        <v>33708.347999999998</v>
      </c>
      <c r="U56" s="106"/>
      <c r="V56" s="106"/>
      <c r="W56" s="106"/>
      <c r="X56" s="106"/>
    </row>
    <row r="57" spans="1:26" hidden="1" x14ac:dyDescent="0.25">
      <c r="A57" s="1">
        <f t="shared" si="0"/>
        <v>13</v>
      </c>
      <c r="C57" s="1" t="str">
        <f>IFERROR(VLOOKUP($F57,catalogos!$A$3:$D$111,2,0),0)</f>
        <v>1.1.1.9</v>
      </c>
      <c r="D57" s="1">
        <v>11</v>
      </c>
      <c r="E57" s="6" t="str">
        <f t="shared" si="1"/>
        <v>1 1 7 001</v>
      </c>
      <c r="F57" s="6" t="str">
        <f t="shared" si="3"/>
        <v>1 7</v>
      </c>
      <c r="G57" s="1" t="s">
        <v>424</v>
      </c>
      <c r="H57" s="117" t="s">
        <v>626</v>
      </c>
      <c r="I57" s="117" t="s">
        <v>627</v>
      </c>
      <c r="J57" s="3">
        <f>SUMIF('2022'!$R$2:$R$3023,'Base Recursos Fiscales'!$H57,'2022'!$T$2:$T$3023)</f>
        <v>0</v>
      </c>
      <c r="K57" s="3">
        <f t="shared" si="31"/>
        <v>0</v>
      </c>
      <c r="L57" s="3">
        <f t="shared" si="32"/>
        <v>0</v>
      </c>
      <c r="M57" s="3">
        <f t="shared" si="33"/>
        <v>0</v>
      </c>
      <c r="N57" s="3">
        <f t="shared" si="34"/>
        <v>0</v>
      </c>
      <c r="P57" s="3">
        <f>SUMIF('2021'!$R$2:$R$5794,'Base Recursos Fiscales'!$H57,'2021'!$T$2:$T$5794)</f>
        <v>0</v>
      </c>
      <c r="Q57" s="3">
        <f>SUMIF('2020'!$R$2:$R$5794,'Base Recursos Fiscales'!$H57,'2020'!$T$2:$T$5794)</f>
        <v>0</v>
      </c>
      <c r="R57" s="3">
        <f>SUMIF('2019'!$R$2:$R$5794,'Base Recursos Fiscales'!$H57,'2019'!$T$2:$T$5794)</f>
        <v>0</v>
      </c>
      <c r="T57" s="115">
        <f t="shared" si="35"/>
        <v>0</v>
      </c>
    </row>
    <row r="58" spans="1:26" x14ac:dyDescent="0.25">
      <c r="A58" s="106">
        <f t="shared" si="0"/>
        <v>9</v>
      </c>
      <c r="B58" s="106"/>
      <c r="C58" s="106">
        <f>IFERROR(VLOOKUP($F58,catalogos!$A$3:$D$111,2,0),0)</f>
        <v>0</v>
      </c>
      <c r="D58" s="106"/>
      <c r="E58" s="116" t="str">
        <f t="shared" si="1"/>
        <v>1 1 7</v>
      </c>
      <c r="F58" s="116"/>
      <c r="G58" s="106" t="s">
        <v>423</v>
      </c>
      <c r="H58" s="136" t="s">
        <v>813</v>
      </c>
      <c r="I58" s="136" t="s">
        <v>814</v>
      </c>
      <c r="J58" s="2">
        <f>SUMIF($E$11:$E$5802,$H58,$J$11:$J$5802)</f>
        <v>4190.5500000000011</v>
      </c>
      <c r="K58" s="2">
        <f>SUMIF($E$11:$E$5802,$H58,$K$11:$K$5802)</f>
        <v>4190.5500000000011</v>
      </c>
      <c r="L58" s="2">
        <f>SUMIF($E$11:$E$5802,$H58,$L$11:$L$5802)</f>
        <v>8381.1000000000022</v>
      </c>
      <c r="M58" s="2">
        <f>SUMIF($E$11:$E$5802,$H58,$M$11:$M$5802)</f>
        <v>251.43300000000005</v>
      </c>
      <c r="N58" s="2">
        <f>SUMIF($E$11:$E$5802,$H58,$N$11:$N$5802)</f>
        <v>8632.5330000000031</v>
      </c>
      <c r="O58" s="2"/>
      <c r="P58" s="2">
        <f>SUMIF($E$11:$E$5802,$H58,$P$11:$P$5802)</f>
        <v>0</v>
      </c>
      <c r="Q58" s="2">
        <f>SUMIF($E$11:$E$5802,$H58,$Q$11:$Q$5802)</f>
        <v>0</v>
      </c>
      <c r="R58" s="2">
        <f>SUMIF($E$11:$E$5802,$H58,$R$11:$R$5802)</f>
        <v>0</v>
      </c>
      <c r="T58" s="115">
        <f t="shared" ref="T58" si="36">SUM(J58:S58)</f>
        <v>25646.166000000008</v>
      </c>
      <c r="Y58" s="106"/>
      <c r="Z58" s="106"/>
    </row>
    <row r="59" spans="1:26" x14ac:dyDescent="0.25">
      <c r="A59" s="1">
        <f t="shared" si="0"/>
        <v>13</v>
      </c>
      <c r="C59" s="1" t="str">
        <f>IFERROR(VLOOKUP($F59,catalogos!$A$3:$D$111,2,0),0)</f>
        <v>1.1.1.9</v>
      </c>
      <c r="D59" s="1">
        <v>11</v>
      </c>
      <c r="E59" s="6" t="str">
        <f t="shared" si="1"/>
        <v>1 1 7 002</v>
      </c>
      <c r="F59" s="6" t="str">
        <f t="shared" si="3"/>
        <v>1 7</v>
      </c>
      <c r="G59" s="1" t="s">
        <v>424</v>
      </c>
      <c r="H59" s="117" t="s">
        <v>815</v>
      </c>
      <c r="I59" s="117" t="s">
        <v>625</v>
      </c>
      <c r="J59" s="3">
        <f>SUMIF('2022'!$R$2:$R$3023,'Base Recursos Fiscales'!$H59,'2022'!$T$2:$T$3023)</f>
        <v>4190.5500000000011</v>
      </c>
      <c r="K59" s="3">
        <f t="shared" ref="K59" si="37">($J59/$K$1)*$K$2</f>
        <v>4190.5500000000011</v>
      </c>
      <c r="L59" s="3">
        <f t="shared" ref="L59" si="38">+$J59+$K59</f>
        <v>8381.1000000000022</v>
      </c>
      <c r="M59" s="3">
        <f t="shared" ref="M59" si="39">+$L59*$K$3</f>
        <v>251.43300000000005</v>
      </c>
      <c r="N59" s="3">
        <f t="shared" ref="N59" si="40">+M59+L59</f>
        <v>8632.5330000000031</v>
      </c>
      <c r="P59" s="3">
        <f>SUMIF('2021'!$R$2:$R$5794,'Base Recursos Fiscales'!$H59,'2021'!$T$2:$T$5794)</f>
        <v>0</v>
      </c>
      <c r="Q59" s="3">
        <f>SUMIF('2020'!$R$2:$R$5794,'Base Recursos Fiscales'!$H59,'2020'!$T$2:$T$5794)</f>
        <v>0</v>
      </c>
      <c r="R59" s="3">
        <f>SUMIF('2019'!$R$2:$R$5794,'Base Recursos Fiscales'!$H59,'2019'!$T$2:$T$5794)</f>
        <v>0</v>
      </c>
      <c r="T59" s="115">
        <f t="shared" ref="T59" si="41">SUM(J59:S59)</f>
        <v>25646.166000000008</v>
      </c>
      <c r="U59" s="106"/>
      <c r="V59" s="106"/>
      <c r="W59" s="106"/>
      <c r="X59" s="106"/>
    </row>
    <row r="60" spans="1:26" x14ac:dyDescent="0.25">
      <c r="A60" s="106">
        <f t="shared" si="0"/>
        <v>5</v>
      </c>
      <c r="B60" s="106"/>
      <c r="C60" s="106">
        <f>IFERROR(VLOOKUP($F60,catalogos!$A$3:$D$111,2,0),0)</f>
        <v>0</v>
      </c>
      <c r="D60" s="106"/>
      <c r="E60" s="116" t="str">
        <f t="shared" si="1"/>
        <v>1 1</v>
      </c>
      <c r="F60" s="116"/>
      <c r="G60" s="106" t="s">
        <v>423</v>
      </c>
      <c r="H60" s="136" t="s">
        <v>8</v>
      </c>
      <c r="I60" s="136" t="s">
        <v>628</v>
      </c>
      <c r="J60" s="2">
        <f>SUMIF($E$11:$E$5802,$H60,$J$11:$J$5802)</f>
        <v>18937</v>
      </c>
      <c r="K60" s="2">
        <f>SUMIF($E$11:$E$5802,$H60,$K$11:$K$5802)</f>
        <v>18937</v>
      </c>
      <c r="L60" s="2">
        <f>SUMIF($E$11:$E$5802,$H60,$L$11:$L$5802)</f>
        <v>37874</v>
      </c>
      <c r="M60" s="2">
        <f>SUMIF($E$11:$E$5802,$H60,$M$11:$M$5802)</f>
        <v>1136.22</v>
      </c>
      <c r="N60" s="2">
        <f>SUMIF($E$11:$E$5802,$H60,$N$11:$N$5802)</f>
        <v>39010.22</v>
      </c>
      <c r="O60" s="2"/>
      <c r="P60" s="2">
        <f>SUMIF($E$11:$E$5802,$H60,$P$11:$P$5802)</f>
        <v>0</v>
      </c>
      <c r="Q60" s="2">
        <f>SUMIF($E$11:$E$5802,$H60,$Q$11:$Q$5802)</f>
        <v>0</v>
      </c>
      <c r="R60" s="2">
        <f>SUMIF($E$11:$E$5802,$H60,$R$11:$R$5802)</f>
        <v>0</v>
      </c>
      <c r="S60" s="2">
        <f>SUMIF($E$11:$E$5802,$H60,$S$11:$S$5802)</f>
        <v>0</v>
      </c>
      <c r="T60" s="107"/>
      <c r="U60" s="106"/>
      <c r="V60" s="106"/>
      <c r="W60" s="106"/>
      <c r="X60" s="106"/>
      <c r="Y60" s="106"/>
      <c r="Z60" s="106"/>
    </row>
    <row r="61" spans="1:26" hidden="1" x14ac:dyDescent="0.25">
      <c r="A61" s="106">
        <f t="shared" si="0"/>
        <v>9</v>
      </c>
      <c r="B61" s="106"/>
      <c r="C61" s="106">
        <f>IFERROR(VLOOKUP($F61,catalogos!$A$3:$D$111,2,0),0)</f>
        <v>0</v>
      </c>
      <c r="D61" s="106"/>
      <c r="E61" s="116" t="str">
        <f t="shared" si="1"/>
        <v>1 1 8</v>
      </c>
      <c r="F61" s="116"/>
      <c r="G61" s="106" t="s">
        <v>423</v>
      </c>
      <c r="H61" s="136" t="s">
        <v>629</v>
      </c>
      <c r="I61" s="136" t="s">
        <v>630</v>
      </c>
      <c r="J61" s="2">
        <f>SUMIF($E$11:$E$5802,$H61,$J$11:$J$5802)</f>
        <v>0</v>
      </c>
      <c r="K61" s="2">
        <f>SUMIF($E$11:$E$5802,$H61,$K$11:$K$5802)</f>
        <v>0</v>
      </c>
      <c r="L61" s="2">
        <f>SUMIF($E$11:$E$5802,$H61,$L$11:$L$5802)</f>
        <v>0</v>
      </c>
      <c r="M61" s="2">
        <f>SUMIF($E$11:$E$5802,$H61,$M$11:$M$5802)</f>
        <v>0</v>
      </c>
      <c r="N61" s="2">
        <f>SUMIF($E$11:$E$5802,$H61,$N$11:$N$5802)</f>
        <v>0</v>
      </c>
      <c r="O61" s="2"/>
      <c r="P61" s="2">
        <f>SUMIF($E$11:$E$5802,$H61,$P$11:$P$5802)</f>
        <v>0</v>
      </c>
      <c r="Q61" s="2">
        <f>SUMIF($E$11:$E$5802,$H61,$Q$11:$Q$5802)</f>
        <v>0</v>
      </c>
      <c r="R61" s="2">
        <f>SUMIF($E$11:$E$5802,$H61,$R$11:$R$5802)</f>
        <v>0</v>
      </c>
      <c r="S61" s="2">
        <f>SUMIF($E$11:$E$5802,$H61,$S$11:$S$5802)</f>
        <v>0</v>
      </c>
      <c r="T61" s="107">
        <f>SUM(P61:R61)</f>
        <v>0</v>
      </c>
      <c r="U61" s="2"/>
      <c r="V61" s="106"/>
      <c r="W61" s="106"/>
      <c r="X61" s="106"/>
      <c r="Y61" s="106"/>
      <c r="Z61" s="106"/>
    </row>
    <row r="62" spans="1:26" hidden="1" x14ac:dyDescent="0.25">
      <c r="A62" s="106">
        <f t="shared" si="0"/>
        <v>13</v>
      </c>
      <c r="B62" s="106"/>
      <c r="C62" s="106">
        <f>IFERROR(VLOOKUP($F62,catalogos!$A$3:$D$111,2,0),0)</f>
        <v>0</v>
      </c>
      <c r="D62" s="106"/>
      <c r="E62" s="116" t="str">
        <f t="shared" si="1"/>
        <v>1 1 8 001</v>
      </c>
      <c r="F62" s="116"/>
      <c r="G62" s="106" t="s">
        <v>423</v>
      </c>
      <c r="H62" s="136" t="s">
        <v>631</v>
      </c>
      <c r="I62" s="136" t="s">
        <v>632</v>
      </c>
      <c r="J62" s="2">
        <f>SUMIF($E$11:$E$5802,$H62,$J$11:$J$5802)</f>
        <v>0</v>
      </c>
      <c r="K62" s="2">
        <f>SUMIF($E$11:$E$5802,$H62,$K$11:$K$5802)</f>
        <v>0</v>
      </c>
      <c r="L62" s="2">
        <f>SUMIF($E$11:$E$5802,$H62,$L$11:$L$5802)</f>
        <v>0</v>
      </c>
      <c r="M62" s="2">
        <f>SUMIF($E$11:$E$5802,$H62,$M$11:$M$5802)</f>
        <v>0</v>
      </c>
      <c r="N62" s="2">
        <f>SUMIF($E$11:$E$5802,$H62,$N$11:$N$5802)</f>
        <v>0</v>
      </c>
      <c r="O62" s="2"/>
      <c r="P62" s="2">
        <f>SUMIF($E$11:$E$5802,$H62,$P$11:$P$5802)</f>
        <v>0</v>
      </c>
      <c r="Q62" s="2">
        <f>SUMIF($E$11:$E$5802,$H62,$Q$11:$Q$5802)</f>
        <v>0</v>
      </c>
      <c r="R62" s="2">
        <f>SUMIF($E$11:$E$5802,$H62,$R$11:$R$5802)</f>
        <v>0</v>
      </c>
      <c r="T62" s="115">
        <f t="shared" ref="T62" si="42">SUM(J62:S62)</f>
        <v>0</v>
      </c>
      <c r="Y62" s="106"/>
      <c r="Z62" s="106"/>
    </row>
    <row r="63" spans="1:26" hidden="1" x14ac:dyDescent="0.25">
      <c r="A63" s="1">
        <f t="shared" si="0"/>
        <v>17</v>
      </c>
      <c r="C63" s="1" t="str">
        <f>IFERROR(VLOOKUP($F63,catalogos!$A$3:$D$111,2,0),0)</f>
        <v>1.1.1.8</v>
      </c>
      <c r="D63" s="1">
        <v>11</v>
      </c>
      <c r="E63" s="6" t="str">
        <f t="shared" si="1"/>
        <v>1 1 8 001 001</v>
      </c>
      <c r="F63" s="6" t="str">
        <f t="shared" si="3"/>
        <v>1 8</v>
      </c>
      <c r="G63" s="1" t="s">
        <v>424</v>
      </c>
      <c r="H63" s="117" t="s">
        <v>348</v>
      </c>
      <c r="I63" s="117" t="s">
        <v>349</v>
      </c>
      <c r="K63" s="3">
        <f t="shared" ref="K63:K64" si="43">($J63/$K$1)*$K$2</f>
        <v>0</v>
      </c>
      <c r="L63" s="3">
        <f t="shared" ref="L63:L64" si="44">+$J63+$K63</f>
        <v>0</v>
      </c>
      <c r="M63" s="3">
        <f t="shared" ref="M63:M64" si="45">+$L63*$K$3</f>
        <v>0</v>
      </c>
      <c r="N63" s="3">
        <f t="shared" ref="N63:N64" si="46">+M63+L63</f>
        <v>0</v>
      </c>
      <c r="P63" s="3">
        <f>SUMIF('2021'!$R$2:$R$5794,'Base Recursos Fiscales'!$H63,'2021'!$T$2:$T$5794)</f>
        <v>0</v>
      </c>
      <c r="Q63" s="3">
        <f>SUMIF('2020'!$R$2:$R$5794,'Base Recursos Fiscales'!$H63,'2020'!$T$2:$T$5794)</f>
        <v>0</v>
      </c>
      <c r="R63" s="3">
        <f>SUMIF('2019'!$R$2:$R$5794,'Base Recursos Fiscales'!$H63,'2019'!$T$2:$T$5794)</f>
        <v>0</v>
      </c>
      <c r="T63" s="115">
        <f t="shared" ref="T63:T64" si="47">SUM(J63:S63)</f>
        <v>0</v>
      </c>
      <c r="U63" s="106"/>
      <c r="V63" s="106"/>
      <c r="W63" s="106"/>
      <c r="X63" s="106"/>
    </row>
    <row r="64" spans="1:26" hidden="1" x14ac:dyDescent="0.25">
      <c r="A64" s="1">
        <f t="shared" si="0"/>
        <v>17</v>
      </c>
      <c r="C64" s="1" t="str">
        <f>IFERROR(VLOOKUP($F64,catalogos!$A$3:$D$111,2,0),0)</f>
        <v>1.1.1.8</v>
      </c>
      <c r="D64" s="1">
        <v>11</v>
      </c>
      <c r="E64" s="6" t="str">
        <f t="shared" si="1"/>
        <v>1 1 8 001 001</v>
      </c>
      <c r="F64" s="6" t="str">
        <f t="shared" si="3"/>
        <v>1 8</v>
      </c>
      <c r="G64" s="1" t="s">
        <v>424</v>
      </c>
      <c r="H64" s="117" t="s">
        <v>350</v>
      </c>
      <c r="I64" s="117" t="s">
        <v>351</v>
      </c>
      <c r="K64" s="3">
        <f t="shared" si="43"/>
        <v>0</v>
      </c>
      <c r="L64" s="3">
        <f t="shared" si="44"/>
        <v>0</v>
      </c>
      <c r="M64" s="3">
        <f t="shared" si="45"/>
        <v>0</v>
      </c>
      <c r="N64" s="3">
        <f t="shared" si="46"/>
        <v>0</v>
      </c>
      <c r="P64" s="3">
        <f>SUMIF('2021'!$R$2:$R$5794,'Base Recursos Fiscales'!$H64,'2021'!$T$2:$T$5794)</f>
        <v>0</v>
      </c>
      <c r="Q64" s="3">
        <f>SUMIF('2020'!$R$2:$R$5794,'Base Recursos Fiscales'!$H64,'2020'!$T$2:$T$5794)</f>
        <v>0</v>
      </c>
      <c r="R64" s="3">
        <f>SUMIF('2019'!$R$2:$R$5794,'Base Recursos Fiscales'!$H64,'2019'!$T$2:$T$5794)</f>
        <v>0</v>
      </c>
      <c r="T64" s="115">
        <f t="shared" si="47"/>
        <v>0</v>
      </c>
      <c r="U64" s="106"/>
      <c r="V64" s="106"/>
      <c r="W64" s="106"/>
      <c r="X64" s="106"/>
    </row>
    <row r="65" spans="1:28" hidden="1" x14ac:dyDescent="0.25">
      <c r="A65" s="106">
        <f t="shared" si="0"/>
        <v>13</v>
      </c>
      <c r="B65" s="106"/>
      <c r="C65" s="106">
        <f>IFERROR(VLOOKUP($F65,catalogos!$A$3:$D$111,2,0),0)</f>
        <v>0</v>
      </c>
      <c r="D65" s="106"/>
      <c r="E65" s="116" t="str">
        <f t="shared" si="1"/>
        <v>1 1 8 001</v>
      </c>
      <c r="F65" s="116"/>
      <c r="G65" s="106" t="s">
        <v>423</v>
      </c>
      <c r="H65" s="136" t="s">
        <v>633</v>
      </c>
      <c r="I65" s="136" t="s">
        <v>634</v>
      </c>
      <c r="J65" s="2">
        <f>SUMIF($E$11:$E$5802,$H65,$J$11:$J$5802)</f>
        <v>0</v>
      </c>
      <c r="K65" s="2">
        <f>SUMIF($E$11:$E$5802,$H65,$K$11:$K$5802)</f>
        <v>0</v>
      </c>
      <c r="L65" s="2">
        <f>SUMIF($E$11:$E$5802,$H65,$L$11:$L$5802)</f>
        <v>0</v>
      </c>
      <c r="M65" s="2">
        <f>SUMIF($E$11:$E$5802,$H65,$M$11:$M$5802)</f>
        <v>0</v>
      </c>
      <c r="N65" s="2">
        <f>SUMIF($E$11:$E$5802,$H65,$N$11:$N$5802)</f>
        <v>0</v>
      </c>
      <c r="O65" s="2"/>
      <c r="P65" s="2">
        <f>SUMIF($E$11:$E$5802,$H65,$P$11:$P$5802)</f>
        <v>0</v>
      </c>
      <c r="Q65" s="2">
        <f>SUMIF($E$11:$E$5802,$H65,$Q$11:$Q$5802)</f>
        <v>0</v>
      </c>
      <c r="R65" s="2">
        <f>SUMIF($E$11:$E$5802,$H65,$R$11:$R$5802)</f>
        <v>0</v>
      </c>
      <c r="T65" s="115">
        <f t="shared" ref="T65" si="48">SUM(J65:S65)</f>
        <v>0</v>
      </c>
      <c r="Y65" s="106"/>
      <c r="Z65" s="106"/>
      <c r="AA65" s="106"/>
      <c r="AB65" s="106"/>
    </row>
    <row r="66" spans="1:28" hidden="1" x14ac:dyDescent="0.25">
      <c r="A66" s="1">
        <f t="shared" si="0"/>
        <v>17</v>
      </c>
      <c r="C66" s="1" t="str">
        <f>IFERROR(VLOOKUP($F66,catalogos!$A$3:$D$111,2,0),0)</f>
        <v>1.1.1.8</v>
      </c>
      <c r="D66" s="1">
        <v>11</v>
      </c>
      <c r="E66" s="6" t="str">
        <f t="shared" si="1"/>
        <v>1 1 8 001 002</v>
      </c>
      <c r="F66" s="6" t="str">
        <f t="shared" si="3"/>
        <v>1 8</v>
      </c>
      <c r="G66" s="1" t="s">
        <v>424</v>
      </c>
      <c r="H66" s="117" t="s">
        <v>352</v>
      </c>
      <c r="I66" s="117" t="s">
        <v>349</v>
      </c>
      <c r="K66" s="3">
        <f t="shared" ref="K66:K67" si="49">($J66/$K$1)*$K$2</f>
        <v>0</v>
      </c>
      <c r="L66" s="3">
        <f t="shared" ref="L66:L67" si="50">+$J66+$K66</f>
        <v>0</v>
      </c>
      <c r="M66" s="3">
        <f t="shared" ref="M66:M67" si="51">+$L66*$K$3</f>
        <v>0</v>
      </c>
      <c r="N66" s="3">
        <f t="shared" ref="N66:N67" si="52">+M66+L66</f>
        <v>0</v>
      </c>
      <c r="P66" s="3">
        <f>SUMIF('2021'!$R$2:$R$5794,'Base Recursos Fiscales'!$H66,'2021'!$T$2:$T$5794)</f>
        <v>0</v>
      </c>
      <c r="Q66" s="3">
        <f>SUMIF('2020'!$R$2:$R$5794,'Base Recursos Fiscales'!$H66,'2020'!$T$2:$T$5794)</f>
        <v>0</v>
      </c>
      <c r="R66" s="3">
        <f>SUMIF('2019'!$R$2:$R$5794,'Base Recursos Fiscales'!$H66,'2019'!$T$2:$T$5794)</f>
        <v>0</v>
      </c>
      <c r="T66" s="115">
        <f t="shared" ref="T66:T67" si="53">SUM(J66:S66)</f>
        <v>0</v>
      </c>
    </row>
    <row r="67" spans="1:28" hidden="1" x14ac:dyDescent="0.25">
      <c r="A67" s="1">
        <f t="shared" si="0"/>
        <v>17</v>
      </c>
      <c r="C67" s="1" t="str">
        <f>IFERROR(VLOOKUP($F67,catalogos!$A$3:$D$111,2,0),0)</f>
        <v>1.1.1.8</v>
      </c>
      <c r="D67" s="1">
        <v>11</v>
      </c>
      <c r="E67" s="6" t="str">
        <f t="shared" si="1"/>
        <v>1 1 8 001 002</v>
      </c>
      <c r="F67" s="6" t="str">
        <f t="shared" si="3"/>
        <v>1 8</v>
      </c>
      <c r="G67" s="1" t="s">
        <v>424</v>
      </c>
      <c r="H67" s="117" t="s">
        <v>353</v>
      </c>
      <c r="I67" s="117" t="s">
        <v>354</v>
      </c>
      <c r="K67" s="3">
        <f t="shared" si="49"/>
        <v>0</v>
      </c>
      <c r="L67" s="3">
        <f t="shared" si="50"/>
        <v>0</v>
      </c>
      <c r="M67" s="3">
        <f t="shared" si="51"/>
        <v>0</v>
      </c>
      <c r="N67" s="3">
        <f t="shared" si="52"/>
        <v>0</v>
      </c>
      <c r="P67" s="3">
        <f>SUMIF('2021'!$R$2:$R$5794,'Base Recursos Fiscales'!$H67,'2021'!$T$2:$T$5794)</f>
        <v>0</v>
      </c>
      <c r="Q67" s="3">
        <f>SUMIF('2020'!$R$2:$R$5794,'Base Recursos Fiscales'!$H67,'2020'!$T$2:$T$5794)</f>
        <v>0</v>
      </c>
      <c r="R67" s="3">
        <f>SUMIF('2019'!$R$2:$R$5794,'Base Recursos Fiscales'!$H67,'2019'!$T$2:$T$5794)</f>
        <v>0</v>
      </c>
      <c r="T67" s="115">
        <f t="shared" si="53"/>
        <v>0</v>
      </c>
      <c r="U67" s="106"/>
      <c r="V67" s="106"/>
      <c r="W67" s="106"/>
      <c r="X67" s="106"/>
    </row>
    <row r="68" spans="1:28" hidden="1" x14ac:dyDescent="0.25">
      <c r="A68" s="106">
        <f t="shared" si="0"/>
        <v>13</v>
      </c>
      <c r="B68" s="106"/>
      <c r="C68" s="106">
        <f>IFERROR(VLOOKUP($F68,catalogos!$A$3:$D$111,2,0),0)</f>
        <v>0</v>
      </c>
      <c r="D68" s="106"/>
      <c r="E68" s="116" t="str">
        <f t="shared" si="1"/>
        <v>1 1 8 001</v>
      </c>
      <c r="F68" s="116"/>
      <c r="G68" s="106" t="s">
        <v>423</v>
      </c>
      <c r="H68" s="136" t="s">
        <v>635</v>
      </c>
      <c r="I68" s="136" t="s">
        <v>636</v>
      </c>
      <c r="J68" s="2">
        <f>SUMIF($E$11:$E$5802,$H68,$J$11:$J$5802)</f>
        <v>0</v>
      </c>
      <c r="K68" s="2">
        <f>SUMIF($E$11:$E$5802,$H68,$K$11:$K$5802)</f>
        <v>0</v>
      </c>
      <c r="L68" s="2">
        <f>SUMIF($E$11:$E$5802,$H68,$L$11:$L$5802)</f>
        <v>0</v>
      </c>
      <c r="M68" s="2">
        <f>SUMIF($E$11:$E$5802,$H68,$M$11:$M$5802)</f>
        <v>0</v>
      </c>
      <c r="N68" s="2">
        <f>SUMIF($E$11:$E$5802,$H68,$N$11:$N$5802)</f>
        <v>0</v>
      </c>
      <c r="O68" s="2"/>
      <c r="P68" s="2">
        <f>SUMIF($E$11:$E$5802,$H68,$P$11:$P$5802)</f>
        <v>0</v>
      </c>
      <c r="Q68" s="2">
        <f>SUMIF($E$11:$E$5802,$H68,$Q$11:$Q$5802)</f>
        <v>0</v>
      </c>
      <c r="R68" s="2">
        <f>SUMIF($E$11:$E$5802,$H68,$R$11:$R$5802)</f>
        <v>0</v>
      </c>
      <c r="T68" s="115">
        <f t="shared" ref="T68" si="54">SUM(J68:S68)</f>
        <v>0</v>
      </c>
      <c r="Y68" s="106"/>
      <c r="Z68" s="106"/>
    </row>
    <row r="69" spans="1:28" hidden="1" x14ac:dyDescent="0.25">
      <c r="A69" s="1">
        <f t="shared" si="0"/>
        <v>17</v>
      </c>
      <c r="C69" s="1" t="str">
        <f>IFERROR(VLOOKUP($F69,catalogos!$A$3:$D$111,2,0),0)</f>
        <v>1.1.1.8</v>
      </c>
      <c r="D69" s="1">
        <v>11</v>
      </c>
      <c r="E69" s="6" t="str">
        <f t="shared" si="1"/>
        <v>1 1 8 001 003</v>
      </c>
      <c r="F69" s="6" t="str">
        <f t="shared" si="3"/>
        <v>1 8</v>
      </c>
      <c r="G69" s="1" t="s">
        <v>424</v>
      </c>
      <c r="H69" s="117" t="s">
        <v>355</v>
      </c>
      <c r="I69" s="117" t="s">
        <v>349</v>
      </c>
      <c r="K69" s="3">
        <f t="shared" ref="K69:K70" si="55">($J69/$K$1)*$K$2</f>
        <v>0</v>
      </c>
      <c r="L69" s="3">
        <f t="shared" ref="L69:L70" si="56">+$J69+$K69</f>
        <v>0</v>
      </c>
      <c r="M69" s="3">
        <f t="shared" ref="M69:M70" si="57">+$L69*$K$3</f>
        <v>0</v>
      </c>
      <c r="N69" s="3">
        <f t="shared" ref="N69:N70" si="58">+M69+L69</f>
        <v>0</v>
      </c>
      <c r="P69" s="3">
        <f>SUMIF('2021'!$R$2:$R$5794,'Base Recursos Fiscales'!$H69,'2021'!$T$2:$T$5794)</f>
        <v>0</v>
      </c>
      <c r="Q69" s="3">
        <f>SUMIF('2020'!$R$2:$R$5794,'Base Recursos Fiscales'!$H69,'2020'!$T$2:$T$5794)</f>
        <v>0</v>
      </c>
      <c r="R69" s="3">
        <f>SUMIF('2019'!$R$2:$R$5794,'Base Recursos Fiscales'!$H69,'2019'!$T$2:$T$5794)</f>
        <v>0</v>
      </c>
      <c r="T69" s="115">
        <f t="shared" ref="T69:T70" si="59">SUM(J69:S69)</f>
        <v>0</v>
      </c>
      <c r="U69" s="106"/>
      <c r="V69" s="106"/>
      <c r="W69" s="106"/>
      <c r="X69" s="106"/>
    </row>
    <row r="70" spans="1:28" hidden="1" x14ac:dyDescent="0.25">
      <c r="A70" s="1">
        <f t="shared" si="0"/>
        <v>17</v>
      </c>
      <c r="C70" s="1" t="str">
        <f>IFERROR(VLOOKUP($F70,catalogos!$A$3:$D$111,2,0),0)</f>
        <v>1.1.1.8</v>
      </c>
      <c r="D70" s="1">
        <v>11</v>
      </c>
      <c r="E70" s="6" t="str">
        <f t="shared" si="1"/>
        <v>1 1 8 001 003</v>
      </c>
      <c r="F70" s="6" t="str">
        <f t="shared" si="3"/>
        <v>1 8</v>
      </c>
      <c r="G70" s="1" t="s">
        <v>424</v>
      </c>
      <c r="H70" s="117" t="s">
        <v>356</v>
      </c>
      <c r="I70" s="117" t="s">
        <v>357</v>
      </c>
      <c r="K70" s="3">
        <f t="shared" si="55"/>
        <v>0</v>
      </c>
      <c r="L70" s="3">
        <f t="shared" si="56"/>
        <v>0</v>
      </c>
      <c r="M70" s="3">
        <f t="shared" si="57"/>
        <v>0</v>
      </c>
      <c r="N70" s="3">
        <f t="shared" si="58"/>
        <v>0</v>
      </c>
      <c r="P70" s="3">
        <f>SUMIF('2021'!$R$2:$R$5794,'Base Recursos Fiscales'!$H70,'2021'!$T$2:$T$5794)</f>
        <v>0</v>
      </c>
      <c r="Q70" s="3">
        <f>SUMIF('2020'!$R$2:$R$5794,'Base Recursos Fiscales'!$H70,'2020'!$T$2:$T$5794)</f>
        <v>0</v>
      </c>
      <c r="R70" s="3">
        <f>SUMIF('2019'!$R$2:$R$5794,'Base Recursos Fiscales'!$H70,'2019'!$T$2:$T$5794)</f>
        <v>0</v>
      </c>
      <c r="T70" s="115">
        <f t="shared" si="59"/>
        <v>0</v>
      </c>
      <c r="U70" s="106"/>
      <c r="V70" s="106"/>
      <c r="W70" s="106"/>
      <c r="X70" s="106"/>
    </row>
    <row r="71" spans="1:28" x14ac:dyDescent="0.25">
      <c r="A71" s="106">
        <f t="shared" si="0"/>
        <v>9</v>
      </c>
      <c r="B71" s="106"/>
      <c r="C71" s="106">
        <f>IFERROR(VLOOKUP($F71,catalogos!$A$3:$D$111,2,0),0)</f>
        <v>0</v>
      </c>
      <c r="D71" s="106"/>
      <c r="E71" s="116" t="str">
        <f t="shared" si="1"/>
        <v>1 1 8</v>
      </c>
      <c r="F71" s="116"/>
      <c r="G71" s="106" t="s">
        <v>423</v>
      </c>
      <c r="H71" s="136" t="s">
        <v>816</v>
      </c>
      <c r="I71" s="136" t="s">
        <v>817</v>
      </c>
      <c r="J71" s="2">
        <f>SUMIF($E$11:$E$5802,$H71,$J$11:$J$5802)</f>
        <v>18937</v>
      </c>
      <c r="K71" s="2">
        <f>SUMIF($E$11:$E$5802,$H71,$K$11:$K$5802)</f>
        <v>18937</v>
      </c>
      <c r="L71" s="2">
        <f>SUMIF($E$11:$E$5802,$H71,$L$11:$L$5802)</f>
        <v>37874</v>
      </c>
      <c r="M71" s="2">
        <f>SUMIF($E$11:$E$5802,$H71,$M$11:$M$5802)</f>
        <v>1136.22</v>
      </c>
      <c r="N71" s="2">
        <f>SUMIF($E$11:$E$5802,$H71,$N$11:$N$5802)</f>
        <v>39010.22</v>
      </c>
      <c r="O71" s="2"/>
      <c r="P71" s="2">
        <f>SUMIF($E$11:$E$5802,$H71,$P$11:$P$5802)</f>
        <v>0</v>
      </c>
      <c r="Q71" s="2">
        <f>SUMIF($E$11:$E$5802,$H71,$Q$11:$Q$5802)</f>
        <v>0</v>
      </c>
      <c r="R71" s="2">
        <f>SUMIF($E$11:$E$5802,$H71,$R$11:$R$5802)</f>
        <v>0</v>
      </c>
      <c r="S71" s="2">
        <f>SUMIF($E$11:$E$5802,$H71,$S$11:$S$5802)</f>
        <v>0</v>
      </c>
      <c r="T71" s="107">
        <f t="shared" si="2"/>
        <v>115894.44</v>
      </c>
      <c r="U71" s="106"/>
      <c r="V71" s="106"/>
      <c r="W71" s="106"/>
      <c r="X71" s="106"/>
      <c r="Y71" s="106"/>
      <c r="Z71" s="106"/>
      <c r="AA71" s="106"/>
      <c r="AB71" s="106"/>
    </row>
    <row r="72" spans="1:28" hidden="1" x14ac:dyDescent="0.25">
      <c r="A72" s="106">
        <f t="shared" si="0"/>
        <v>13</v>
      </c>
      <c r="B72" s="106"/>
      <c r="C72" s="106">
        <f>IFERROR(VLOOKUP($F72,catalogos!$A$3:$D$111,2,0),0)</f>
        <v>0</v>
      </c>
      <c r="D72" s="106"/>
      <c r="E72" s="116" t="str">
        <f t="shared" si="1"/>
        <v>1 1 8 002</v>
      </c>
      <c r="F72" s="116"/>
      <c r="G72" s="106" t="s">
        <v>423</v>
      </c>
      <c r="H72" s="136" t="s">
        <v>818</v>
      </c>
      <c r="I72" s="136" t="s">
        <v>819</v>
      </c>
      <c r="J72" s="2">
        <f>SUMIF($E$11:$E$5802,$H72,$J$11:$J$5802)</f>
        <v>0</v>
      </c>
      <c r="K72" s="2">
        <f>SUMIF($E$11:$E$5802,$H72,$K$11:$K$5802)</f>
        <v>0</v>
      </c>
      <c r="L72" s="2">
        <f>SUMIF($E$11:$E$5802,$H72,$L$11:$L$5802)</f>
        <v>0</v>
      </c>
      <c r="M72" s="2">
        <f>SUMIF($E$11:$E$5802,$H72,$M$11:$M$5802)</f>
        <v>0</v>
      </c>
      <c r="N72" s="2">
        <f>SUMIF($E$11:$E$5802,$H72,$N$11:$N$5802)</f>
        <v>0</v>
      </c>
      <c r="O72" s="2"/>
      <c r="P72" s="2">
        <f>SUMIF($E$11:$E$5802,$H72,$P$11:$P$5802)</f>
        <v>0</v>
      </c>
      <c r="Q72" s="2">
        <f>SUMIF($E$11:$E$5802,$H72,$Q$11:$Q$5802)</f>
        <v>0</v>
      </c>
      <c r="R72" s="2">
        <f>SUMIF($E$11:$E$5802,$H72,$R$11:$R$5802)</f>
        <v>0</v>
      </c>
      <c r="T72" s="115">
        <f t="shared" ref="T72" si="60">SUM(J72:S72)</f>
        <v>0</v>
      </c>
      <c r="Y72" s="106"/>
      <c r="Z72" s="106"/>
    </row>
    <row r="73" spans="1:28" hidden="1" x14ac:dyDescent="0.25">
      <c r="A73" s="1">
        <f t="shared" si="0"/>
        <v>17</v>
      </c>
      <c r="C73" s="1" t="str">
        <f>IFERROR(VLOOKUP($F73,catalogos!$A$3:$D$111,2,0),0)</f>
        <v>1.1.1.8</v>
      </c>
      <c r="D73" s="1">
        <v>11</v>
      </c>
      <c r="E73" s="6" t="str">
        <f t="shared" si="1"/>
        <v>1 1 8 002 001</v>
      </c>
      <c r="F73" s="6" t="str">
        <f t="shared" si="3"/>
        <v>1 8</v>
      </c>
      <c r="G73" s="1" t="s">
        <v>424</v>
      </c>
      <c r="H73" s="117" t="s">
        <v>820</v>
      </c>
      <c r="I73" s="117" t="s">
        <v>821</v>
      </c>
      <c r="J73" s="3">
        <f>SUMIF('2022'!$R$2:$R$3023,'Base Recursos Fiscales'!$H73,'2022'!$T$2:$T$3023)</f>
        <v>0</v>
      </c>
      <c r="K73" s="3">
        <f t="shared" ref="K73:K76" si="61">($J73/$K$1)*$K$2</f>
        <v>0</v>
      </c>
      <c r="L73" s="3">
        <f t="shared" ref="L73:L76" si="62">+$J73+$K73</f>
        <v>0</v>
      </c>
      <c r="M73" s="3">
        <f t="shared" ref="M73:M76" si="63">+$L73*$K$3</f>
        <v>0</v>
      </c>
      <c r="N73" s="3">
        <f t="shared" ref="N73:N76" si="64">+M73+L73</f>
        <v>0</v>
      </c>
      <c r="P73" s="3">
        <f>SUMIF('2021'!$R$2:$R$5794,'Base Recursos Fiscales'!$H73,'2021'!$T$2:$T$5794)</f>
        <v>0</v>
      </c>
      <c r="Q73" s="3">
        <f>SUMIF('2020'!$R$2:$R$5794,'Base Recursos Fiscales'!$H73,'2020'!$T$2:$T$5794)</f>
        <v>0</v>
      </c>
      <c r="R73" s="3">
        <f>SUMIF('2019'!$R$2:$R$5794,'Base Recursos Fiscales'!$H73,'2019'!$T$2:$T$5794)</f>
        <v>0</v>
      </c>
      <c r="T73" s="115">
        <f t="shared" ref="T73:T76" si="65">SUM(J73:S73)</f>
        <v>0</v>
      </c>
    </row>
    <row r="74" spans="1:28" hidden="1" x14ac:dyDescent="0.25">
      <c r="A74" s="1">
        <f t="shared" si="0"/>
        <v>17</v>
      </c>
      <c r="C74" s="1" t="str">
        <f>IFERROR(VLOOKUP($F74,catalogos!$A$3:$D$111,2,0),0)</f>
        <v>1.1.1.8</v>
      </c>
      <c r="D74" s="1">
        <v>11</v>
      </c>
      <c r="E74" s="6" t="str">
        <f t="shared" si="1"/>
        <v>1 1 8 002 001</v>
      </c>
      <c r="F74" s="6" t="str">
        <f t="shared" si="3"/>
        <v>1 8</v>
      </c>
      <c r="G74" s="1" t="s">
        <v>424</v>
      </c>
      <c r="H74" s="117" t="s">
        <v>822</v>
      </c>
      <c r="I74" s="117" t="s">
        <v>823</v>
      </c>
      <c r="J74" s="3">
        <f>SUMIF('2022'!$R$2:$R$3023,'Base Recursos Fiscales'!$H74,'2022'!$T$2:$T$3023)</f>
        <v>0</v>
      </c>
      <c r="K74" s="3">
        <f t="shared" si="61"/>
        <v>0</v>
      </c>
      <c r="L74" s="3">
        <f t="shared" si="62"/>
        <v>0</v>
      </c>
      <c r="M74" s="3">
        <f t="shared" si="63"/>
        <v>0</v>
      </c>
      <c r="N74" s="3">
        <f t="shared" si="64"/>
        <v>0</v>
      </c>
      <c r="P74" s="3">
        <f>SUMIF('2021'!$R$2:$R$5794,'Base Recursos Fiscales'!$H74,'2021'!$T$2:$T$5794)</f>
        <v>0</v>
      </c>
      <c r="Q74" s="3">
        <f>SUMIF('2020'!$R$2:$R$5794,'Base Recursos Fiscales'!$H74,'2020'!$T$2:$T$5794)</f>
        <v>0</v>
      </c>
      <c r="R74" s="3">
        <f>SUMIF('2019'!$R$2:$R$5794,'Base Recursos Fiscales'!$H74,'2019'!$T$2:$T$5794)</f>
        <v>0</v>
      </c>
      <c r="T74" s="115">
        <f t="shared" si="65"/>
        <v>0</v>
      </c>
      <c r="U74" s="106"/>
      <c r="V74" s="106"/>
      <c r="W74" s="106"/>
      <c r="X74" s="106"/>
    </row>
    <row r="75" spans="1:28" hidden="1" x14ac:dyDescent="0.25">
      <c r="A75" s="1">
        <f t="shared" ref="A75:A138" si="66">LEN(H75)</f>
        <v>17</v>
      </c>
      <c r="C75" s="1" t="str">
        <f>IFERROR(VLOOKUP($F75,catalogos!$A$3:$D$111,2,0),0)</f>
        <v>1.1.1.8</v>
      </c>
      <c r="D75" s="1">
        <v>11</v>
      </c>
      <c r="E75" s="6" t="str">
        <f t="shared" ref="E75:E138" si="67">IF($A75=21,MID($H75,1,17),IF($A75=17,MID($H75,1,13),IF($A75=13,MID($H75,1,9),IF($A75=9,MID($H75,1,5),IF($A75=5,MID($H75,1,3),IF($A75=3,MID($H75,1,1),0))))))</f>
        <v>1 1 8 002 001</v>
      </c>
      <c r="F75" s="6" t="str">
        <f t="shared" si="3"/>
        <v>1 8</v>
      </c>
      <c r="G75" s="1" t="s">
        <v>424</v>
      </c>
      <c r="H75" s="117" t="s">
        <v>824</v>
      </c>
      <c r="I75" s="117" t="s">
        <v>825</v>
      </c>
      <c r="J75" s="3">
        <f>SUMIF('2022'!$R$2:$R$3023,'Base Recursos Fiscales'!$H75,'2022'!$T$2:$T$3023)</f>
        <v>0</v>
      </c>
      <c r="K75" s="3">
        <f t="shared" si="61"/>
        <v>0</v>
      </c>
      <c r="L75" s="3">
        <f t="shared" si="62"/>
        <v>0</v>
      </c>
      <c r="M75" s="3">
        <f t="shared" si="63"/>
        <v>0</v>
      </c>
      <c r="N75" s="3">
        <f t="shared" si="64"/>
        <v>0</v>
      </c>
      <c r="P75" s="3">
        <f>SUMIF('2021'!$R$2:$R$5794,'Base Recursos Fiscales'!$H75,'2021'!$T$2:$T$5794)</f>
        <v>0</v>
      </c>
      <c r="Q75" s="3">
        <f>SUMIF('2020'!$R$2:$R$5794,'Base Recursos Fiscales'!$H75,'2020'!$T$2:$T$5794)</f>
        <v>0</v>
      </c>
      <c r="R75" s="3">
        <f>SUMIF('2019'!$R$2:$R$5794,'Base Recursos Fiscales'!$H75,'2019'!$T$2:$T$5794)</f>
        <v>0</v>
      </c>
      <c r="T75" s="115">
        <f t="shared" si="65"/>
        <v>0</v>
      </c>
    </row>
    <row r="76" spans="1:28" hidden="1" x14ac:dyDescent="0.25">
      <c r="A76" s="1">
        <f t="shared" si="66"/>
        <v>17</v>
      </c>
      <c r="C76" s="1" t="str">
        <f>IFERROR(VLOOKUP($F76,catalogos!$A$3:$D$111,2,0),0)</f>
        <v>1.1.1.8</v>
      </c>
      <c r="D76" s="1">
        <v>11</v>
      </c>
      <c r="E76" s="6" t="str">
        <f t="shared" si="67"/>
        <v>1 1 8 002 001</v>
      </c>
      <c r="F76" s="6" t="str">
        <f t="shared" si="3"/>
        <v>1 8</v>
      </c>
      <c r="G76" s="1" t="s">
        <v>424</v>
      </c>
      <c r="H76" s="117" t="s">
        <v>826</v>
      </c>
      <c r="I76" s="117" t="s">
        <v>827</v>
      </c>
      <c r="J76" s="3">
        <f>SUMIF('2022'!$R$2:$R$3023,'Base Recursos Fiscales'!$H76,'2022'!$T$2:$T$3023)</f>
        <v>0</v>
      </c>
      <c r="K76" s="3">
        <f t="shared" si="61"/>
        <v>0</v>
      </c>
      <c r="L76" s="3">
        <f t="shared" si="62"/>
        <v>0</v>
      </c>
      <c r="M76" s="3">
        <f t="shared" si="63"/>
        <v>0</v>
      </c>
      <c r="N76" s="3">
        <f t="shared" si="64"/>
        <v>0</v>
      </c>
      <c r="P76" s="3">
        <f>SUMIF('2021'!$R$2:$R$5794,'Base Recursos Fiscales'!$H76,'2021'!$T$2:$T$5794)</f>
        <v>0</v>
      </c>
      <c r="Q76" s="3">
        <f>SUMIF('2020'!$R$2:$R$5794,'Base Recursos Fiscales'!$H76,'2020'!$T$2:$T$5794)</f>
        <v>0</v>
      </c>
      <c r="R76" s="3">
        <f>SUMIF('2019'!$R$2:$R$5794,'Base Recursos Fiscales'!$H76,'2019'!$T$2:$T$5794)</f>
        <v>0</v>
      </c>
      <c r="T76" s="115">
        <f t="shared" si="65"/>
        <v>0</v>
      </c>
    </row>
    <row r="77" spans="1:28" x14ac:dyDescent="0.25">
      <c r="A77" s="106">
        <f t="shared" si="66"/>
        <v>13</v>
      </c>
      <c r="B77" s="106"/>
      <c r="C77" s="106">
        <f>IFERROR(VLOOKUP($F77,catalogos!$A$3:$D$111,2,0),0)</f>
        <v>0</v>
      </c>
      <c r="D77" s="106"/>
      <c r="E77" s="116" t="str">
        <f t="shared" si="67"/>
        <v>1 1 8 002</v>
      </c>
      <c r="F77" s="116"/>
      <c r="G77" s="106" t="s">
        <v>423</v>
      </c>
      <c r="H77" s="136" t="s">
        <v>828</v>
      </c>
      <c r="I77" s="136" t="s">
        <v>829</v>
      </c>
      <c r="J77" s="2">
        <f>SUMIF($E$11:$E$5802,$H77,$J$11:$J$5802)</f>
        <v>18937</v>
      </c>
      <c r="K77" s="2">
        <f>SUMIF($E$11:$E$5802,$H77,$K$11:$K$5802)</f>
        <v>18937</v>
      </c>
      <c r="L77" s="2">
        <f>SUMIF($E$11:$E$5802,$H77,$L$11:$L$5802)</f>
        <v>37874</v>
      </c>
      <c r="M77" s="2">
        <f>SUMIF($E$11:$E$5802,$H77,$M$11:$M$5802)</f>
        <v>1136.22</v>
      </c>
      <c r="N77" s="2">
        <f>SUMIF($E$11:$E$5802,$H77,$N$11:$N$5802)</f>
        <v>39010.22</v>
      </c>
      <c r="O77" s="2"/>
      <c r="P77" s="2">
        <f>SUMIF($E$11:$E$5802,$H77,$P$11:$P$5802)</f>
        <v>0</v>
      </c>
      <c r="Q77" s="2">
        <f>SUMIF($E$11:$E$5802,$H77,$Q$11:$Q$5802)</f>
        <v>0</v>
      </c>
      <c r="R77" s="2">
        <f>SUMIF($E$11:$E$5802,$H77,$R$11:$R$5802)</f>
        <v>0</v>
      </c>
      <c r="S77" s="2">
        <f>SUMIF($E$11:$E$5802,$H77,$S$11:$S$5802)</f>
        <v>0</v>
      </c>
      <c r="T77" s="107">
        <f t="shared" si="2"/>
        <v>115894.44</v>
      </c>
      <c r="U77" s="106"/>
      <c r="V77" s="106"/>
      <c r="W77" s="106"/>
      <c r="X77" s="106"/>
      <c r="Y77" s="106"/>
      <c r="Z77" s="106"/>
      <c r="AA77" s="106"/>
      <c r="AB77" s="106"/>
    </row>
    <row r="78" spans="1:28" hidden="1" x14ac:dyDescent="0.25">
      <c r="A78" s="1">
        <f t="shared" si="66"/>
        <v>17</v>
      </c>
      <c r="C78" s="1" t="str">
        <f>IFERROR(VLOOKUP($F78,catalogos!$A$3:$D$111,2,0),0)</f>
        <v>1.1.1.8</v>
      </c>
      <c r="D78" s="1">
        <v>11</v>
      </c>
      <c r="E78" s="6" t="str">
        <f t="shared" si="67"/>
        <v>1 1 8 002 002</v>
      </c>
      <c r="F78" s="6" t="str">
        <f t="shared" ref="F78:F141" si="68">MID(H78,3,3)</f>
        <v>1 8</v>
      </c>
      <c r="G78" s="1" t="s">
        <v>424</v>
      </c>
      <c r="H78" s="117" t="s">
        <v>830</v>
      </c>
      <c r="I78" s="117" t="s">
        <v>831</v>
      </c>
      <c r="J78" s="3">
        <f>SUMIF('2022'!$R$2:$R$3023,'Base Recursos Fiscales'!$H78,'2022'!$T$2:$T$3023)</f>
        <v>0</v>
      </c>
      <c r="K78" s="3">
        <f t="shared" ref="K78:K80" si="69">($J78/$K$1)*$K$2</f>
        <v>0</v>
      </c>
      <c r="L78" s="3">
        <f t="shared" ref="L78:L80" si="70">+$J78+$K78</f>
        <v>0</v>
      </c>
      <c r="M78" s="3">
        <f t="shared" ref="M78:M80" si="71">+$L78*$K$3</f>
        <v>0</v>
      </c>
      <c r="N78" s="3">
        <f t="shared" ref="N78:N80" si="72">+M78+L78</f>
        <v>0</v>
      </c>
      <c r="P78" s="3">
        <f>SUMIF('2021'!$R$2:$R$5794,'Base Recursos Fiscales'!$H78,'2021'!$T$2:$T$5794)</f>
        <v>0</v>
      </c>
      <c r="Q78" s="3">
        <f>SUMIF('2020'!$R$2:$R$5794,'Base Recursos Fiscales'!$H78,'2020'!$T$2:$T$5794)</f>
        <v>0</v>
      </c>
      <c r="R78" s="3">
        <f>SUMIF('2019'!$R$2:$R$5794,'Base Recursos Fiscales'!$H78,'2019'!$T$2:$T$5794)</f>
        <v>0</v>
      </c>
      <c r="T78" s="115">
        <f t="shared" ref="T78:T80" si="73">SUM(J78:S78)</f>
        <v>0</v>
      </c>
    </row>
    <row r="79" spans="1:28" x14ac:dyDescent="0.25">
      <c r="A79" s="1">
        <f t="shared" si="66"/>
        <v>17</v>
      </c>
      <c r="C79" s="1" t="str">
        <f>IFERROR(VLOOKUP($F79,catalogos!$A$3:$D$111,2,0),0)</f>
        <v>1.1.1.8</v>
      </c>
      <c r="D79" s="1">
        <v>11</v>
      </c>
      <c r="E79" s="6" t="str">
        <f t="shared" si="67"/>
        <v>1 1 8 002 002</v>
      </c>
      <c r="F79" s="6" t="str">
        <f t="shared" si="68"/>
        <v>1 8</v>
      </c>
      <c r="G79" s="1" t="s">
        <v>424</v>
      </c>
      <c r="H79" s="117" t="s">
        <v>832</v>
      </c>
      <c r="I79" s="117" t="s">
        <v>833</v>
      </c>
      <c r="J79" s="3">
        <f>SUMIF('2022'!$R$2:$R$3023,'Base Recursos Fiscales'!$H79,'2022'!$T$2:$T$3023)</f>
        <v>11382</v>
      </c>
      <c r="K79" s="3">
        <f t="shared" si="69"/>
        <v>11382</v>
      </c>
      <c r="L79" s="3">
        <f t="shared" si="70"/>
        <v>22764</v>
      </c>
      <c r="M79" s="3">
        <f t="shared" si="71"/>
        <v>682.92</v>
      </c>
      <c r="N79" s="3">
        <f t="shared" si="72"/>
        <v>23446.92</v>
      </c>
      <c r="P79" s="3">
        <f>SUMIF('2021'!$R$2:$R$5794,'Base Recursos Fiscales'!$H79,'2021'!$T$2:$T$5794)</f>
        <v>0</v>
      </c>
      <c r="Q79" s="3">
        <f>SUMIF('2020'!$R$2:$R$5794,'Base Recursos Fiscales'!$H79,'2020'!$T$2:$T$5794)</f>
        <v>0</v>
      </c>
      <c r="R79" s="3">
        <f>SUMIF('2019'!$R$2:$R$5794,'Base Recursos Fiscales'!$H79,'2019'!$T$2:$T$5794)</f>
        <v>0</v>
      </c>
      <c r="T79" s="115">
        <f t="shared" si="73"/>
        <v>69657.84</v>
      </c>
    </row>
    <row r="80" spans="1:28" x14ac:dyDescent="0.25">
      <c r="A80" s="1">
        <f t="shared" si="66"/>
        <v>17</v>
      </c>
      <c r="C80" s="1" t="str">
        <f>IFERROR(VLOOKUP($F80,catalogos!$A$3:$D$111,2,0),0)</f>
        <v>1.1.1.8</v>
      </c>
      <c r="D80" s="1">
        <v>11</v>
      </c>
      <c r="E80" s="6" t="str">
        <f t="shared" si="67"/>
        <v>1 1 8 002 002</v>
      </c>
      <c r="F80" s="6" t="str">
        <f t="shared" si="68"/>
        <v>1 8</v>
      </c>
      <c r="G80" s="1" t="s">
        <v>424</v>
      </c>
      <c r="H80" s="117" t="s">
        <v>834</v>
      </c>
      <c r="I80" s="117" t="s">
        <v>835</v>
      </c>
      <c r="J80" s="3">
        <f>SUMIF('2022'!$R$2:$R$3023,'Base Recursos Fiscales'!$H80,'2022'!$T$2:$T$3023)</f>
        <v>7555</v>
      </c>
      <c r="K80" s="3">
        <f t="shared" si="69"/>
        <v>7555</v>
      </c>
      <c r="L80" s="3">
        <f t="shared" si="70"/>
        <v>15110</v>
      </c>
      <c r="M80" s="3">
        <f t="shared" si="71"/>
        <v>453.3</v>
      </c>
      <c r="N80" s="3">
        <f t="shared" si="72"/>
        <v>15563.3</v>
      </c>
      <c r="P80" s="3">
        <f>SUMIF('2021'!$R$2:$R$5794,'Base Recursos Fiscales'!$H80,'2021'!$T$2:$T$5794)</f>
        <v>0</v>
      </c>
      <c r="Q80" s="3">
        <f>SUMIF('2020'!$R$2:$R$5794,'Base Recursos Fiscales'!$H80,'2020'!$T$2:$T$5794)</f>
        <v>0</v>
      </c>
      <c r="R80" s="3">
        <f>SUMIF('2019'!$R$2:$R$5794,'Base Recursos Fiscales'!$H80,'2019'!$T$2:$T$5794)</f>
        <v>0</v>
      </c>
      <c r="T80" s="115">
        <f t="shared" si="73"/>
        <v>46236.6</v>
      </c>
      <c r="U80" s="106"/>
      <c r="V80" s="106"/>
      <c r="W80" s="106"/>
      <c r="X80" s="106"/>
    </row>
    <row r="81" spans="1:26" hidden="1" x14ac:dyDescent="0.25">
      <c r="A81" s="106">
        <f t="shared" si="66"/>
        <v>13</v>
      </c>
      <c r="B81" s="106"/>
      <c r="C81" s="106">
        <f>IFERROR(VLOOKUP($F81,catalogos!$A$3:$D$111,2,0),0)</f>
        <v>0</v>
      </c>
      <c r="D81" s="106"/>
      <c r="E81" s="116" t="str">
        <f t="shared" si="67"/>
        <v>1 1 8 002</v>
      </c>
      <c r="F81" s="116"/>
      <c r="G81" s="106" t="s">
        <v>423</v>
      </c>
      <c r="H81" s="136" t="s">
        <v>836</v>
      </c>
      <c r="I81" s="136" t="s">
        <v>837</v>
      </c>
      <c r="J81" s="2">
        <f>SUMIF($E$11:$E$5802,$H81,$J$11:$J$5802)</f>
        <v>0</v>
      </c>
      <c r="K81" s="2">
        <f>SUMIF($E$11:$E$5802,$H81,$K$11:$K$5802)</f>
        <v>0</v>
      </c>
      <c r="L81" s="2">
        <f>SUMIF($E$11:$E$5802,$H81,$L$11:$L$5802)</f>
        <v>0</v>
      </c>
      <c r="M81" s="2">
        <f>SUMIF($E$11:$E$5802,$H81,$M$11:$M$5802)</f>
        <v>0</v>
      </c>
      <c r="N81" s="2">
        <f>SUMIF($E$11:$E$5802,$H81,$N$11:$N$5802)</f>
        <v>0</v>
      </c>
      <c r="O81" s="2"/>
      <c r="P81" s="2">
        <f>SUMIF($E$11:$E$5802,$H81,$P$11:$P$5802)</f>
        <v>0</v>
      </c>
      <c r="Q81" s="2">
        <f>SUMIF($E$11:$E$5802,$H81,$Q$11:$Q$5802)</f>
        <v>0</v>
      </c>
      <c r="R81" s="2">
        <f>SUMIF($E$11:$E$5802,$H81,$R$11:$R$5802)</f>
        <v>0</v>
      </c>
      <c r="S81" s="2">
        <f>SUMIF($E$11:$E$5802,$H81,$S$11:$S$5802)</f>
        <v>0</v>
      </c>
      <c r="T81" s="107">
        <f t="shared" ref="T81:T144" si="74">SUM(J81:S81)</f>
        <v>0</v>
      </c>
      <c r="U81" s="106"/>
      <c r="V81" s="106"/>
      <c r="W81" s="106"/>
      <c r="X81" s="106"/>
      <c r="Y81" s="106"/>
      <c r="Z81" s="106"/>
    </row>
    <row r="82" spans="1:26" hidden="1" x14ac:dyDescent="0.25">
      <c r="A82" s="1">
        <f t="shared" si="66"/>
        <v>17</v>
      </c>
      <c r="C82" s="1" t="str">
        <f>IFERROR(VLOOKUP($F82,catalogos!$A$3:$D$111,2,0),0)</f>
        <v>1.1.1.8</v>
      </c>
      <c r="D82" s="1">
        <v>11</v>
      </c>
      <c r="E82" s="6" t="str">
        <f t="shared" si="67"/>
        <v>1 1 8 002 003</v>
      </c>
      <c r="F82" s="6" t="str">
        <f t="shared" si="68"/>
        <v>1 8</v>
      </c>
      <c r="G82" s="1" t="s">
        <v>424</v>
      </c>
      <c r="H82" s="117" t="s">
        <v>838</v>
      </c>
      <c r="I82" s="117" t="s">
        <v>839</v>
      </c>
      <c r="J82" s="3">
        <f>SUMIF('2022'!$R$2:$R$3023,'Base Recursos Fiscales'!$H82,'2022'!$T$2:$T$3023)</f>
        <v>0</v>
      </c>
      <c r="K82" s="3">
        <f t="shared" ref="K82:K83" si="75">($J82/$K$1)*$K$2</f>
        <v>0</v>
      </c>
      <c r="L82" s="3">
        <f t="shared" ref="L82:L83" si="76">+$J82+$K82</f>
        <v>0</v>
      </c>
      <c r="M82" s="3">
        <f t="shared" ref="M82:M83" si="77">+$L82*$K$3</f>
        <v>0</v>
      </c>
      <c r="N82" s="3">
        <f t="shared" ref="N82:N83" si="78">+M82+L82</f>
        <v>0</v>
      </c>
      <c r="P82" s="3">
        <f>SUMIF('2021'!$R$2:$R$5794,'Base Recursos Fiscales'!$H82,'2021'!$T$2:$T$5794)</f>
        <v>0</v>
      </c>
      <c r="Q82" s="3">
        <f>SUMIF('2020'!$R$2:$R$5794,'Base Recursos Fiscales'!$H82,'2020'!$T$2:$T$5794)</f>
        <v>0</v>
      </c>
      <c r="R82" s="3">
        <f>SUMIF('2019'!$R$2:$R$5794,'Base Recursos Fiscales'!$H82,'2019'!$T$2:$T$5794)</f>
        <v>0</v>
      </c>
      <c r="T82" s="115">
        <f t="shared" si="74"/>
        <v>0</v>
      </c>
    </row>
    <row r="83" spans="1:26" hidden="1" x14ac:dyDescent="0.25">
      <c r="A83" s="1">
        <f t="shared" si="66"/>
        <v>17</v>
      </c>
      <c r="C83" s="1" t="str">
        <f>IFERROR(VLOOKUP($F83,catalogos!$A$3:$D$111,2,0),0)</f>
        <v>1.1.1.8</v>
      </c>
      <c r="D83" s="1">
        <v>11</v>
      </c>
      <c r="E83" s="6" t="str">
        <f t="shared" si="67"/>
        <v>1 1 8 002 003</v>
      </c>
      <c r="F83" s="6" t="str">
        <f t="shared" si="68"/>
        <v>1 8</v>
      </c>
      <c r="G83" s="1" t="s">
        <v>424</v>
      </c>
      <c r="H83" s="117" t="s">
        <v>840</v>
      </c>
      <c r="I83" s="117" t="s">
        <v>841</v>
      </c>
      <c r="J83" s="3">
        <f>SUMIF('2022'!$R$2:$R$3023,'Base Recursos Fiscales'!$H83,'2022'!$T$2:$T$3023)</f>
        <v>0</v>
      </c>
      <c r="K83" s="3">
        <f t="shared" si="75"/>
        <v>0</v>
      </c>
      <c r="L83" s="3">
        <f t="shared" si="76"/>
        <v>0</v>
      </c>
      <c r="M83" s="3">
        <f t="shared" si="77"/>
        <v>0</v>
      </c>
      <c r="N83" s="3">
        <f t="shared" si="78"/>
        <v>0</v>
      </c>
      <c r="P83" s="3">
        <f>SUMIF('2021'!$R$2:$R$5794,'Base Recursos Fiscales'!$H83,'2021'!$T$2:$T$5794)</f>
        <v>0</v>
      </c>
      <c r="Q83" s="3">
        <f>SUMIF('2020'!$R$2:$R$5794,'Base Recursos Fiscales'!$H83,'2020'!$T$2:$T$5794)</f>
        <v>0</v>
      </c>
      <c r="R83" s="3">
        <f>SUMIF('2019'!$R$2:$R$5794,'Base Recursos Fiscales'!$H83,'2019'!$T$2:$T$5794)</f>
        <v>0</v>
      </c>
      <c r="T83" s="115">
        <f t="shared" si="74"/>
        <v>0</v>
      </c>
    </row>
    <row r="84" spans="1:26" hidden="1" x14ac:dyDescent="0.25">
      <c r="A84" s="106">
        <f t="shared" si="66"/>
        <v>13</v>
      </c>
      <c r="B84" s="106"/>
      <c r="C84" s="106">
        <f>IFERROR(VLOOKUP($F84,catalogos!$A$3:$D$111,2,0),0)</f>
        <v>0</v>
      </c>
      <c r="D84" s="106"/>
      <c r="E84" s="116" t="str">
        <f t="shared" si="67"/>
        <v>1 1 8 002</v>
      </c>
      <c r="F84" s="116"/>
      <c r="G84" s="106" t="s">
        <v>423</v>
      </c>
      <c r="H84" s="136" t="s">
        <v>842</v>
      </c>
      <c r="I84" s="136" t="s">
        <v>843</v>
      </c>
      <c r="J84" s="2">
        <f>SUMIF($E$11:$E$5802,$H84,$J$11:$J$5802)</f>
        <v>0</v>
      </c>
      <c r="K84" s="2">
        <f>SUMIF($E$11:$E$5802,$H84,$K$11:$K$5802)</f>
        <v>0</v>
      </c>
      <c r="L84" s="2">
        <f>SUMIF($E$11:$E$5802,$H84,$L$11:$L$5802)</f>
        <v>0</v>
      </c>
      <c r="M84" s="2">
        <f>SUMIF($E$11:$E$5802,$H84,$M$11:$M$5802)</f>
        <v>0</v>
      </c>
      <c r="N84" s="2">
        <f>SUMIF($E$11:$E$5802,$H84,$N$11:$N$5802)</f>
        <v>0</v>
      </c>
      <c r="O84" s="2"/>
      <c r="P84" s="2">
        <f>SUMIF($E$11:$E$5802,$H84,$P$11:$P$5802)</f>
        <v>0</v>
      </c>
      <c r="Q84" s="2">
        <f>SUMIF($E$11:$E$5802,$H84,$Q$11:$Q$5802)</f>
        <v>0</v>
      </c>
      <c r="R84" s="2">
        <f>SUMIF($E$11:$E$5802,$H84,$R$11:$R$5802)</f>
        <v>0</v>
      </c>
      <c r="T84" s="115">
        <f t="shared" si="74"/>
        <v>0</v>
      </c>
      <c r="Y84" s="106"/>
      <c r="Z84" s="106"/>
    </row>
    <row r="85" spans="1:26" hidden="1" x14ac:dyDescent="0.25">
      <c r="A85" s="1">
        <f t="shared" si="66"/>
        <v>17</v>
      </c>
      <c r="C85" s="1" t="str">
        <f>IFERROR(VLOOKUP($F85,catalogos!$A$3:$D$111,2,0),0)</f>
        <v>1.1.1.8</v>
      </c>
      <c r="D85" s="1">
        <v>11</v>
      </c>
      <c r="E85" s="6" t="str">
        <f t="shared" si="67"/>
        <v>1 1 8 002 004</v>
      </c>
      <c r="F85" s="6" t="str">
        <f t="shared" si="68"/>
        <v>1 8</v>
      </c>
      <c r="G85" s="1" t="s">
        <v>424</v>
      </c>
      <c r="H85" s="117" t="s">
        <v>844</v>
      </c>
      <c r="I85" s="117" t="s">
        <v>845</v>
      </c>
      <c r="J85" s="3">
        <f>SUMIF('2022'!$R$2:$R$3023,'Base Recursos Fiscales'!$H85,'2022'!$T$2:$T$3023)</f>
        <v>0</v>
      </c>
      <c r="K85" s="3">
        <f t="shared" ref="K85:K101" si="79">($J85/$K$1)*$K$2</f>
        <v>0</v>
      </c>
      <c r="L85" s="3">
        <f t="shared" ref="L85:L101" si="80">+$J85+$K85</f>
        <v>0</v>
      </c>
      <c r="M85" s="3">
        <f t="shared" ref="M85:M101" si="81">+$L85*$K$3</f>
        <v>0</v>
      </c>
      <c r="N85" s="3">
        <f t="shared" ref="N85:N101" si="82">+M85+L85</f>
        <v>0</v>
      </c>
      <c r="P85" s="3">
        <f>SUMIF('2021'!$R$2:$R$5794,'Base Recursos Fiscales'!$H85,'2021'!$T$2:$T$5794)</f>
        <v>0</v>
      </c>
      <c r="Q85" s="3">
        <f>SUMIF('2020'!$R$2:$R$5794,'Base Recursos Fiscales'!$H85,'2020'!$T$2:$T$5794)</f>
        <v>0</v>
      </c>
      <c r="R85" s="3">
        <f>SUMIF('2019'!$R$2:$R$5794,'Base Recursos Fiscales'!$H85,'2019'!$T$2:$T$5794)</f>
        <v>0</v>
      </c>
      <c r="T85" s="115">
        <f t="shared" si="74"/>
        <v>0</v>
      </c>
    </row>
    <row r="86" spans="1:26" hidden="1" x14ac:dyDescent="0.25">
      <c r="A86" s="1">
        <f t="shared" si="66"/>
        <v>17</v>
      </c>
      <c r="C86" s="1" t="str">
        <f>IFERROR(VLOOKUP($F86,catalogos!$A$3:$D$111,2,0),0)</f>
        <v>1.1.1.8</v>
      </c>
      <c r="D86" s="1">
        <v>11</v>
      </c>
      <c r="E86" s="6" t="str">
        <f t="shared" si="67"/>
        <v>1 1 8 002 004</v>
      </c>
      <c r="F86" s="6" t="str">
        <f t="shared" si="68"/>
        <v>1 8</v>
      </c>
      <c r="G86" s="1" t="s">
        <v>424</v>
      </c>
      <c r="H86" s="117" t="s">
        <v>846</v>
      </c>
      <c r="I86" s="117" t="s">
        <v>847</v>
      </c>
      <c r="J86" s="3">
        <f>SUMIF('2022'!$R$2:$R$3023,'Base Recursos Fiscales'!$H86,'2022'!$T$2:$T$3023)</f>
        <v>0</v>
      </c>
      <c r="K86" s="3">
        <f t="shared" si="79"/>
        <v>0</v>
      </c>
      <c r="L86" s="3">
        <f t="shared" si="80"/>
        <v>0</v>
      </c>
      <c r="M86" s="3">
        <f t="shared" si="81"/>
        <v>0</v>
      </c>
      <c r="N86" s="3">
        <f t="shared" si="82"/>
        <v>0</v>
      </c>
      <c r="P86" s="3">
        <f>SUMIF('2021'!$R$2:$R$5794,'Base Recursos Fiscales'!$H86,'2021'!$T$2:$T$5794)</f>
        <v>0</v>
      </c>
      <c r="Q86" s="3">
        <f>SUMIF('2020'!$R$2:$R$5794,'Base Recursos Fiscales'!$H86,'2020'!$T$2:$T$5794)</f>
        <v>0</v>
      </c>
      <c r="R86" s="3">
        <f>SUMIF('2019'!$R$2:$R$5794,'Base Recursos Fiscales'!$H86,'2019'!$T$2:$T$5794)</f>
        <v>0</v>
      </c>
      <c r="T86" s="115">
        <f t="shared" si="74"/>
        <v>0</v>
      </c>
      <c r="U86" s="106"/>
      <c r="V86" s="106"/>
      <c r="W86" s="106"/>
      <c r="X86" s="106"/>
    </row>
    <row r="87" spans="1:26" hidden="1" x14ac:dyDescent="0.25">
      <c r="A87" s="1">
        <f t="shared" si="66"/>
        <v>17</v>
      </c>
      <c r="C87" s="1" t="str">
        <f>IFERROR(VLOOKUP($F87,catalogos!$A$3:$D$111,2,0),0)</f>
        <v>1.1.1.8</v>
      </c>
      <c r="D87" s="1">
        <v>11</v>
      </c>
      <c r="E87" s="6" t="str">
        <f t="shared" si="67"/>
        <v>1 1 8 002 004</v>
      </c>
      <c r="F87" s="6" t="str">
        <f t="shared" si="68"/>
        <v>1 8</v>
      </c>
      <c r="G87" s="1" t="s">
        <v>424</v>
      </c>
      <c r="H87" s="117" t="s">
        <v>848</v>
      </c>
      <c r="I87" s="117" t="s">
        <v>849</v>
      </c>
      <c r="J87" s="3">
        <f>SUMIF('2022'!$R$2:$R$3023,'Base Recursos Fiscales'!$H87,'2022'!$T$2:$T$3023)</f>
        <v>0</v>
      </c>
      <c r="K87" s="3">
        <f t="shared" si="79"/>
        <v>0</v>
      </c>
      <c r="L87" s="3">
        <f t="shared" si="80"/>
        <v>0</v>
      </c>
      <c r="M87" s="3">
        <f t="shared" si="81"/>
        <v>0</v>
      </c>
      <c r="N87" s="3">
        <f t="shared" si="82"/>
        <v>0</v>
      </c>
      <c r="P87" s="3">
        <f>SUMIF('2021'!$R$2:$R$5794,'Base Recursos Fiscales'!$H87,'2021'!$T$2:$T$5794)</f>
        <v>0</v>
      </c>
      <c r="Q87" s="3">
        <f>SUMIF('2020'!$R$2:$R$5794,'Base Recursos Fiscales'!$H87,'2020'!$T$2:$T$5794)</f>
        <v>0</v>
      </c>
      <c r="R87" s="3">
        <f>SUMIF('2019'!$R$2:$R$5794,'Base Recursos Fiscales'!$H87,'2019'!$T$2:$T$5794)</f>
        <v>0</v>
      </c>
      <c r="T87" s="115">
        <f t="shared" si="74"/>
        <v>0</v>
      </c>
    </row>
    <row r="88" spans="1:26" hidden="1" x14ac:dyDescent="0.25">
      <c r="A88" s="1">
        <f t="shared" si="66"/>
        <v>17</v>
      </c>
      <c r="C88" s="1" t="str">
        <f>IFERROR(VLOOKUP($F88,catalogos!$A$3:$D$111,2,0),0)</f>
        <v>1.1.1.8</v>
      </c>
      <c r="D88" s="1">
        <v>11</v>
      </c>
      <c r="E88" s="6" t="str">
        <f t="shared" si="67"/>
        <v>1 1 8 002 004</v>
      </c>
      <c r="F88" s="6" t="str">
        <f t="shared" si="68"/>
        <v>1 8</v>
      </c>
      <c r="G88" s="1" t="s">
        <v>424</v>
      </c>
      <c r="H88" s="117" t="s">
        <v>850</v>
      </c>
      <c r="I88" s="117" t="s">
        <v>851</v>
      </c>
      <c r="J88" s="3">
        <f>SUMIF('2022'!$R$2:$R$3023,'Base Recursos Fiscales'!$H88,'2022'!$T$2:$T$3023)</f>
        <v>0</v>
      </c>
      <c r="K88" s="3">
        <f t="shared" si="79"/>
        <v>0</v>
      </c>
      <c r="L88" s="3">
        <f t="shared" si="80"/>
        <v>0</v>
      </c>
      <c r="M88" s="3">
        <f t="shared" si="81"/>
        <v>0</v>
      </c>
      <c r="N88" s="3">
        <f t="shared" si="82"/>
        <v>0</v>
      </c>
      <c r="P88" s="3">
        <f>SUMIF('2021'!$R$2:$R$5794,'Base Recursos Fiscales'!$H88,'2021'!$T$2:$T$5794)</f>
        <v>0</v>
      </c>
      <c r="Q88" s="3">
        <f>SUMIF('2020'!$R$2:$R$5794,'Base Recursos Fiscales'!$H88,'2020'!$T$2:$T$5794)</f>
        <v>0</v>
      </c>
      <c r="R88" s="3">
        <f>SUMIF('2019'!$R$2:$R$5794,'Base Recursos Fiscales'!$H88,'2019'!$T$2:$T$5794)</f>
        <v>0</v>
      </c>
      <c r="T88" s="115">
        <f t="shared" si="74"/>
        <v>0</v>
      </c>
    </row>
    <row r="89" spans="1:26" hidden="1" x14ac:dyDescent="0.25">
      <c r="A89" s="1">
        <f t="shared" si="66"/>
        <v>17</v>
      </c>
      <c r="C89" s="1" t="str">
        <f>IFERROR(VLOOKUP($F89,catalogos!$A$3:$D$111,2,0),0)</f>
        <v>1.1.1.8</v>
      </c>
      <c r="D89" s="1">
        <v>11</v>
      </c>
      <c r="E89" s="6" t="str">
        <f t="shared" si="67"/>
        <v>1 1 8 002 004</v>
      </c>
      <c r="F89" s="6" t="str">
        <f t="shared" si="68"/>
        <v>1 8</v>
      </c>
      <c r="G89" s="1" t="s">
        <v>424</v>
      </c>
      <c r="H89" s="117" t="s">
        <v>852</v>
      </c>
      <c r="I89" s="117" t="s">
        <v>853</v>
      </c>
      <c r="J89" s="3">
        <f>SUMIF('2022'!$R$2:$R$3023,'Base Recursos Fiscales'!$H89,'2022'!$T$2:$T$3023)</f>
        <v>0</v>
      </c>
      <c r="K89" s="3">
        <f t="shared" si="79"/>
        <v>0</v>
      </c>
      <c r="L89" s="3">
        <f t="shared" si="80"/>
        <v>0</v>
      </c>
      <c r="M89" s="3">
        <f t="shared" si="81"/>
        <v>0</v>
      </c>
      <c r="N89" s="3">
        <f t="shared" si="82"/>
        <v>0</v>
      </c>
      <c r="P89" s="3">
        <f>SUMIF('2021'!$R$2:$R$5794,'Base Recursos Fiscales'!$H89,'2021'!$T$2:$T$5794)</f>
        <v>0</v>
      </c>
      <c r="Q89" s="3">
        <f>SUMIF('2020'!$R$2:$R$5794,'Base Recursos Fiscales'!$H89,'2020'!$T$2:$T$5794)</f>
        <v>0</v>
      </c>
      <c r="R89" s="3">
        <f>SUMIF('2019'!$R$2:$R$5794,'Base Recursos Fiscales'!$H89,'2019'!$T$2:$T$5794)</f>
        <v>0</v>
      </c>
      <c r="T89" s="115">
        <f t="shared" si="74"/>
        <v>0</v>
      </c>
    </row>
    <row r="90" spans="1:26" hidden="1" x14ac:dyDescent="0.25">
      <c r="A90" s="1">
        <f t="shared" si="66"/>
        <v>17</v>
      </c>
      <c r="C90" s="1" t="str">
        <f>IFERROR(VLOOKUP($F90,catalogos!$A$3:$D$111,2,0),0)</f>
        <v>1.1.1.8</v>
      </c>
      <c r="D90" s="1">
        <v>11</v>
      </c>
      <c r="E90" s="6" t="str">
        <f t="shared" si="67"/>
        <v>1 1 8 002 004</v>
      </c>
      <c r="F90" s="6" t="str">
        <f t="shared" si="68"/>
        <v>1 8</v>
      </c>
      <c r="G90" s="1" t="s">
        <v>424</v>
      </c>
      <c r="H90" s="117" t="s">
        <v>854</v>
      </c>
      <c r="I90" s="117" t="s">
        <v>855</v>
      </c>
      <c r="J90" s="3">
        <f>SUMIF('2022'!$R$2:$R$3023,'Base Recursos Fiscales'!$H90,'2022'!$T$2:$T$3023)</f>
        <v>0</v>
      </c>
      <c r="K90" s="3">
        <f t="shared" si="79"/>
        <v>0</v>
      </c>
      <c r="L90" s="3">
        <f t="shared" si="80"/>
        <v>0</v>
      </c>
      <c r="M90" s="3">
        <f t="shared" si="81"/>
        <v>0</v>
      </c>
      <c r="N90" s="3">
        <f t="shared" si="82"/>
        <v>0</v>
      </c>
      <c r="P90" s="3">
        <f>SUMIF('2021'!$R$2:$R$5794,'Base Recursos Fiscales'!$H90,'2021'!$T$2:$T$5794)</f>
        <v>0</v>
      </c>
      <c r="Q90" s="3">
        <f>SUMIF('2020'!$R$2:$R$5794,'Base Recursos Fiscales'!$H90,'2020'!$T$2:$T$5794)</f>
        <v>0</v>
      </c>
      <c r="R90" s="3">
        <f>SUMIF('2019'!$R$2:$R$5794,'Base Recursos Fiscales'!$H90,'2019'!$T$2:$T$5794)</f>
        <v>0</v>
      </c>
      <c r="T90" s="115">
        <f t="shared" si="74"/>
        <v>0</v>
      </c>
      <c r="U90" s="106"/>
      <c r="V90" s="106"/>
      <c r="W90" s="106"/>
      <c r="X90" s="106"/>
    </row>
    <row r="91" spans="1:26" hidden="1" x14ac:dyDescent="0.25">
      <c r="A91" s="1">
        <f t="shared" si="66"/>
        <v>17</v>
      </c>
      <c r="C91" s="1" t="str">
        <f>IFERROR(VLOOKUP($F91,catalogos!$A$3:$D$111,2,0),0)</f>
        <v>1.1.1.8</v>
      </c>
      <c r="D91" s="1">
        <v>11</v>
      </c>
      <c r="E91" s="6" t="str">
        <f t="shared" si="67"/>
        <v>1 1 8 002 004</v>
      </c>
      <c r="F91" s="6" t="str">
        <f t="shared" si="68"/>
        <v>1 8</v>
      </c>
      <c r="G91" s="1" t="s">
        <v>424</v>
      </c>
      <c r="H91" s="117" t="s">
        <v>856</v>
      </c>
      <c r="I91" s="117" t="s">
        <v>857</v>
      </c>
      <c r="J91" s="3">
        <f>SUMIF('2022'!$R$2:$R$3023,'Base Recursos Fiscales'!$H91,'2022'!$T$2:$T$3023)</f>
        <v>0</v>
      </c>
      <c r="K91" s="3">
        <f t="shared" si="79"/>
        <v>0</v>
      </c>
      <c r="L91" s="3">
        <f t="shared" si="80"/>
        <v>0</v>
      </c>
      <c r="M91" s="3">
        <f t="shared" si="81"/>
        <v>0</v>
      </c>
      <c r="N91" s="3">
        <f t="shared" si="82"/>
        <v>0</v>
      </c>
      <c r="P91" s="3">
        <f>SUMIF('2021'!$R$2:$R$5794,'Base Recursos Fiscales'!$H91,'2021'!$T$2:$T$5794)</f>
        <v>0</v>
      </c>
      <c r="Q91" s="3">
        <f>SUMIF('2020'!$R$2:$R$5794,'Base Recursos Fiscales'!$H91,'2020'!$T$2:$T$5794)</f>
        <v>0</v>
      </c>
      <c r="R91" s="3">
        <f>SUMIF('2019'!$R$2:$R$5794,'Base Recursos Fiscales'!$H91,'2019'!$T$2:$T$5794)</f>
        <v>0</v>
      </c>
      <c r="T91" s="115">
        <f t="shared" si="74"/>
        <v>0</v>
      </c>
    </row>
    <row r="92" spans="1:26" hidden="1" x14ac:dyDescent="0.25">
      <c r="A92" s="1">
        <f t="shared" si="66"/>
        <v>17</v>
      </c>
      <c r="C92" s="1" t="str">
        <f>IFERROR(VLOOKUP($F92,catalogos!$A$3:$D$111,2,0),0)</f>
        <v>1.1.1.8</v>
      </c>
      <c r="D92" s="1">
        <v>11</v>
      </c>
      <c r="E92" s="6" t="str">
        <f t="shared" si="67"/>
        <v>1 1 8 002 004</v>
      </c>
      <c r="F92" s="6" t="str">
        <f t="shared" si="68"/>
        <v>1 8</v>
      </c>
      <c r="G92" s="1" t="s">
        <v>424</v>
      </c>
      <c r="H92" s="117" t="s">
        <v>858</v>
      </c>
      <c r="I92" s="117" t="s">
        <v>859</v>
      </c>
      <c r="J92" s="3">
        <f>SUMIF('2022'!$R$2:$R$3023,'Base Recursos Fiscales'!$H92,'2022'!$T$2:$T$3023)</f>
        <v>0</v>
      </c>
      <c r="K92" s="3">
        <f t="shared" si="79"/>
        <v>0</v>
      </c>
      <c r="L92" s="3">
        <f t="shared" si="80"/>
        <v>0</v>
      </c>
      <c r="M92" s="3">
        <f t="shared" si="81"/>
        <v>0</v>
      </c>
      <c r="N92" s="3">
        <f t="shared" si="82"/>
        <v>0</v>
      </c>
      <c r="P92" s="3">
        <f>SUMIF('2021'!$R$2:$R$5794,'Base Recursos Fiscales'!$H92,'2021'!$T$2:$T$5794)</f>
        <v>0</v>
      </c>
      <c r="Q92" s="3">
        <f>SUMIF('2020'!$R$2:$R$5794,'Base Recursos Fiscales'!$H92,'2020'!$T$2:$T$5794)</f>
        <v>0</v>
      </c>
      <c r="R92" s="3">
        <f>SUMIF('2019'!$R$2:$R$5794,'Base Recursos Fiscales'!$H92,'2019'!$T$2:$T$5794)</f>
        <v>0</v>
      </c>
      <c r="T92" s="115">
        <f t="shared" si="74"/>
        <v>0</v>
      </c>
    </row>
    <row r="93" spans="1:26" hidden="1" x14ac:dyDescent="0.25">
      <c r="A93" s="1">
        <f t="shared" si="66"/>
        <v>17</v>
      </c>
      <c r="C93" s="1" t="str">
        <f>IFERROR(VLOOKUP($F93,catalogos!$A$3:$D$111,2,0),0)</f>
        <v>1.1.1.8</v>
      </c>
      <c r="D93" s="1">
        <v>11</v>
      </c>
      <c r="E93" s="6" t="str">
        <f t="shared" si="67"/>
        <v>1 1 8 002 004</v>
      </c>
      <c r="F93" s="6" t="str">
        <f t="shared" si="68"/>
        <v>1 8</v>
      </c>
      <c r="G93" s="1" t="s">
        <v>424</v>
      </c>
      <c r="H93" s="117" t="s">
        <v>860</v>
      </c>
      <c r="I93" s="117" t="s">
        <v>861</v>
      </c>
      <c r="J93" s="3">
        <f>SUMIF('2022'!$R$2:$R$3023,'Base Recursos Fiscales'!$H93,'2022'!$T$2:$T$3023)</f>
        <v>0</v>
      </c>
      <c r="K93" s="3">
        <f t="shared" si="79"/>
        <v>0</v>
      </c>
      <c r="L93" s="3">
        <f t="shared" si="80"/>
        <v>0</v>
      </c>
      <c r="M93" s="3">
        <f t="shared" si="81"/>
        <v>0</v>
      </c>
      <c r="N93" s="3">
        <f t="shared" si="82"/>
        <v>0</v>
      </c>
      <c r="P93" s="3">
        <f>SUMIF('2021'!$R$2:$R$5794,'Base Recursos Fiscales'!$H93,'2021'!$T$2:$T$5794)</f>
        <v>0</v>
      </c>
      <c r="Q93" s="3">
        <f>SUMIF('2020'!$R$2:$R$5794,'Base Recursos Fiscales'!$H93,'2020'!$T$2:$T$5794)</f>
        <v>0</v>
      </c>
      <c r="R93" s="3">
        <f>SUMIF('2019'!$R$2:$R$5794,'Base Recursos Fiscales'!$H93,'2019'!$T$2:$T$5794)</f>
        <v>0</v>
      </c>
      <c r="T93" s="115">
        <f t="shared" si="74"/>
        <v>0</v>
      </c>
      <c r="U93" s="106"/>
      <c r="V93" s="106"/>
      <c r="W93" s="106"/>
      <c r="X93" s="106"/>
    </row>
    <row r="94" spans="1:26" hidden="1" x14ac:dyDescent="0.25">
      <c r="A94" s="1">
        <f t="shared" si="66"/>
        <v>17</v>
      </c>
      <c r="C94" s="1" t="str">
        <f>IFERROR(VLOOKUP($F94,catalogos!$A$3:$D$111,2,0),0)</f>
        <v>1.1.1.8</v>
      </c>
      <c r="D94" s="1">
        <v>11</v>
      </c>
      <c r="E94" s="6" t="str">
        <f t="shared" si="67"/>
        <v>1 1 8 002 004</v>
      </c>
      <c r="F94" s="6" t="str">
        <f t="shared" si="68"/>
        <v>1 8</v>
      </c>
      <c r="G94" s="1" t="s">
        <v>424</v>
      </c>
      <c r="H94" s="117" t="s">
        <v>862</v>
      </c>
      <c r="I94" s="117" t="s">
        <v>863</v>
      </c>
      <c r="J94" s="3">
        <f>SUMIF('2022'!$R$2:$R$3023,'Base Recursos Fiscales'!$H94,'2022'!$T$2:$T$3023)</f>
        <v>0</v>
      </c>
      <c r="K94" s="3">
        <f t="shared" si="79"/>
        <v>0</v>
      </c>
      <c r="L94" s="3">
        <f t="shared" si="80"/>
        <v>0</v>
      </c>
      <c r="M94" s="3">
        <f t="shared" si="81"/>
        <v>0</v>
      </c>
      <c r="N94" s="3">
        <f t="shared" si="82"/>
        <v>0</v>
      </c>
      <c r="P94" s="3">
        <f>SUMIF('2021'!$R$2:$R$5794,'Base Recursos Fiscales'!$H94,'2021'!$T$2:$T$5794)</f>
        <v>0</v>
      </c>
      <c r="Q94" s="3">
        <f>SUMIF('2020'!$R$2:$R$5794,'Base Recursos Fiscales'!$H94,'2020'!$T$2:$T$5794)</f>
        <v>0</v>
      </c>
      <c r="R94" s="3">
        <f>SUMIF('2019'!$R$2:$R$5794,'Base Recursos Fiscales'!$H94,'2019'!$T$2:$T$5794)</f>
        <v>0</v>
      </c>
      <c r="T94" s="115">
        <f t="shared" si="74"/>
        <v>0</v>
      </c>
    </row>
    <row r="95" spans="1:26" hidden="1" x14ac:dyDescent="0.25">
      <c r="A95" s="1">
        <f t="shared" si="66"/>
        <v>17</v>
      </c>
      <c r="C95" s="1" t="str">
        <f>IFERROR(VLOOKUP($F95,catalogos!$A$3:$D$111,2,0),0)</f>
        <v>1.1.1.8</v>
      </c>
      <c r="D95" s="1">
        <v>11</v>
      </c>
      <c r="E95" s="6" t="str">
        <f t="shared" si="67"/>
        <v>1 1 8 002 004</v>
      </c>
      <c r="F95" s="6" t="str">
        <f t="shared" si="68"/>
        <v>1 8</v>
      </c>
      <c r="G95" s="1" t="s">
        <v>424</v>
      </c>
      <c r="H95" s="117" t="s">
        <v>864</v>
      </c>
      <c r="I95" s="117" t="s">
        <v>865</v>
      </c>
      <c r="J95" s="3">
        <f>SUMIF('2022'!$R$2:$R$3023,'Base Recursos Fiscales'!$H95,'2022'!$T$2:$T$3023)</f>
        <v>0</v>
      </c>
      <c r="K95" s="3">
        <f t="shared" si="79"/>
        <v>0</v>
      </c>
      <c r="L95" s="3">
        <f t="shared" si="80"/>
        <v>0</v>
      </c>
      <c r="M95" s="3">
        <f t="shared" si="81"/>
        <v>0</v>
      </c>
      <c r="N95" s="3">
        <f t="shared" si="82"/>
        <v>0</v>
      </c>
      <c r="P95" s="3">
        <f>SUMIF('2021'!$R$2:$R$5794,'Base Recursos Fiscales'!$H95,'2021'!$T$2:$T$5794)</f>
        <v>0</v>
      </c>
      <c r="Q95" s="3">
        <f>SUMIF('2020'!$R$2:$R$5794,'Base Recursos Fiscales'!$H95,'2020'!$T$2:$T$5794)</f>
        <v>0</v>
      </c>
      <c r="R95" s="3">
        <f>SUMIF('2019'!$R$2:$R$5794,'Base Recursos Fiscales'!$H95,'2019'!$T$2:$T$5794)</f>
        <v>0</v>
      </c>
      <c r="T95" s="115">
        <f t="shared" si="74"/>
        <v>0</v>
      </c>
    </row>
    <row r="96" spans="1:26" hidden="1" x14ac:dyDescent="0.25">
      <c r="A96" s="1">
        <f t="shared" si="66"/>
        <v>17</v>
      </c>
      <c r="C96" s="1" t="str">
        <f>IFERROR(VLOOKUP($F96,catalogos!$A$3:$D$111,2,0),0)</f>
        <v>1.1.1.8</v>
      </c>
      <c r="D96" s="1">
        <v>11</v>
      </c>
      <c r="E96" s="6" t="str">
        <f t="shared" si="67"/>
        <v>1 1 8 002 004</v>
      </c>
      <c r="F96" s="6" t="str">
        <f t="shared" si="68"/>
        <v>1 8</v>
      </c>
      <c r="G96" s="1" t="s">
        <v>424</v>
      </c>
      <c r="H96" s="117" t="s">
        <v>866</v>
      </c>
      <c r="I96" s="117" t="s">
        <v>867</v>
      </c>
      <c r="J96" s="3">
        <f>SUMIF('2022'!$R$2:$R$3023,'Base Recursos Fiscales'!$H96,'2022'!$T$2:$T$3023)</f>
        <v>0</v>
      </c>
      <c r="K96" s="3">
        <f t="shared" si="79"/>
        <v>0</v>
      </c>
      <c r="L96" s="3">
        <f t="shared" si="80"/>
        <v>0</v>
      </c>
      <c r="M96" s="3">
        <f t="shared" si="81"/>
        <v>0</v>
      </c>
      <c r="N96" s="3">
        <f t="shared" si="82"/>
        <v>0</v>
      </c>
      <c r="P96" s="3">
        <f>SUMIF('2021'!$R$2:$R$5794,'Base Recursos Fiscales'!$H96,'2021'!$T$2:$T$5794)</f>
        <v>0</v>
      </c>
      <c r="Q96" s="3">
        <f>SUMIF('2020'!$R$2:$R$5794,'Base Recursos Fiscales'!$H96,'2020'!$T$2:$T$5794)</f>
        <v>0</v>
      </c>
      <c r="R96" s="3">
        <f>SUMIF('2019'!$R$2:$R$5794,'Base Recursos Fiscales'!$H96,'2019'!$T$2:$T$5794)</f>
        <v>0</v>
      </c>
      <c r="T96" s="115">
        <f t="shared" si="74"/>
        <v>0</v>
      </c>
    </row>
    <row r="97" spans="1:26" hidden="1" x14ac:dyDescent="0.25">
      <c r="A97" s="1">
        <f t="shared" si="66"/>
        <v>17</v>
      </c>
      <c r="C97" s="1" t="str">
        <f>IFERROR(VLOOKUP($F97,catalogos!$A$3:$D$111,2,0),0)</f>
        <v>1.1.1.8</v>
      </c>
      <c r="D97" s="1">
        <v>11</v>
      </c>
      <c r="E97" s="6" t="str">
        <f t="shared" si="67"/>
        <v>1 1 8 002 004</v>
      </c>
      <c r="F97" s="6" t="str">
        <f t="shared" si="68"/>
        <v>1 8</v>
      </c>
      <c r="G97" s="1" t="s">
        <v>424</v>
      </c>
      <c r="H97" s="117" t="s">
        <v>868</v>
      </c>
      <c r="I97" s="117" t="s">
        <v>869</v>
      </c>
      <c r="J97" s="3">
        <f>SUMIF('2022'!$R$2:$R$3023,'Base Recursos Fiscales'!$H97,'2022'!$T$2:$T$3023)</f>
        <v>0</v>
      </c>
      <c r="K97" s="3">
        <f t="shared" si="79"/>
        <v>0</v>
      </c>
      <c r="L97" s="3">
        <f t="shared" si="80"/>
        <v>0</v>
      </c>
      <c r="M97" s="3">
        <f t="shared" si="81"/>
        <v>0</v>
      </c>
      <c r="N97" s="3">
        <f t="shared" si="82"/>
        <v>0</v>
      </c>
      <c r="P97" s="3">
        <f>SUMIF('2021'!$R$2:$R$5794,'Base Recursos Fiscales'!$H97,'2021'!$T$2:$T$5794)</f>
        <v>0</v>
      </c>
      <c r="Q97" s="3">
        <f>SUMIF('2020'!$R$2:$R$5794,'Base Recursos Fiscales'!$H97,'2020'!$T$2:$T$5794)</f>
        <v>0</v>
      </c>
      <c r="R97" s="3">
        <f>SUMIF('2019'!$R$2:$R$5794,'Base Recursos Fiscales'!$H97,'2019'!$T$2:$T$5794)</f>
        <v>0</v>
      </c>
      <c r="T97" s="115">
        <f t="shared" si="74"/>
        <v>0</v>
      </c>
    </row>
    <row r="98" spans="1:26" hidden="1" x14ac:dyDescent="0.25">
      <c r="A98" s="1">
        <f t="shared" si="66"/>
        <v>17</v>
      </c>
      <c r="C98" s="1" t="str">
        <f>IFERROR(VLOOKUP($F98,catalogos!$A$3:$D$111,2,0),0)</f>
        <v>1.1.1.8</v>
      </c>
      <c r="D98" s="1">
        <v>11</v>
      </c>
      <c r="E98" s="6" t="str">
        <f t="shared" si="67"/>
        <v>1 1 8 002 004</v>
      </c>
      <c r="F98" s="6" t="str">
        <f t="shared" si="68"/>
        <v>1 8</v>
      </c>
      <c r="G98" s="1" t="s">
        <v>424</v>
      </c>
      <c r="H98" s="117" t="s">
        <v>870</v>
      </c>
      <c r="I98" s="117" t="s">
        <v>871</v>
      </c>
      <c r="J98" s="3">
        <f>SUMIF('2022'!$R$2:$R$3023,'Base Recursos Fiscales'!$H98,'2022'!$T$2:$T$3023)</f>
        <v>0</v>
      </c>
      <c r="K98" s="3">
        <f t="shared" si="79"/>
        <v>0</v>
      </c>
      <c r="L98" s="3">
        <f t="shared" si="80"/>
        <v>0</v>
      </c>
      <c r="M98" s="3">
        <f t="shared" si="81"/>
        <v>0</v>
      </c>
      <c r="N98" s="3">
        <f t="shared" si="82"/>
        <v>0</v>
      </c>
      <c r="P98" s="3">
        <f>SUMIF('2021'!$R$2:$R$5794,'Base Recursos Fiscales'!$H98,'2021'!$T$2:$T$5794)</f>
        <v>0</v>
      </c>
      <c r="Q98" s="3">
        <f>SUMIF('2020'!$R$2:$R$5794,'Base Recursos Fiscales'!$H98,'2020'!$T$2:$T$5794)</f>
        <v>0</v>
      </c>
      <c r="R98" s="3">
        <f>SUMIF('2019'!$R$2:$R$5794,'Base Recursos Fiscales'!$H98,'2019'!$T$2:$T$5794)</f>
        <v>0</v>
      </c>
      <c r="T98" s="115">
        <f t="shared" si="74"/>
        <v>0</v>
      </c>
    </row>
    <row r="99" spans="1:26" hidden="1" x14ac:dyDescent="0.25">
      <c r="A99" s="1">
        <f t="shared" si="66"/>
        <v>17</v>
      </c>
      <c r="C99" s="1" t="str">
        <f>IFERROR(VLOOKUP($F99,catalogos!$A$3:$D$111,2,0),0)</f>
        <v>1.1.1.8</v>
      </c>
      <c r="D99" s="1">
        <v>11</v>
      </c>
      <c r="E99" s="6" t="str">
        <f t="shared" si="67"/>
        <v>1 1 8 002 004</v>
      </c>
      <c r="F99" s="6" t="str">
        <f t="shared" si="68"/>
        <v>1 8</v>
      </c>
      <c r="G99" s="1" t="s">
        <v>424</v>
      </c>
      <c r="H99" s="117" t="s">
        <v>872</v>
      </c>
      <c r="I99" s="117" t="s">
        <v>873</v>
      </c>
      <c r="J99" s="3">
        <f>SUMIF('2022'!$R$2:$R$3023,'Base Recursos Fiscales'!$H99,'2022'!$T$2:$T$3023)</f>
        <v>0</v>
      </c>
      <c r="K99" s="3">
        <f t="shared" si="79"/>
        <v>0</v>
      </c>
      <c r="L99" s="3">
        <f t="shared" si="80"/>
        <v>0</v>
      </c>
      <c r="M99" s="3">
        <f t="shared" si="81"/>
        <v>0</v>
      </c>
      <c r="N99" s="3">
        <f t="shared" si="82"/>
        <v>0</v>
      </c>
      <c r="P99" s="3">
        <f>SUMIF('2021'!$R$2:$R$5794,'Base Recursos Fiscales'!$H99,'2021'!$T$2:$T$5794)</f>
        <v>0</v>
      </c>
      <c r="Q99" s="3">
        <f>SUMIF('2020'!$R$2:$R$5794,'Base Recursos Fiscales'!$H99,'2020'!$T$2:$T$5794)</f>
        <v>0</v>
      </c>
      <c r="R99" s="3">
        <f>SUMIF('2019'!$R$2:$R$5794,'Base Recursos Fiscales'!$H99,'2019'!$T$2:$T$5794)</f>
        <v>0</v>
      </c>
      <c r="T99" s="115">
        <f t="shared" si="74"/>
        <v>0</v>
      </c>
    </row>
    <row r="100" spans="1:26" hidden="1" x14ac:dyDescent="0.25">
      <c r="A100" s="1">
        <f t="shared" si="66"/>
        <v>17</v>
      </c>
      <c r="C100" s="1" t="str">
        <f>IFERROR(VLOOKUP($F100,catalogos!$A$3:$D$111,2,0),0)</f>
        <v>1.1.1.8</v>
      </c>
      <c r="D100" s="1">
        <v>11</v>
      </c>
      <c r="E100" s="6" t="str">
        <f t="shared" si="67"/>
        <v>1 1 8 002 004</v>
      </c>
      <c r="F100" s="6" t="str">
        <f t="shared" si="68"/>
        <v>1 8</v>
      </c>
      <c r="G100" s="1" t="s">
        <v>424</v>
      </c>
      <c r="H100" s="117" t="s">
        <v>874</v>
      </c>
      <c r="I100" s="117" t="s">
        <v>875</v>
      </c>
      <c r="J100" s="3">
        <f>SUMIF('2022'!$R$2:$R$3023,'Base Recursos Fiscales'!$H100,'2022'!$T$2:$T$3023)</f>
        <v>0</v>
      </c>
      <c r="K100" s="3">
        <f t="shared" si="79"/>
        <v>0</v>
      </c>
      <c r="L100" s="3">
        <f t="shared" si="80"/>
        <v>0</v>
      </c>
      <c r="M100" s="3">
        <f t="shared" si="81"/>
        <v>0</v>
      </c>
      <c r="N100" s="3">
        <f t="shared" si="82"/>
        <v>0</v>
      </c>
      <c r="P100" s="3">
        <f>SUMIF('2021'!$R$2:$R$5794,'Base Recursos Fiscales'!$H100,'2021'!$T$2:$T$5794)</f>
        <v>0</v>
      </c>
      <c r="Q100" s="3">
        <f>SUMIF('2020'!$R$2:$R$5794,'Base Recursos Fiscales'!$H100,'2020'!$T$2:$T$5794)</f>
        <v>0</v>
      </c>
      <c r="R100" s="3">
        <f>SUMIF('2019'!$R$2:$R$5794,'Base Recursos Fiscales'!$H100,'2019'!$T$2:$T$5794)</f>
        <v>0</v>
      </c>
      <c r="T100" s="115">
        <f t="shared" si="74"/>
        <v>0</v>
      </c>
    </row>
    <row r="101" spans="1:26" hidden="1" x14ac:dyDescent="0.25">
      <c r="A101" s="1">
        <f t="shared" si="66"/>
        <v>9</v>
      </c>
      <c r="C101" s="1" t="str">
        <f>IFERROR(VLOOKUP($F101,catalogos!$A$3:$D$111,2,0),0)</f>
        <v>1.1.1.8</v>
      </c>
      <c r="D101" s="1">
        <v>11</v>
      </c>
      <c r="E101" s="6" t="str">
        <f t="shared" si="67"/>
        <v>1 1 8</v>
      </c>
      <c r="F101" s="6" t="str">
        <f t="shared" si="68"/>
        <v>1 8</v>
      </c>
      <c r="G101" s="1" t="s">
        <v>424</v>
      </c>
      <c r="H101" s="117" t="s">
        <v>876</v>
      </c>
      <c r="I101" s="117" t="s">
        <v>877</v>
      </c>
      <c r="J101" s="3">
        <f>SUMIF('2022'!$R$2:$R$3023,'Base Recursos Fiscales'!$H101,'2022'!$T$2:$T$3023)</f>
        <v>0</v>
      </c>
      <c r="K101" s="3">
        <f t="shared" si="79"/>
        <v>0</v>
      </c>
      <c r="L101" s="3">
        <f t="shared" si="80"/>
        <v>0</v>
      </c>
      <c r="M101" s="3">
        <f t="shared" si="81"/>
        <v>0</v>
      </c>
      <c r="N101" s="3">
        <f t="shared" si="82"/>
        <v>0</v>
      </c>
      <c r="P101" s="3">
        <f>SUMIF('2021'!$R$2:$R$5794,'Base Recursos Fiscales'!$H101,'2021'!$T$2:$T$5794)</f>
        <v>0</v>
      </c>
      <c r="Q101" s="3">
        <f>SUMIF('2020'!$R$2:$R$5794,'Base Recursos Fiscales'!$H101,'2020'!$T$2:$T$5794)</f>
        <v>0</v>
      </c>
      <c r="R101" s="3">
        <f>SUMIF('2019'!$R$2:$R$5794,'Base Recursos Fiscales'!$H101,'2019'!$T$2:$T$5794)</f>
        <v>0</v>
      </c>
      <c r="T101" s="115">
        <f t="shared" si="74"/>
        <v>0</v>
      </c>
    </row>
    <row r="102" spans="1:26" x14ac:dyDescent="0.25">
      <c r="A102" s="106">
        <f t="shared" si="66"/>
        <v>3</v>
      </c>
      <c r="B102" s="106"/>
      <c r="C102" s="106">
        <f>IFERROR(VLOOKUP($F102,catalogos!$A$3:$D$111,2,0),0)</f>
        <v>0</v>
      </c>
      <c r="D102" s="106"/>
      <c r="E102" s="116" t="str">
        <f t="shared" si="67"/>
        <v>1</v>
      </c>
      <c r="F102" s="116"/>
      <c r="G102" s="106" t="s">
        <v>423</v>
      </c>
      <c r="H102" s="136" t="s">
        <v>10</v>
      </c>
      <c r="I102" s="136" t="s">
        <v>637</v>
      </c>
      <c r="J102" s="2">
        <f>SUMIF($E$11:$E$5802,$H102,$J$11:$J$5802)</f>
        <v>470206.31</v>
      </c>
      <c r="K102" s="2">
        <f>SUMIF($E$11:$E$5802,$H102,$K$11:$K$5802)</f>
        <v>470206.31</v>
      </c>
      <c r="L102" s="2">
        <f>SUMIF($E$11:$E$5802,$H102,$L$11:$L$5802)</f>
        <v>940412.62</v>
      </c>
      <c r="M102" s="2">
        <f>SUMIF($E$11:$E$5802,$H102,$M$11:$M$5802)</f>
        <v>28212.3786</v>
      </c>
      <c r="N102" s="2">
        <f>SUMIF($E$11:$E$5802,$H102,$N$11:$N$5802)</f>
        <v>968624.99860000005</v>
      </c>
      <c r="O102" s="2"/>
      <c r="P102" s="2">
        <f>SUMIF($E$11:$E$5802,$H102,$P$11:$P$5802)</f>
        <v>0</v>
      </c>
      <c r="Q102" s="2">
        <f>SUMIF($E$11:$E$5802,$H102,$Q$11:$Q$5802)</f>
        <v>0</v>
      </c>
      <c r="R102" s="2">
        <f>SUMIF($E$11:$E$5802,$H102,$R$11:$R$5802)</f>
        <v>0</v>
      </c>
      <c r="T102" s="115">
        <f t="shared" si="74"/>
        <v>2877662.6172000002</v>
      </c>
      <c r="Y102" s="106"/>
      <c r="Z102" s="106"/>
    </row>
    <row r="103" spans="1:26" ht="24" x14ac:dyDescent="0.25">
      <c r="A103" s="106">
        <f t="shared" si="66"/>
        <v>5</v>
      </c>
      <c r="B103" s="106"/>
      <c r="C103" s="106">
        <f>IFERROR(VLOOKUP($F103,catalogos!$A$3:$D$111,2,0),0)</f>
        <v>0</v>
      </c>
      <c r="D103" s="106"/>
      <c r="E103" s="116" t="str">
        <f t="shared" si="67"/>
        <v>1 4</v>
      </c>
      <c r="F103" s="116"/>
      <c r="G103" s="106" t="s">
        <v>423</v>
      </c>
      <c r="H103" s="136" t="s">
        <v>12</v>
      </c>
      <c r="I103" s="136" t="s">
        <v>638</v>
      </c>
      <c r="J103" s="2">
        <f>SUMIF($E$11:$E$5802,$H103,$J$11:$J$5802)</f>
        <v>232404</v>
      </c>
      <c r="K103" s="2">
        <f>SUMIF($E$11:$E$5802,$H103,$K$11:$K$5802)</f>
        <v>232404</v>
      </c>
      <c r="L103" s="2">
        <f>SUMIF($E$11:$E$5802,$H103,$L$11:$L$5802)</f>
        <v>464808</v>
      </c>
      <c r="M103" s="2">
        <f>SUMIF($E$11:$E$5802,$H103,$M$11:$M$5802)</f>
        <v>13944.24</v>
      </c>
      <c r="N103" s="2">
        <f>SUMIF($E$11:$E$5802,$H103,$N$11:$N$5802)</f>
        <v>478752.24</v>
      </c>
      <c r="O103" s="2"/>
      <c r="P103" s="2">
        <f>SUMIF($E$11:$E$5802,$H103,$P$11:$P$5802)</f>
        <v>0</v>
      </c>
      <c r="Q103" s="2">
        <f>SUMIF($E$11:$E$5802,$H103,$Q$11:$Q$5802)</f>
        <v>0</v>
      </c>
      <c r="R103" s="2">
        <f>SUMIF($E$11:$E$5802,$H103,$R$11:$R$5802)</f>
        <v>0</v>
      </c>
      <c r="T103" s="115">
        <f t="shared" si="74"/>
        <v>1422312.48</v>
      </c>
      <c r="Y103" s="106"/>
      <c r="Z103" s="106"/>
    </row>
    <row r="104" spans="1:26" hidden="1" x14ac:dyDescent="0.25">
      <c r="A104" s="106">
        <f t="shared" si="66"/>
        <v>9</v>
      </c>
      <c r="B104" s="106"/>
      <c r="C104" s="106">
        <f>IFERROR(VLOOKUP($F104,catalogos!$A$3:$D$111,2,0),0)</f>
        <v>0</v>
      </c>
      <c r="D104" s="106"/>
      <c r="E104" s="116" t="str">
        <f t="shared" si="67"/>
        <v>1 4 1</v>
      </c>
      <c r="F104" s="116"/>
      <c r="G104" s="106" t="s">
        <v>423</v>
      </c>
      <c r="H104" s="136" t="s">
        <v>639</v>
      </c>
      <c r="I104" s="136" t="s">
        <v>640</v>
      </c>
      <c r="J104" s="2">
        <f>SUMIF($E$11:$E$5802,$H104,$J$11:$J$5802)</f>
        <v>0</v>
      </c>
      <c r="K104" s="2">
        <f>SUMIF($E$11:$E$5802,$H104,$K$11:$K$5802)</f>
        <v>0</v>
      </c>
      <c r="L104" s="2">
        <f>SUMIF($E$11:$E$5802,$H104,$L$11:$L$5802)</f>
        <v>0</v>
      </c>
      <c r="M104" s="2">
        <f>SUMIF($E$11:$E$5802,$H104,$M$11:$M$5802)</f>
        <v>0</v>
      </c>
      <c r="N104" s="2">
        <f>SUMIF($E$11:$E$5802,$H104,$N$11:$N$5802)</f>
        <v>0</v>
      </c>
      <c r="O104" s="2"/>
      <c r="P104" s="2">
        <f>SUMIF($E$11:$E$5802,$H104,$P$11:$P$5802)</f>
        <v>0</v>
      </c>
      <c r="Q104" s="2">
        <f>SUMIF($E$11:$E$5802,$H104,$Q$11:$Q$5802)</f>
        <v>0</v>
      </c>
      <c r="R104" s="2">
        <f>SUMIF($E$11:$E$5802,$H104,$R$11:$R$5802)</f>
        <v>0</v>
      </c>
      <c r="T104" s="115">
        <f t="shared" si="74"/>
        <v>0</v>
      </c>
      <c r="Y104" s="106"/>
      <c r="Z104" s="106"/>
    </row>
    <row r="105" spans="1:26" hidden="1" x14ac:dyDescent="0.25">
      <c r="A105" s="106">
        <f t="shared" si="66"/>
        <v>13</v>
      </c>
      <c r="B105" s="106"/>
      <c r="C105" s="106">
        <f>IFERROR(VLOOKUP($F105,catalogos!$A$3:$D$111,2,0),0)</f>
        <v>0</v>
      </c>
      <c r="D105" s="106"/>
      <c r="E105" s="116" t="str">
        <f t="shared" si="67"/>
        <v>1 4 1 001</v>
      </c>
      <c r="F105" s="116"/>
      <c r="G105" s="106" t="s">
        <v>423</v>
      </c>
      <c r="H105" s="136" t="s">
        <v>878</v>
      </c>
      <c r="I105" s="136" t="s">
        <v>879</v>
      </c>
      <c r="J105" s="2">
        <f>SUMIF($E$11:$E$5802,$H105,$J$11:$J$5802)</f>
        <v>0</v>
      </c>
      <c r="K105" s="2">
        <f>SUMIF($E$11:$E$5802,$H105,$K$11:$K$5802)</f>
        <v>0</v>
      </c>
      <c r="L105" s="2">
        <f>SUMIF($E$11:$E$5802,$H105,$L$11:$L$5802)</f>
        <v>0</v>
      </c>
      <c r="M105" s="2">
        <f>SUMIF($E$11:$E$5802,$H105,$M$11:$M$5802)</f>
        <v>0</v>
      </c>
      <c r="N105" s="2">
        <f>SUMIF($E$11:$E$5802,$H105,$N$11:$N$5802)</f>
        <v>0</v>
      </c>
      <c r="O105" s="2"/>
      <c r="P105" s="2">
        <f>SUMIF($E$11:$E$5802,$H105,$P$11:$P$5802)</f>
        <v>0</v>
      </c>
      <c r="Q105" s="2">
        <f>SUMIF($E$11:$E$5802,$H105,$Q$11:$Q$5802)</f>
        <v>0</v>
      </c>
      <c r="R105" s="2">
        <f>SUMIF($E$11:$E$5802,$H105,$R$11:$R$5802)</f>
        <v>0</v>
      </c>
      <c r="T105" s="115">
        <f t="shared" si="74"/>
        <v>0</v>
      </c>
      <c r="Y105" s="106"/>
      <c r="Z105" s="106"/>
    </row>
    <row r="106" spans="1:26" hidden="1" x14ac:dyDescent="0.25">
      <c r="A106" s="1">
        <f t="shared" si="66"/>
        <v>17</v>
      </c>
      <c r="C106" s="1" t="str">
        <f>IFERROR(VLOOKUP($F106,catalogos!$A$3:$D$111,2,0),0)</f>
        <v>1.1.4.1</v>
      </c>
      <c r="D106" s="1">
        <v>11</v>
      </c>
      <c r="E106" s="6" t="str">
        <f t="shared" si="67"/>
        <v>1 4 1 001 001</v>
      </c>
      <c r="F106" s="6" t="str">
        <f t="shared" si="68"/>
        <v>4 1</v>
      </c>
      <c r="G106" s="1" t="s">
        <v>424</v>
      </c>
      <c r="H106" s="117" t="s">
        <v>880</v>
      </c>
      <c r="I106" s="117" t="s">
        <v>881</v>
      </c>
      <c r="J106" s="3">
        <f>SUMIF('2022'!$R$2:$R$3023,'Base Recursos Fiscales'!$H106,'2022'!$T$2:$T$3023)</f>
        <v>0</v>
      </c>
      <c r="K106" s="3">
        <f t="shared" ref="K106:K111" si="83">($J106/$K$1)*$K$2</f>
        <v>0</v>
      </c>
      <c r="L106" s="3">
        <f t="shared" ref="L106:L111" si="84">+$J106+$K106</f>
        <v>0</v>
      </c>
      <c r="M106" s="3">
        <f t="shared" ref="M106:M111" si="85">+$L106*$K$3</f>
        <v>0</v>
      </c>
      <c r="N106" s="3">
        <f t="shared" ref="N106:N111" si="86">+M106+L106</f>
        <v>0</v>
      </c>
      <c r="P106" s="3">
        <f>SUMIF('2021'!$R$2:$R$5794,'Base Recursos Fiscales'!$H106,'2021'!$T$2:$T$5794)</f>
        <v>0</v>
      </c>
      <c r="Q106" s="3">
        <f>SUMIF('2020'!$R$2:$R$5794,'Base Recursos Fiscales'!$H106,'2020'!$T$2:$T$5794)</f>
        <v>0</v>
      </c>
      <c r="R106" s="3">
        <f>SUMIF('2019'!$R$2:$R$5794,'Base Recursos Fiscales'!$H106,'2019'!$T$2:$T$5794)</f>
        <v>0</v>
      </c>
      <c r="T106" s="115">
        <f t="shared" si="74"/>
        <v>0</v>
      </c>
    </row>
    <row r="107" spans="1:26" hidden="1" x14ac:dyDescent="0.25">
      <c r="A107" s="1">
        <f t="shared" si="66"/>
        <v>17</v>
      </c>
      <c r="C107" s="1" t="str">
        <f>IFERROR(VLOOKUP($F107,catalogos!$A$3:$D$111,2,0),0)</f>
        <v>1.1.4.1</v>
      </c>
      <c r="D107" s="1">
        <v>11</v>
      </c>
      <c r="E107" s="6" t="str">
        <f t="shared" si="67"/>
        <v>1 4 1 001 001</v>
      </c>
      <c r="F107" s="6" t="str">
        <f t="shared" si="68"/>
        <v>4 1</v>
      </c>
      <c r="G107" s="1" t="s">
        <v>424</v>
      </c>
      <c r="H107" s="117" t="s">
        <v>882</v>
      </c>
      <c r="I107" s="117" t="s">
        <v>883</v>
      </c>
      <c r="J107" s="3">
        <f>SUMIF('2022'!$R$2:$R$3023,'Base Recursos Fiscales'!$H107,'2022'!$T$2:$T$3023)</f>
        <v>0</v>
      </c>
      <c r="K107" s="3">
        <f t="shared" si="83"/>
        <v>0</v>
      </c>
      <c r="L107" s="3">
        <f t="shared" si="84"/>
        <v>0</v>
      </c>
      <c r="M107" s="3">
        <f t="shared" si="85"/>
        <v>0</v>
      </c>
      <c r="N107" s="3">
        <f t="shared" si="86"/>
        <v>0</v>
      </c>
      <c r="P107" s="3">
        <f>SUMIF('2021'!$R$2:$R$5794,'Base Recursos Fiscales'!$H107,'2021'!$T$2:$T$5794)</f>
        <v>0</v>
      </c>
      <c r="Q107" s="3">
        <f>SUMIF('2020'!$R$2:$R$5794,'Base Recursos Fiscales'!$H107,'2020'!$T$2:$T$5794)</f>
        <v>0</v>
      </c>
      <c r="R107" s="3">
        <f>SUMIF('2019'!$R$2:$R$5794,'Base Recursos Fiscales'!$H107,'2019'!$T$2:$T$5794)</f>
        <v>0</v>
      </c>
      <c r="T107" s="115">
        <f t="shared" si="74"/>
        <v>0</v>
      </c>
    </row>
    <row r="108" spans="1:26" hidden="1" x14ac:dyDescent="0.25">
      <c r="A108" s="1">
        <f t="shared" si="66"/>
        <v>17</v>
      </c>
      <c r="C108" s="1" t="str">
        <f>IFERROR(VLOOKUP($F108,catalogos!$A$3:$D$111,2,0),0)</f>
        <v>1.1.4.1</v>
      </c>
      <c r="D108" s="1">
        <v>11</v>
      </c>
      <c r="E108" s="6" t="str">
        <f t="shared" si="67"/>
        <v>1 4 1 001 001</v>
      </c>
      <c r="F108" s="6" t="str">
        <f t="shared" si="68"/>
        <v>4 1</v>
      </c>
      <c r="G108" s="1" t="s">
        <v>424</v>
      </c>
      <c r="H108" s="117" t="s">
        <v>884</v>
      </c>
      <c r="I108" s="117" t="s">
        <v>885</v>
      </c>
      <c r="J108" s="3">
        <f>SUMIF('2022'!$R$2:$R$3023,'Base Recursos Fiscales'!$H108,'2022'!$T$2:$T$3023)</f>
        <v>0</v>
      </c>
      <c r="K108" s="3">
        <f t="shared" si="83"/>
        <v>0</v>
      </c>
      <c r="L108" s="3">
        <f t="shared" si="84"/>
        <v>0</v>
      </c>
      <c r="M108" s="3">
        <f t="shared" si="85"/>
        <v>0</v>
      </c>
      <c r="N108" s="3">
        <f t="shared" si="86"/>
        <v>0</v>
      </c>
      <c r="P108" s="3">
        <f>SUMIF('2021'!$R$2:$R$5794,'Base Recursos Fiscales'!$H108,'2021'!$T$2:$T$5794)</f>
        <v>0</v>
      </c>
      <c r="Q108" s="3">
        <f>SUMIF('2020'!$R$2:$R$5794,'Base Recursos Fiscales'!$H108,'2020'!$T$2:$T$5794)</f>
        <v>0</v>
      </c>
      <c r="R108" s="3">
        <f>SUMIF('2019'!$R$2:$R$5794,'Base Recursos Fiscales'!$H108,'2019'!$T$2:$T$5794)</f>
        <v>0</v>
      </c>
      <c r="T108" s="115">
        <f t="shared" si="74"/>
        <v>0</v>
      </c>
    </row>
    <row r="109" spans="1:26" hidden="1" x14ac:dyDescent="0.25">
      <c r="A109" s="1">
        <f t="shared" si="66"/>
        <v>17</v>
      </c>
      <c r="C109" s="1" t="str">
        <f>IFERROR(VLOOKUP($F109,catalogos!$A$3:$D$111,2,0),0)</f>
        <v>1.1.4.1</v>
      </c>
      <c r="D109" s="1">
        <v>11</v>
      </c>
      <c r="E109" s="6" t="str">
        <f t="shared" si="67"/>
        <v>1 4 1 001 001</v>
      </c>
      <c r="F109" s="6" t="str">
        <f t="shared" si="68"/>
        <v>4 1</v>
      </c>
      <c r="G109" s="1" t="s">
        <v>424</v>
      </c>
      <c r="H109" s="117" t="s">
        <v>886</v>
      </c>
      <c r="I109" s="117" t="s">
        <v>887</v>
      </c>
      <c r="J109" s="3">
        <f>SUMIF('2022'!$R$2:$R$3023,'Base Recursos Fiscales'!$H109,'2022'!$T$2:$T$3023)</f>
        <v>0</v>
      </c>
      <c r="K109" s="3">
        <f t="shared" si="83"/>
        <v>0</v>
      </c>
      <c r="L109" s="3">
        <f t="shared" si="84"/>
        <v>0</v>
      </c>
      <c r="M109" s="3">
        <f t="shared" si="85"/>
        <v>0</v>
      </c>
      <c r="N109" s="3">
        <f t="shared" si="86"/>
        <v>0</v>
      </c>
      <c r="P109" s="3">
        <f>SUMIF('2021'!$R$2:$R$5794,'Base Recursos Fiscales'!$H109,'2021'!$T$2:$T$5794)</f>
        <v>0</v>
      </c>
      <c r="Q109" s="3">
        <f>SUMIF('2020'!$R$2:$R$5794,'Base Recursos Fiscales'!$H109,'2020'!$T$2:$T$5794)</f>
        <v>0</v>
      </c>
      <c r="R109" s="3">
        <f>SUMIF('2019'!$R$2:$R$5794,'Base Recursos Fiscales'!$H109,'2019'!$T$2:$T$5794)</f>
        <v>0</v>
      </c>
      <c r="T109" s="115">
        <f t="shared" si="74"/>
        <v>0</v>
      </c>
    </row>
    <row r="110" spans="1:26" hidden="1" x14ac:dyDescent="0.25">
      <c r="A110" s="1">
        <f t="shared" si="66"/>
        <v>17</v>
      </c>
      <c r="C110" s="1" t="str">
        <f>IFERROR(VLOOKUP($F110,catalogos!$A$3:$D$111,2,0),0)</f>
        <v>1.1.4.1</v>
      </c>
      <c r="D110" s="1">
        <v>11</v>
      </c>
      <c r="E110" s="6" t="str">
        <f t="shared" si="67"/>
        <v>1 4 1 001 001</v>
      </c>
      <c r="F110" s="6" t="str">
        <f t="shared" si="68"/>
        <v>4 1</v>
      </c>
      <c r="G110" s="1" t="s">
        <v>424</v>
      </c>
      <c r="H110" s="117" t="s">
        <v>888</v>
      </c>
      <c r="I110" s="117" t="s">
        <v>889</v>
      </c>
      <c r="J110" s="3">
        <f>SUMIF('2022'!$R$2:$R$3023,'Base Recursos Fiscales'!$H110,'2022'!$T$2:$T$3023)</f>
        <v>0</v>
      </c>
      <c r="K110" s="3">
        <f t="shared" si="83"/>
        <v>0</v>
      </c>
      <c r="L110" s="3">
        <f t="shared" si="84"/>
        <v>0</v>
      </c>
      <c r="M110" s="3">
        <f t="shared" si="85"/>
        <v>0</v>
      </c>
      <c r="N110" s="3">
        <f t="shared" si="86"/>
        <v>0</v>
      </c>
      <c r="P110" s="3">
        <f>SUMIF('2021'!$R$2:$R$5794,'Base Recursos Fiscales'!$H110,'2021'!$T$2:$T$5794)</f>
        <v>0</v>
      </c>
      <c r="Q110" s="3">
        <f>SUMIF('2020'!$R$2:$R$5794,'Base Recursos Fiscales'!$H110,'2020'!$T$2:$T$5794)</f>
        <v>0</v>
      </c>
      <c r="R110" s="3">
        <f>SUMIF('2019'!$R$2:$R$5794,'Base Recursos Fiscales'!$H110,'2019'!$T$2:$T$5794)</f>
        <v>0</v>
      </c>
      <c r="T110" s="115">
        <f t="shared" si="74"/>
        <v>0</v>
      </c>
    </row>
    <row r="111" spans="1:26" hidden="1" x14ac:dyDescent="0.25">
      <c r="A111" s="1">
        <f t="shared" si="66"/>
        <v>17</v>
      </c>
      <c r="C111" s="1" t="str">
        <f>IFERROR(VLOOKUP($F111,catalogos!$A$3:$D$111,2,0),0)</f>
        <v>1.1.4.1</v>
      </c>
      <c r="D111" s="1">
        <v>11</v>
      </c>
      <c r="E111" s="6" t="str">
        <f t="shared" si="67"/>
        <v>1 4 1 001 001</v>
      </c>
      <c r="F111" s="6" t="str">
        <f t="shared" si="68"/>
        <v>4 1</v>
      </c>
      <c r="G111" s="1" t="s">
        <v>424</v>
      </c>
      <c r="H111" s="117" t="s">
        <v>890</v>
      </c>
      <c r="I111" s="117" t="s">
        <v>891</v>
      </c>
      <c r="J111" s="3">
        <f>SUMIF('2022'!$R$2:$R$3023,'Base Recursos Fiscales'!$H111,'2022'!$T$2:$T$3023)</f>
        <v>0</v>
      </c>
      <c r="K111" s="3">
        <f t="shared" si="83"/>
        <v>0</v>
      </c>
      <c r="L111" s="3">
        <f t="shared" si="84"/>
        <v>0</v>
      </c>
      <c r="M111" s="3">
        <f t="shared" si="85"/>
        <v>0</v>
      </c>
      <c r="N111" s="3">
        <f t="shared" si="86"/>
        <v>0</v>
      </c>
      <c r="P111" s="3">
        <f>SUMIF('2021'!$R$2:$R$5794,'Base Recursos Fiscales'!$H111,'2021'!$T$2:$T$5794)</f>
        <v>0</v>
      </c>
      <c r="Q111" s="3">
        <f>SUMIF('2020'!$R$2:$R$5794,'Base Recursos Fiscales'!$H111,'2020'!$T$2:$T$5794)</f>
        <v>0</v>
      </c>
      <c r="R111" s="3">
        <f>SUMIF('2019'!$R$2:$R$5794,'Base Recursos Fiscales'!$H111,'2019'!$T$2:$T$5794)</f>
        <v>0</v>
      </c>
      <c r="T111" s="115">
        <f t="shared" si="74"/>
        <v>0</v>
      </c>
    </row>
    <row r="112" spans="1:26" hidden="1" x14ac:dyDescent="0.25">
      <c r="A112" s="106">
        <f t="shared" si="66"/>
        <v>13</v>
      </c>
      <c r="B112" s="106"/>
      <c r="C112" s="106">
        <f>IFERROR(VLOOKUP($F112,catalogos!$A$3:$D$111,2,0),0)</f>
        <v>0</v>
      </c>
      <c r="D112" s="106"/>
      <c r="E112" s="116" t="str">
        <f t="shared" si="67"/>
        <v>1 4 1 001</v>
      </c>
      <c r="F112" s="116"/>
      <c r="G112" s="106" t="s">
        <v>423</v>
      </c>
      <c r="H112" s="136" t="s">
        <v>892</v>
      </c>
      <c r="I112" s="136" t="s">
        <v>879</v>
      </c>
      <c r="J112" s="2">
        <f>SUMIF($E$11:$E$5802,$H112,$J$11:$J$5802)</f>
        <v>0</v>
      </c>
      <c r="K112" s="2">
        <f>SUMIF($E$11:$E$5802,$H112,$K$11:$K$5802)</f>
        <v>0</v>
      </c>
      <c r="L112" s="2">
        <f>SUMIF($E$11:$E$5802,$H112,$L$11:$L$5802)</f>
        <v>0</v>
      </c>
      <c r="M112" s="2">
        <f>SUMIF($E$11:$E$5802,$H112,$M$11:$M$5802)</f>
        <v>0</v>
      </c>
      <c r="N112" s="2">
        <f>SUMIF($E$11:$E$5802,$H112,$N$11:$N$5802)</f>
        <v>0</v>
      </c>
      <c r="O112" s="2"/>
      <c r="P112" s="2">
        <f>SUMIF($E$11:$E$5802,$H112,$P$11:$P$5802)</f>
        <v>0</v>
      </c>
      <c r="Q112" s="2">
        <f>SUMIF($E$11:$E$5802,$H112,$Q$11:$Q$5802)</f>
        <v>0</v>
      </c>
      <c r="R112" s="2">
        <f>SUMIF($E$11:$E$5802,$H112,$R$11:$R$5802)</f>
        <v>0</v>
      </c>
      <c r="S112" s="2">
        <f>SUMIF($E$11:$E$5802,$H112,$S$11:$S$5802)</f>
        <v>0</v>
      </c>
      <c r="T112" s="107">
        <f t="shared" si="74"/>
        <v>0</v>
      </c>
      <c r="U112" s="106"/>
      <c r="V112" s="106"/>
      <c r="W112" s="106"/>
      <c r="X112" s="106"/>
      <c r="Y112" s="106"/>
      <c r="Z112" s="106"/>
    </row>
    <row r="113" spans="1:26" hidden="1" x14ac:dyDescent="0.25">
      <c r="A113" s="1">
        <f t="shared" si="66"/>
        <v>17</v>
      </c>
      <c r="C113" s="1" t="str">
        <f>IFERROR(VLOOKUP($F113,catalogos!$A$3:$D$111,2,0),0)</f>
        <v>1.1.4.1</v>
      </c>
      <c r="D113" s="1">
        <v>11</v>
      </c>
      <c r="E113" s="6" t="str">
        <f t="shared" si="67"/>
        <v>1 4 1 001 002</v>
      </c>
      <c r="F113" s="6" t="str">
        <f t="shared" si="68"/>
        <v>4 1</v>
      </c>
      <c r="G113" s="1" t="s">
        <v>424</v>
      </c>
      <c r="H113" s="117" t="s">
        <v>893</v>
      </c>
      <c r="I113" s="117" t="s">
        <v>894</v>
      </c>
      <c r="J113" s="3">
        <f>SUMIF('2022'!$R$2:$R$3023,'Base Recursos Fiscales'!$H113,'2022'!$T$2:$T$3023)</f>
        <v>0</v>
      </c>
      <c r="K113" s="3">
        <f t="shared" ref="K113:K118" si="87">($J113/$K$1)*$K$2</f>
        <v>0</v>
      </c>
      <c r="L113" s="3">
        <f t="shared" ref="L113:L118" si="88">+$J113+$K113</f>
        <v>0</v>
      </c>
      <c r="M113" s="3">
        <f t="shared" ref="M113:M118" si="89">+$L113*$K$3</f>
        <v>0</v>
      </c>
      <c r="N113" s="3">
        <f t="shared" ref="N113:N118" si="90">+M113+L113</f>
        <v>0</v>
      </c>
      <c r="P113" s="3">
        <f>SUMIF('2021'!$R$2:$R$5794,'Base Recursos Fiscales'!$H113,'2021'!$T$2:$T$5794)</f>
        <v>0</v>
      </c>
      <c r="Q113" s="3">
        <f>SUMIF('2020'!$R$2:$R$5794,'Base Recursos Fiscales'!$H113,'2020'!$T$2:$T$5794)</f>
        <v>0</v>
      </c>
      <c r="R113" s="3">
        <f>SUMIF('2019'!$R$2:$R$5794,'Base Recursos Fiscales'!$H113,'2019'!$T$2:$T$5794)</f>
        <v>0</v>
      </c>
      <c r="T113" s="115">
        <f t="shared" si="74"/>
        <v>0</v>
      </c>
      <c r="U113" s="106"/>
      <c r="V113" s="106"/>
      <c r="W113" s="106"/>
      <c r="X113" s="106"/>
    </row>
    <row r="114" spans="1:26" hidden="1" x14ac:dyDescent="0.25">
      <c r="A114" s="1">
        <f t="shared" si="66"/>
        <v>17</v>
      </c>
      <c r="C114" s="1" t="str">
        <f>IFERROR(VLOOKUP($F114,catalogos!$A$3:$D$111,2,0),0)</f>
        <v>1.1.4.1</v>
      </c>
      <c r="D114" s="1">
        <v>11</v>
      </c>
      <c r="E114" s="6" t="str">
        <f t="shared" si="67"/>
        <v>1 4 1 001 002</v>
      </c>
      <c r="F114" s="6" t="str">
        <f t="shared" si="68"/>
        <v>4 1</v>
      </c>
      <c r="G114" s="1" t="s">
        <v>424</v>
      </c>
      <c r="H114" s="117" t="s">
        <v>895</v>
      </c>
      <c r="I114" s="117" t="s">
        <v>896</v>
      </c>
      <c r="J114" s="3">
        <f>SUMIF('2022'!$R$2:$R$3023,'Base Recursos Fiscales'!$H114,'2022'!$T$2:$T$3023)</f>
        <v>0</v>
      </c>
      <c r="K114" s="3">
        <f t="shared" si="87"/>
        <v>0</v>
      </c>
      <c r="L114" s="3">
        <f t="shared" si="88"/>
        <v>0</v>
      </c>
      <c r="M114" s="3">
        <f t="shared" si="89"/>
        <v>0</v>
      </c>
      <c r="N114" s="3">
        <f t="shared" si="90"/>
        <v>0</v>
      </c>
      <c r="P114" s="3">
        <f>SUMIF('2021'!$R$2:$R$5794,'Base Recursos Fiscales'!$H114,'2021'!$T$2:$T$5794)</f>
        <v>0</v>
      </c>
      <c r="Q114" s="3">
        <f>SUMIF('2020'!$R$2:$R$5794,'Base Recursos Fiscales'!$H114,'2020'!$T$2:$T$5794)</f>
        <v>0</v>
      </c>
      <c r="R114" s="3">
        <f>SUMIF('2019'!$R$2:$R$5794,'Base Recursos Fiscales'!$H114,'2019'!$T$2:$T$5794)</f>
        <v>0</v>
      </c>
      <c r="T114" s="115">
        <f t="shared" si="74"/>
        <v>0</v>
      </c>
      <c r="U114" s="106"/>
      <c r="V114" s="106"/>
      <c r="W114" s="106"/>
      <c r="X114" s="106"/>
    </row>
    <row r="115" spans="1:26" hidden="1" x14ac:dyDescent="0.25">
      <c r="A115" s="1">
        <f t="shared" si="66"/>
        <v>17</v>
      </c>
      <c r="C115" s="1" t="str">
        <f>IFERROR(VLOOKUP($F115,catalogos!$A$3:$D$111,2,0),0)</f>
        <v>1.1.4.1</v>
      </c>
      <c r="D115" s="1">
        <v>11</v>
      </c>
      <c r="E115" s="6" t="str">
        <f t="shared" si="67"/>
        <v>1 4 1 001 002</v>
      </c>
      <c r="F115" s="6" t="str">
        <f t="shared" si="68"/>
        <v>4 1</v>
      </c>
      <c r="G115" s="1" t="s">
        <v>424</v>
      </c>
      <c r="H115" s="117" t="s">
        <v>897</v>
      </c>
      <c r="I115" s="117" t="s">
        <v>885</v>
      </c>
      <c r="J115" s="3">
        <f>SUMIF('2022'!$R$2:$R$3023,'Base Recursos Fiscales'!$H115,'2022'!$T$2:$T$3023)</f>
        <v>0</v>
      </c>
      <c r="K115" s="3">
        <f t="shared" si="87"/>
        <v>0</v>
      </c>
      <c r="L115" s="3">
        <f t="shared" si="88"/>
        <v>0</v>
      </c>
      <c r="M115" s="3">
        <f t="shared" si="89"/>
        <v>0</v>
      </c>
      <c r="N115" s="3">
        <f t="shared" si="90"/>
        <v>0</v>
      </c>
      <c r="P115" s="3">
        <f>SUMIF('2021'!$R$2:$R$5794,'Base Recursos Fiscales'!$H115,'2021'!$T$2:$T$5794)</f>
        <v>0</v>
      </c>
      <c r="Q115" s="3">
        <f>SUMIF('2020'!$R$2:$R$5794,'Base Recursos Fiscales'!$H115,'2020'!$T$2:$T$5794)</f>
        <v>0</v>
      </c>
      <c r="R115" s="3">
        <f>SUMIF('2019'!$R$2:$R$5794,'Base Recursos Fiscales'!$H115,'2019'!$T$2:$T$5794)</f>
        <v>0</v>
      </c>
      <c r="T115" s="115">
        <f t="shared" si="74"/>
        <v>0</v>
      </c>
      <c r="U115" s="106"/>
      <c r="V115" s="106"/>
      <c r="W115" s="106"/>
      <c r="X115" s="106"/>
    </row>
    <row r="116" spans="1:26" hidden="1" x14ac:dyDescent="0.25">
      <c r="A116" s="1">
        <f t="shared" si="66"/>
        <v>17</v>
      </c>
      <c r="C116" s="1" t="str">
        <f>IFERROR(VLOOKUP($F116,catalogos!$A$3:$D$111,2,0),0)</f>
        <v>1.1.4.1</v>
      </c>
      <c r="D116" s="1">
        <v>11</v>
      </c>
      <c r="E116" s="6" t="str">
        <f t="shared" si="67"/>
        <v>1 4 1 001 002</v>
      </c>
      <c r="F116" s="6" t="str">
        <f t="shared" si="68"/>
        <v>4 1</v>
      </c>
      <c r="G116" s="1" t="s">
        <v>424</v>
      </c>
      <c r="H116" s="117" t="s">
        <v>898</v>
      </c>
      <c r="I116" s="117" t="s">
        <v>899</v>
      </c>
      <c r="J116" s="3">
        <f>SUMIF('2022'!$R$2:$R$3023,'Base Recursos Fiscales'!$H116,'2022'!$T$2:$T$3023)</f>
        <v>0</v>
      </c>
      <c r="K116" s="3">
        <f t="shared" si="87"/>
        <v>0</v>
      </c>
      <c r="L116" s="3">
        <f t="shared" si="88"/>
        <v>0</v>
      </c>
      <c r="M116" s="3">
        <f t="shared" si="89"/>
        <v>0</v>
      </c>
      <c r="N116" s="3">
        <f t="shared" si="90"/>
        <v>0</v>
      </c>
      <c r="P116" s="3">
        <f>SUMIF('2021'!$R$2:$R$5794,'Base Recursos Fiscales'!$H116,'2021'!$T$2:$T$5794)</f>
        <v>0</v>
      </c>
      <c r="Q116" s="3">
        <f>SUMIF('2020'!$R$2:$R$5794,'Base Recursos Fiscales'!$H116,'2020'!$T$2:$T$5794)</f>
        <v>0</v>
      </c>
      <c r="R116" s="3">
        <f>SUMIF('2019'!$R$2:$R$5794,'Base Recursos Fiscales'!$H116,'2019'!$T$2:$T$5794)</f>
        <v>0</v>
      </c>
      <c r="T116" s="115">
        <f t="shared" si="74"/>
        <v>0</v>
      </c>
    </row>
    <row r="117" spans="1:26" hidden="1" x14ac:dyDescent="0.25">
      <c r="A117" s="1">
        <f t="shared" si="66"/>
        <v>17</v>
      </c>
      <c r="C117" s="1" t="str">
        <f>IFERROR(VLOOKUP($F117,catalogos!$A$3:$D$111,2,0),0)</f>
        <v>1.1.4.1</v>
      </c>
      <c r="D117" s="1">
        <v>11</v>
      </c>
      <c r="E117" s="6" t="str">
        <f t="shared" si="67"/>
        <v>1 4 1 001 002</v>
      </c>
      <c r="F117" s="6" t="str">
        <f t="shared" si="68"/>
        <v>4 1</v>
      </c>
      <c r="G117" s="1" t="s">
        <v>424</v>
      </c>
      <c r="H117" s="117" t="s">
        <v>900</v>
      </c>
      <c r="I117" s="117" t="s">
        <v>889</v>
      </c>
      <c r="J117" s="3">
        <f>SUMIF('2022'!$R$2:$R$3023,'Base Recursos Fiscales'!$H117,'2022'!$T$2:$T$3023)</f>
        <v>0</v>
      </c>
      <c r="K117" s="3">
        <f t="shared" si="87"/>
        <v>0</v>
      </c>
      <c r="L117" s="3">
        <f t="shared" si="88"/>
        <v>0</v>
      </c>
      <c r="M117" s="3">
        <f t="shared" si="89"/>
        <v>0</v>
      </c>
      <c r="N117" s="3">
        <f t="shared" si="90"/>
        <v>0</v>
      </c>
      <c r="P117" s="3">
        <f>SUMIF('2021'!$R$2:$R$5794,'Base Recursos Fiscales'!$H117,'2021'!$T$2:$T$5794)</f>
        <v>0</v>
      </c>
      <c r="Q117" s="3">
        <f>SUMIF('2020'!$R$2:$R$5794,'Base Recursos Fiscales'!$H117,'2020'!$T$2:$T$5794)</f>
        <v>0</v>
      </c>
      <c r="R117" s="3">
        <f>SUMIF('2019'!$R$2:$R$5794,'Base Recursos Fiscales'!$H117,'2019'!$T$2:$T$5794)</f>
        <v>0</v>
      </c>
      <c r="T117" s="115">
        <f t="shared" si="74"/>
        <v>0</v>
      </c>
    </row>
    <row r="118" spans="1:26" hidden="1" x14ac:dyDescent="0.25">
      <c r="A118" s="1">
        <f t="shared" si="66"/>
        <v>17</v>
      </c>
      <c r="C118" s="1" t="str">
        <f>IFERROR(VLOOKUP($F118,catalogos!$A$3:$D$111,2,0),0)</f>
        <v>1.1.4.1</v>
      </c>
      <c r="D118" s="1">
        <v>11</v>
      </c>
      <c r="E118" s="6" t="str">
        <f t="shared" si="67"/>
        <v>1 4 1 001 002</v>
      </c>
      <c r="F118" s="6" t="str">
        <f t="shared" si="68"/>
        <v>4 1</v>
      </c>
      <c r="G118" s="1" t="s">
        <v>424</v>
      </c>
      <c r="H118" s="117" t="s">
        <v>901</v>
      </c>
      <c r="I118" s="117" t="s">
        <v>891</v>
      </c>
      <c r="J118" s="3">
        <f>SUMIF('2022'!$R$2:$R$3023,'Base Recursos Fiscales'!$H118,'2022'!$T$2:$T$3023)</f>
        <v>0</v>
      </c>
      <c r="K118" s="3">
        <f t="shared" si="87"/>
        <v>0</v>
      </c>
      <c r="L118" s="3">
        <f t="shared" si="88"/>
        <v>0</v>
      </c>
      <c r="M118" s="3">
        <f t="shared" si="89"/>
        <v>0</v>
      </c>
      <c r="N118" s="3">
        <f t="shared" si="90"/>
        <v>0</v>
      </c>
      <c r="P118" s="3">
        <f>SUMIF('2021'!$R$2:$R$5794,'Base Recursos Fiscales'!$H118,'2021'!$T$2:$T$5794)</f>
        <v>0</v>
      </c>
      <c r="Q118" s="3">
        <f>SUMIF('2020'!$R$2:$R$5794,'Base Recursos Fiscales'!$H118,'2020'!$T$2:$T$5794)</f>
        <v>0</v>
      </c>
      <c r="R118" s="3">
        <f>SUMIF('2019'!$R$2:$R$5794,'Base Recursos Fiscales'!$H118,'2019'!$T$2:$T$5794)</f>
        <v>0</v>
      </c>
      <c r="T118" s="115">
        <f t="shared" si="74"/>
        <v>0</v>
      </c>
    </row>
    <row r="119" spans="1:26" hidden="1" x14ac:dyDescent="0.25">
      <c r="A119" s="106">
        <f t="shared" si="66"/>
        <v>13</v>
      </c>
      <c r="B119" s="106"/>
      <c r="C119" s="106">
        <f>IFERROR(VLOOKUP($F119,catalogos!$A$3:$D$111,2,0),0)</f>
        <v>0</v>
      </c>
      <c r="D119" s="106"/>
      <c r="E119" s="116" t="str">
        <f t="shared" si="67"/>
        <v>1 4 1 001</v>
      </c>
      <c r="F119" s="116"/>
      <c r="G119" s="106" t="s">
        <v>423</v>
      </c>
      <c r="H119" s="136" t="s">
        <v>641</v>
      </c>
      <c r="I119" s="136" t="s">
        <v>642</v>
      </c>
      <c r="J119" s="2">
        <f>SUMIF($E$11:$E$5802,$H119,$J$11:$J$5802)</f>
        <v>0</v>
      </c>
      <c r="K119" s="2">
        <f>SUMIF($E$11:$E$5802,$H119,$K$11:$K$5802)</f>
        <v>0</v>
      </c>
      <c r="L119" s="2">
        <f>SUMIF($E$11:$E$5802,$H119,$L$11:$L$5802)</f>
        <v>0</v>
      </c>
      <c r="M119" s="2">
        <f>SUMIF($E$11:$E$5802,$H119,$M$11:$M$5802)</f>
        <v>0</v>
      </c>
      <c r="N119" s="2">
        <f>SUMIF($E$11:$E$5802,$H119,$N$11:$N$5802)</f>
        <v>0</v>
      </c>
      <c r="O119" s="2"/>
      <c r="P119" s="2">
        <f>SUMIF($E$11:$E$5802,$H119,$P$11:$P$5802)</f>
        <v>0</v>
      </c>
      <c r="Q119" s="2">
        <f>SUMIF($E$11:$E$5802,$H119,$Q$11:$Q$5802)</f>
        <v>0</v>
      </c>
      <c r="R119" s="2">
        <f>SUMIF($E$11:$E$5802,$H119,$R$11:$R$5802)</f>
        <v>0</v>
      </c>
      <c r="T119" s="115">
        <f t="shared" si="74"/>
        <v>0</v>
      </c>
      <c r="Y119" s="106"/>
      <c r="Z119" s="106"/>
    </row>
    <row r="120" spans="1:26" hidden="1" x14ac:dyDescent="0.25">
      <c r="A120" s="1">
        <f t="shared" si="66"/>
        <v>17</v>
      </c>
      <c r="C120" s="1" t="str">
        <f>IFERROR(VLOOKUP($F120,catalogos!$A$3:$D$111,2,0),0)</f>
        <v>1.1.4.1</v>
      </c>
      <c r="D120" s="1">
        <v>11</v>
      </c>
      <c r="E120" s="6" t="str">
        <f t="shared" si="67"/>
        <v>1 4 1 001 003</v>
      </c>
      <c r="F120" s="6" t="str">
        <f t="shared" si="68"/>
        <v>4 1</v>
      </c>
      <c r="G120" s="1" t="s">
        <v>424</v>
      </c>
      <c r="H120" s="117" t="s">
        <v>643</v>
      </c>
      <c r="I120" s="117" t="s">
        <v>644</v>
      </c>
      <c r="J120" s="3">
        <f>SUMIF('2022'!$R$2:$R$3023,'Base Recursos Fiscales'!$H120,'2022'!$T$2:$T$3023)</f>
        <v>0</v>
      </c>
      <c r="K120" s="3">
        <f t="shared" ref="K120:K125" si="91">($J120/$K$1)*$K$2</f>
        <v>0</v>
      </c>
      <c r="L120" s="3">
        <f t="shared" ref="L120:L125" si="92">+$J120+$K120</f>
        <v>0</v>
      </c>
      <c r="M120" s="3">
        <f t="shared" ref="M120:M125" si="93">+$L120*$K$3</f>
        <v>0</v>
      </c>
      <c r="N120" s="3">
        <f t="shared" ref="N120:N125" si="94">+M120+L120</f>
        <v>0</v>
      </c>
      <c r="P120" s="3">
        <f>SUMIF('2021'!$R$2:$R$5794,'Base Recursos Fiscales'!$H120,'2021'!$T$2:$T$5794)</f>
        <v>0</v>
      </c>
      <c r="Q120" s="3">
        <f>SUMIF('2020'!$R$2:$R$5794,'Base Recursos Fiscales'!$H120,'2020'!$T$2:$T$5794)</f>
        <v>0</v>
      </c>
      <c r="R120" s="3">
        <f>SUMIF('2019'!$R$2:$R$5794,'Base Recursos Fiscales'!$H120,'2019'!$T$2:$T$5794)</f>
        <v>0</v>
      </c>
      <c r="T120" s="115">
        <f t="shared" si="74"/>
        <v>0</v>
      </c>
    </row>
    <row r="121" spans="1:26" hidden="1" x14ac:dyDescent="0.25">
      <c r="A121" s="1">
        <f t="shared" si="66"/>
        <v>17</v>
      </c>
      <c r="C121" s="1" t="str">
        <f>IFERROR(VLOOKUP($F121,catalogos!$A$3:$D$111,2,0),0)</f>
        <v>1.1.4.1</v>
      </c>
      <c r="D121" s="1">
        <v>11</v>
      </c>
      <c r="E121" s="6" t="str">
        <f t="shared" si="67"/>
        <v>1 4 1 001 003</v>
      </c>
      <c r="F121" s="6" t="str">
        <f t="shared" si="68"/>
        <v>4 1</v>
      </c>
      <c r="G121" s="1" t="s">
        <v>424</v>
      </c>
      <c r="H121" s="117" t="s">
        <v>902</v>
      </c>
      <c r="I121" s="117" t="s">
        <v>883</v>
      </c>
      <c r="J121" s="3">
        <f>SUMIF('2022'!$R$2:$R$3023,'Base Recursos Fiscales'!$H121,'2022'!$T$2:$T$3023)</f>
        <v>0</v>
      </c>
      <c r="K121" s="3">
        <f t="shared" si="91"/>
        <v>0</v>
      </c>
      <c r="L121" s="3">
        <f t="shared" si="92"/>
        <v>0</v>
      </c>
      <c r="M121" s="3">
        <f t="shared" si="93"/>
        <v>0</v>
      </c>
      <c r="N121" s="3">
        <f t="shared" si="94"/>
        <v>0</v>
      </c>
      <c r="P121" s="3">
        <f>SUMIF('2021'!$R$2:$R$5794,'Base Recursos Fiscales'!$H121,'2021'!$T$2:$T$5794)</f>
        <v>0</v>
      </c>
      <c r="Q121" s="3">
        <f>SUMIF('2020'!$R$2:$R$5794,'Base Recursos Fiscales'!$H121,'2020'!$T$2:$T$5794)</f>
        <v>0</v>
      </c>
      <c r="R121" s="3">
        <f>SUMIF('2019'!$R$2:$R$5794,'Base Recursos Fiscales'!$H121,'2019'!$T$2:$T$5794)</f>
        <v>0</v>
      </c>
      <c r="T121" s="115">
        <f t="shared" si="74"/>
        <v>0</v>
      </c>
    </row>
    <row r="122" spans="1:26" hidden="1" x14ac:dyDescent="0.25">
      <c r="A122" s="1">
        <f t="shared" si="66"/>
        <v>17</v>
      </c>
      <c r="C122" s="1" t="str">
        <f>IFERROR(VLOOKUP($F122,catalogos!$A$3:$D$111,2,0),0)</f>
        <v>1.1.4.1</v>
      </c>
      <c r="D122" s="1">
        <v>11</v>
      </c>
      <c r="E122" s="6" t="str">
        <f t="shared" si="67"/>
        <v>1 4 1 001 003</v>
      </c>
      <c r="F122" s="6" t="str">
        <f t="shared" si="68"/>
        <v>4 1</v>
      </c>
      <c r="G122" s="1" t="s">
        <v>424</v>
      </c>
      <c r="H122" s="117" t="s">
        <v>903</v>
      </c>
      <c r="I122" s="117" t="s">
        <v>885</v>
      </c>
      <c r="J122" s="3">
        <f>SUMIF('2022'!$R$2:$R$3023,'Base Recursos Fiscales'!$H122,'2022'!$T$2:$T$3023)</f>
        <v>0</v>
      </c>
      <c r="K122" s="3">
        <f t="shared" si="91"/>
        <v>0</v>
      </c>
      <c r="L122" s="3">
        <f t="shared" si="92"/>
        <v>0</v>
      </c>
      <c r="M122" s="3">
        <f t="shared" si="93"/>
        <v>0</v>
      </c>
      <c r="N122" s="3">
        <f t="shared" si="94"/>
        <v>0</v>
      </c>
      <c r="P122" s="3">
        <f>SUMIF('2021'!$R$2:$R$5794,'Base Recursos Fiscales'!$H122,'2021'!$T$2:$T$5794)</f>
        <v>0</v>
      </c>
      <c r="Q122" s="3">
        <f>SUMIF('2020'!$R$2:$R$5794,'Base Recursos Fiscales'!$H122,'2020'!$T$2:$T$5794)</f>
        <v>0</v>
      </c>
      <c r="R122" s="3">
        <f>SUMIF('2019'!$R$2:$R$5794,'Base Recursos Fiscales'!$H122,'2019'!$T$2:$T$5794)</f>
        <v>0</v>
      </c>
      <c r="T122" s="115">
        <f t="shared" si="74"/>
        <v>0</v>
      </c>
      <c r="U122" s="106"/>
      <c r="V122" s="106"/>
      <c r="W122" s="106"/>
      <c r="X122" s="106"/>
    </row>
    <row r="123" spans="1:26" hidden="1" x14ac:dyDescent="0.25">
      <c r="A123" s="1">
        <f t="shared" si="66"/>
        <v>17</v>
      </c>
      <c r="C123" s="1" t="str">
        <f>IFERROR(VLOOKUP($F123,catalogos!$A$3:$D$111,2,0),0)</f>
        <v>1.1.4.1</v>
      </c>
      <c r="D123" s="1">
        <v>11</v>
      </c>
      <c r="E123" s="6" t="str">
        <f t="shared" si="67"/>
        <v>1 4 1 001 003</v>
      </c>
      <c r="F123" s="6" t="str">
        <f t="shared" si="68"/>
        <v>4 1</v>
      </c>
      <c r="G123" s="1" t="s">
        <v>424</v>
      </c>
      <c r="H123" s="117" t="s">
        <v>904</v>
      </c>
      <c r="I123" s="117" t="s">
        <v>899</v>
      </c>
      <c r="J123" s="3">
        <f>SUMIF('2022'!$R$2:$R$3023,'Base Recursos Fiscales'!$H123,'2022'!$T$2:$T$3023)</f>
        <v>0</v>
      </c>
      <c r="K123" s="3">
        <f t="shared" si="91"/>
        <v>0</v>
      </c>
      <c r="L123" s="3">
        <f t="shared" si="92"/>
        <v>0</v>
      </c>
      <c r="M123" s="3">
        <f t="shared" si="93"/>
        <v>0</v>
      </c>
      <c r="N123" s="3">
        <f t="shared" si="94"/>
        <v>0</v>
      </c>
      <c r="P123" s="3">
        <f>SUMIF('2021'!$R$2:$R$5794,'Base Recursos Fiscales'!$H123,'2021'!$T$2:$T$5794)</f>
        <v>0</v>
      </c>
      <c r="Q123" s="3">
        <f>SUMIF('2020'!$R$2:$R$5794,'Base Recursos Fiscales'!$H123,'2020'!$T$2:$T$5794)</f>
        <v>0</v>
      </c>
      <c r="R123" s="3">
        <f>SUMIF('2019'!$R$2:$R$5794,'Base Recursos Fiscales'!$H123,'2019'!$T$2:$T$5794)</f>
        <v>0</v>
      </c>
      <c r="T123" s="115">
        <f t="shared" si="74"/>
        <v>0</v>
      </c>
    </row>
    <row r="124" spans="1:26" hidden="1" x14ac:dyDescent="0.25">
      <c r="A124" s="1">
        <f t="shared" si="66"/>
        <v>17</v>
      </c>
      <c r="C124" s="1" t="str">
        <f>IFERROR(VLOOKUP($F124,catalogos!$A$3:$D$111,2,0),0)</f>
        <v>1.1.4.1</v>
      </c>
      <c r="D124" s="1">
        <v>11</v>
      </c>
      <c r="E124" s="6" t="str">
        <f t="shared" si="67"/>
        <v>1 4 1 001 003</v>
      </c>
      <c r="F124" s="6" t="str">
        <f t="shared" si="68"/>
        <v>4 1</v>
      </c>
      <c r="G124" s="1" t="s">
        <v>424</v>
      </c>
      <c r="H124" s="117" t="s">
        <v>905</v>
      </c>
      <c r="I124" s="117" t="s">
        <v>906</v>
      </c>
      <c r="J124" s="3">
        <f>SUMIF('2022'!$R$2:$R$3023,'Base Recursos Fiscales'!$H124,'2022'!$T$2:$T$3023)</f>
        <v>0</v>
      </c>
      <c r="K124" s="3">
        <f t="shared" si="91"/>
        <v>0</v>
      </c>
      <c r="L124" s="3">
        <f t="shared" si="92"/>
        <v>0</v>
      </c>
      <c r="M124" s="3">
        <f t="shared" si="93"/>
        <v>0</v>
      </c>
      <c r="N124" s="3">
        <f t="shared" si="94"/>
        <v>0</v>
      </c>
      <c r="P124" s="3">
        <f>SUMIF('2021'!$R$2:$R$5794,'Base Recursos Fiscales'!$H124,'2021'!$T$2:$T$5794)</f>
        <v>0</v>
      </c>
      <c r="Q124" s="3">
        <f>SUMIF('2020'!$R$2:$R$5794,'Base Recursos Fiscales'!$H124,'2020'!$T$2:$T$5794)</f>
        <v>0</v>
      </c>
      <c r="R124" s="3">
        <f>SUMIF('2019'!$R$2:$R$5794,'Base Recursos Fiscales'!$H124,'2019'!$T$2:$T$5794)</f>
        <v>0</v>
      </c>
      <c r="T124" s="115">
        <f t="shared" si="74"/>
        <v>0</v>
      </c>
    </row>
    <row r="125" spans="1:26" hidden="1" x14ac:dyDescent="0.25">
      <c r="A125" s="1">
        <f t="shared" si="66"/>
        <v>17</v>
      </c>
      <c r="C125" s="1" t="str">
        <f>IFERROR(VLOOKUP($F125,catalogos!$A$3:$D$111,2,0),0)</f>
        <v>1.1.4.1</v>
      </c>
      <c r="D125" s="1">
        <v>11</v>
      </c>
      <c r="E125" s="6" t="str">
        <f t="shared" si="67"/>
        <v>1 4 1 001 003</v>
      </c>
      <c r="F125" s="6" t="str">
        <f t="shared" si="68"/>
        <v>4 1</v>
      </c>
      <c r="G125" s="1" t="s">
        <v>424</v>
      </c>
      <c r="H125" s="117" t="s">
        <v>907</v>
      </c>
      <c r="I125" s="117" t="s">
        <v>891</v>
      </c>
      <c r="J125" s="3">
        <f>SUMIF('2022'!$R$2:$R$3023,'Base Recursos Fiscales'!$H125,'2022'!$T$2:$T$3023)</f>
        <v>0</v>
      </c>
      <c r="K125" s="3">
        <f t="shared" si="91"/>
        <v>0</v>
      </c>
      <c r="L125" s="3">
        <f t="shared" si="92"/>
        <v>0</v>
      </c>
      <c r="M125" s="3">
        <f t="shared" si="93"/>
        <v>0</v>
      </c>
      <c r="N125" s="3">
        <f t="shared" si="94"/>
        <v>0</v>
      </c>
      <c r="P125" s="3">
        <f>SUMIF('2021'!$R$2:$R$5794,'Base Recursos Fiscales'!$H125,'2021'!$T$2:$T$5794)</f>
        <v>0</v>
      </c>
      <c r="Q125" s="3">
        <f>SUMIF('2020'!$R$2:$R$5794,'Base Recursos Fiscales'!$H125,'2020'!$T$2:$T$5794)</f>
        <v>0</v>
      </c>
      <c r="R125" s="3">
        <f>SUMIF('2019'!$R$2:$R$5794,'Base Recursos Fiscales'!$H125,'2019'!$T$2:$T$5794)</f>
        <v>0</v>
      </c>
      <c r="T125" s="115">
        <f t="shared" si="74"/>
        <v>0</v>
      </c>
    </row>
    <row r="126" spans="1:26" hidden="1" x14ac:dyDescent="0.25">
      <c r="A126" s="106">
        <f t="shared" si="66"/>
        <v>9</v>
      </c>
      <c r="B126" s="106"/>
      <c r="C126" s="106">
        <f>IFERROR(VLOOKUP($F126,catalogos!$A$3:$D$111,2,0),0)</f>
        <v>0</v>
      </c>
      <c r="D126" s="106"/>
      <c r="E126" s="116" t="str">
        <f t="shared" si="67"/>
        <v>1 4 1</v>
      </c>
      <c r="F126" s="116"/>
      <c r="G126" s="106" t="s">
        <v>423</v>
      </c>
      <c r="H126" s="136" t="s">
        <v>645</v>
      </c>
      <c r="I126" s="136" t="s">
        <v>646</v>
      </c>
      <c r="J126" s="2">
        <f>SUMIF($E$11:$E$5802,$H126,$J$11:$J$5802)</f>
        <v>0</v>
      </c>
      <c r="K126" s="2">
        <f>SUMIF($E$11:$E$5802,$H126,$K$11:$K$5802)</f>
        <v>0</v>
      </c>
      <c r="L126" s="2">
        <f>SUMIF($E$11:$E$5802,$H126,$L$11:$L$5802)</f>
        <v>0</v>
      </c>
      <c r="M126" s="2">
        <f>SUMIF($E$11:$E$5802,$H126,$M$11:$M$5802)</f>
        <v>0</v>
      </c>
      <c r="N126" s="2">
        <f>SUMIF($E$11:$E$5802,$H126,$N$11:$N$5802)</f>
        <v>0</v>
      </c>
      <c r="O126" s="2"/>
      <c r="P126" s="2">
        <f>SUMIF($E$11:$E$5802,$H126,$P$11:$P$5802)</f>
        <v>0</v>
      </c>
      <c r="Q126" s="2">
        <f>SUMIF($E$11:$E$5802,$H126,$Q$11:$Q$5802)</f>
        <v>0</v>
      </c>
      <c r="R126" s="2">
        <f>SUMIF($E$11:$E$5802,$H126,$R$11:$R$5802)</f>
        <v>0</v>
      </c>
      <c r="T126" s="115">
        <f t="shared" si="74"/>
        <v>0</v>
      </c>
      <c r="Y126" s="106"/>
      <c r="Z126" s="106"/>
    </row>
    <row r="127" spans="1:26" hidden="1" x14ac:dyDescent="0.25">
      <c r="A127" s="1">
        <f t="shared" si="66"/>
        <v>13</v>
      </c>
      <c r="C127" s="1" t="str">
        <f>IFERROR(VLOOKUP($F127,catalogos!$A$3:$D$111,2,0),0)</f>
        <v>1.1.4.1</v>
      </c>
      <c r="D127" s="1">
        <v>11</v>
      </c>
      <c r="E127" s="6" t="str">
        <f t="shared" si="67"/>
        <v>1 4 1 002</v>
      </c>
      <c r="F127" s="6" t="str">
        <f t="shared" si="68"/>
        <v>4 1</v>
      </c>
      <c r="G127" s="1" t="s">
        <v>424</v>
      </c>
      <c r="H127" s="117" t="s">
        <v>908</v>
      </c>
      <c r="I127" s="117" t="s">
        <v>909</v>
      </c>
      <c r="J127" s="3">
        <f>SUMIF('2022'!$R$2:$R$3023,'Base Recursos Fiscales'!$H127,'2022'!$T$2:$T$3023)</f>
        <v>0</v>
      </c>
      <c r="K127" s="3">
        <f t="shared" ref="K127:K142" si="95">($J127/$K$1)*$K$2</f>
        <v>0</v>
      </c>
      <c r="L127" s="3">
        <f t="shared" ref="L127:L142" si="96">+$J127+$K127</f>
        <v>0</v>
      </c>
      <c r="M127" s="3">
        <f t="shared" ref="M127:M142" si="97">+$L127*$K$3</f>
        <v>0</v>
      </c>
      <c r="N127" s="3">
        <f t="shared" ref="N127:N142" si="98">+M127+L127</f>
        <v>0</v>
      </c>
      <c r="P127" s="3">
        <f>SUMIF('2021'!$R$2:$R$5794,'Base Recursos Fiscales'!$H127,'2021'!$T$2:$T$5794)</f>
        <v>0</v>
      </c>
      <c r="Q127" s="3">
        <f>SUMIF('2020'!$R$2:$R$5794,'Base Recursos Fiscales'!$H127,'2020'!$T$2:$T$5794)</f>
        <v>0</v>
      </c>
      <c r="R127" s="3">
        <f>SUMIF('2019'!$R$2:$R$5794,'Base Recursos Fiscales'!$H127,'2019'!$T$2:$T$5794)</f>
        <v>0</v>
      </c>
      <c r="T127" s="115">
        <f t="shared" si="74"/>
        <v>0</v>
      </c>
    </row>
    <row r="128" spans="1:26" hidden="1" x14ac:dyDescent="0.25">
      <c r="A128" s="1">
        <f t="shared" si="66"/>
        <v>13</v>
      </c>
      <c r="C128" s="1" t="str">
        <f>IFERROR(VLOOKUP($F128,catalogos!$A$3:$D$111,2,0),0)</f>
        <v>1.1.4.1</v>
      </c>
      <c r="D128" s="1">
        <v>11</v>
      </c>
      <c r="E128" s="6" t="str">
        <f t="shared" si="67"/>
        <v>1 4 1 002</v>
      </c>
      <c r="F128" s="6" t="str">
        <f t="shared" si="68"/>
        <v>4 1</v>
      </c>
      <c r="G128" s="1" t="s">
        <v>424</v>
      </c>
      <c r="H128" s="117" t="s">
        <v>647</v>
      </c>
      <c r="I128" s="117" t="s">
        <v>648</v>
      </c>
      <c r="J128" s="3">
        <f>SUMIF('2022'!$R$2:$R$3023,'Base Recursos Fiscales'!$H128,'2022'!$T$2:$T$3023)</f>
        <v>0</v>
      </c>
      <c r="K128" s="3">
        <f t="shared" si="95"/>
        <v>0</v>
      </c>
      <c r="L128" s="3">
        <f t="shared" si="96"/>
        <v>0</v>
      </c>
      <c r="M128" s="3">
        <f t="shared" si="97"/>
        <v>0</v>
      </c>
      <c r="N128" s="3">
        <f t="shared" si="98"/>
        <v>0</v>
      </c>
      <c r="P128" s="3">
        <f>SUMIF('2021'!$R$2:$R$5794,'Base Recursos Fiscales'!$H128,'2021'!$T$2:$T$5794)</f>
        <v>0</v>
      </c>
      <c r="Q128" s="3">
        <f>SUMIF('2020'!$R$2:$R$5794,'Base Recursos Fiscales'!$H128,'2020'!$T$2:$T$5794)</f>
        <v>0</v>
      </c>
      <c r="R128" s="3">
        <f>SUMIF('2019'!$R$2:$R$5794,'Base Recursos Fiscales'!$H128,'2019'!$T$2:$T$5794)</f>
        <v>0</v>
      </c>
      <c r="T128" s="115">
        <f t="shared" si="74"/>
        <v>0</v>
      </c>
    </row>
    <row r="129" spans="1:26" hidden="1" x14ac:dyDescent="0.25">
      <c r="A129" s="1">
        <f t="shared" si="66"/>
        <v>13</v>
      </c>
      <c r="C129" s="1" t="str">
        <f>IFERROR(VLOOKUP($F129,catalogos!$A$3:$D$111,2,0),0)</f>
        <v>1.1.4.1</v>
      </c>
      <c r="D129" s="1">
        <v>11</v>
      </c>
      <c r="E129" s="6" t="str">
        <f t="shared" si="67"/>
        <v>1 4 1 002</v>
      </c>
      <c r="F129" s="6" t="str">
        <f t="shared" si="68"/>
        <v>4 1</v>
      </c>
      <c r="G129" s="1" t="s">
        <v>424</v>
      </c>
      <c r="H129" s="117" t="s">
        <v>910</v>
      </c>
      <c r="I129" s="117" t="s">
        <v>911</v>
      </c>
      <c r="J129" s="3">
        <f>SUMIF('2022'!$R$2:$R$3023,'Base Recursos Fiscales'!$H129,'2022'!$T$2:$T$3023)</f>
        <v>0</v>
      </c>
      <c r="K129" s="3">
        <f t="shared" si="95"/>
        <v>0</v>
      </c>
      <c r="L129" s="3">
        <f t="shared" si="96"/>
        <v>0</v>
      </c>
      <c r="M129" s="3">
        <f t="shared" si="97"/>
        <v>0</v>
      </c>
      <c r="N129" s="3">
        <f t="shared" si="98"/>
        <v>0</v>
      </c>
      <c r="P129" s="3">
        <f>SUMIF('2021'!$R$2:$R$5794,'Base Recursos Fiscales'!$H129,'2021'!$T$2:$T$5794)</f>
        <v>0</v>
      </c>
      <c r="Q129" s="3">
        <f>SUMIF('2020'!$R$2:$R$5794,'Base Recursos Fiscales'!$H129,'2020'!$T$2:$T$5794)</f>
        <v>0</v>
      </c>
      <c r="R129" s="3">
        <f>SUMIF('2019'!$R$2:$R$5794,'Base Recursos Fiscales'!$H129,'2019'!$T$2:$T$5794)</f>
        <v>0</v>
      </c>
      <c r="T129" s="115">
        <f t="shared" si="74"/>
        <v>0</v>
      </c>
      <c r="U129" s="106"/>
      <c r="V129" s="106"/>
      <c r="W129" s="106"/>
      <c r="X129" s="106"/>
    </row>
    <row r="130" spans="1:26" hidden="1" x14ac:dyDescent="0.25">
      <c r="A130" s="1">
        <f t="shared" si="66"/>
        <v>13</v>
      </c>
      <c r="C130" s="1" t="str">
        <f>IFERROR(VLOOKUP($F130,catalogos!$A$3:$D$111,2,0),0)</f>
        <v>1.1.4.1</v>
      </c>
      <c r="D130" s="1">
        <v>11</v>
      </c>
      <c r="E130" s="6" t="str">
        <f t="shared" si="67"/>
        <v>1 4 1 002</v>
      </c>
      <c r="F130" s="6" t="str">
        <f t="shared" si="68"/>
        <v>4 1</v>
      </c>
      <c r="G130" s="1" t="s">
        <v>424</v>
      </c>
      <c r="H130" s="117" t="s">
        <v>912</v>
      </c>
      <c r="I130" s="117" t="s">
        <v>913</v>
      </c>
      <c r="J130" s="3">
        <f>SUMIF('2022'!$R$2:$R$3023,'Base Recursos Fiscales'!$H130,'2022'!$T$2:$T$3023)</f>
        <v>0</v>
      </c>
      <c r="K130" s="3">
        <f t="shared" si="95"/>
        <v>0</v>
      </c>
      <c r="L130" s="3">
        <f t="shared" si="96"/>
        <v>0</v>
      </c>
      <c r="M130" s="3">
        <f t="shared" si="97"/>
        <v>0</v>
      </c>
      <c r="N130" s="3">
        <f t="shared" si="98"/>
        <v>0</v>
      </c>
      <c r="P130" s="3">
        <f>SUMIF('2021'!$R$2:$R$5794,'Base Recursos Fiscales'!$H130,'2021'!$T$2:$T$5794)</f>
        <v>0</v>
      </c>
      <c r="Q130" s="3">
        <f>SUMIF('2020'!$R$2:$R$5794,'Base Recursos Fiscales'!$H130,'2020'!$T$2:$T$5794)</f>
        <v>0</v>
      </c>
      <c r="R130" s="3">
        <f>SUMIF('2019'!$R$2:$R$5794,'Base Recursos Fiscales'!$H130,'2019'!$T$2:$T$5794)</f>
        <v>0</v>
      </c>
      <c r="T130" s="115">
        <f t="shared" si="74"/>
        <v>0</v>
      </c>
    </row>
    <row r="131" spans="1:26" hidden="1" x14ac:dyDescent="0.25">
      <c r="A131" s="1">
        <f t="shared" si="66"/>
        <v>13</v>
      </c>
      <c r="C131" s="1" t="str">
        <f>IFERROR(VLOOKUP($F131,catalogos!$A$3:$D$111,2,0),0)</f>
        <v>1.1.4.1</v>
      </c>
      <c r="D131" s="1">
        <v>11</v>
      </c>
      <c r="E131" s="6" t="str">
        <f t="shared" si="67"/>
        <v>1 4 1 002</v>
      </c>
      <c r="F131" s="6" t="str">
        <f t="shared" si="68"/>
        <v>4 1</v>
      </c>
      <c r="G131" s="1" t="s">
        <v>424</v>
      </c>
      <c r="H131" s="117" t="s">
        <v>914</v>
      </c>
      <c r="I131" s="117" t="s">
        <v>915</v>
      </c>
      <c r="J131" s="3">
        <f>SUMIF('2022'!$R$2:$R$3023,'Base Recursos Fiscales'!$H131,'2022'!$T$2:$T$3023)</f>
        <v>0</v>
      </c>
      <c r="K131" s="3">
        <f t="shared" si="95"/>
        <v>0</v>
      </c>
      <c r="L131" s="3">
        <f t="shared" si="96"/>
        <v>0</v>
      </c>
      <c r="M131" s="3">
        <f t="shared" si="97"/>
        <v>0</v>
      </c>
      <c r="N131" s="3">
        <f t="shared" si="98"/>
        <v>0</v>
      </c>
      <c r="P131" s="3">
        <f>SUMIF('2021'!$R$2:$R$5794,'Base Recursos Fiscales'!$H131,'2021'!$T$2:$T$5794)</f>
        <v>0</v>
      </c>
      <c r="Q131" s="3">
        <f>SUMIF('2020'!$R$2:$R$5794,'Base Recursos Fiscales'!$H131,'2020'!$T$2:$T$5794)</f>
        <v>0</v>
      </c>
      <c r="R131" s="3">
        <f>SUMIF('2019'!$R$2:$R$5794,'Base Recursos Fiscales'!$H131,'2019'!$T$2:$T$5794)</f>
        <v>0</v>
      </c>
      <c r="T131" s="115">
        <f t="shared" si="74"/>
        <v>0</v>
      </c>
    </row>
    <row r="132" spans="1:26" hidden="1" x14ac:dyDescent="0.25">
      <c r="A132" s="1">
        <f t="shared" si="66"/>
        <v>13</v>
      </c>
      <c r="C132" s="1" t="str">
        <f>IFERROR(VLOOKUP($F132,catalogos!$A$3:$D$111,2,0),0)</f>
        <v>1.1.4.1</v>
      </c>
      <c r="D132" s="1">
        <v>11</v>
      </c>
      <c r="E132" s="6" t="str">
        <f t="shared" si="67"/>
        <v>1 4 1 002</v>
      </c>
      <c r="F132" s="6" t="str">
        <f t="shared" si="68"/>
        <v>4 1</v>
      </c>
      <c r="G132" s="1" t="s">
        <v>424</v>
      </c>
      <c r="H132" s="117" t="s">
        <v>916</v>
      </c>
      <c r="I132" s="117" t="s">
        <v>917</v>
      </c>
      <c r="J132" s="3">
        <f>SUMIF('2022'!$R$2:$R$3023,'Base Recursos Fiscales'!$H132,'2022'!$T$2:$T$3023)</f>
        <v>0</v>
      </c>
      <c r="K132" s="3">
        <f t="shared" si="95"/>
        <v>0</v>
      </c>
      <c r="L132" s="3">
        <f t="shared" si="96"/>
        <v>0</v>
      </c>
      <c r="M132" s="3">
        <f t="shared" si="97"/>
        <v>0</v>
      </c>
      <c r="N132" s="3">
        <f t="shared" si="98"/>
        <v>0</v>
      </c>
      <c r="P132" s="3">
        <f>SUMIF('2021'!$R$2:$R$5794,'Base Recursos Fiscales'!$H132,'2021'!$T$2:$T$5794)</f>
        <v>0</v>
      </c>
      <c r="Q132" s="3">
        <f>SUMIF('2020'!$R$2:$R$5794,'Base Recursos Fiscales'!$H132,'2020'!$T$2:$T$5794)</f>
        <v>0</v>
      </c>
      <c r="R132" s="3">
        <f>SUMIF('2019'!$R$2:$R$5794,'Base Recursos Fiscales'!$H132,'2019'!$T$2:$T$5794)</f>
        <v>0</v>
      </c>
      <c r="T132" s="115">
        <f t="shared" si="74"/>
        <v>0</v>
      </c>
    </row>
    <row r="133" spans="1:26" hidden="1" x14ac:dyDescent="0.25">
      <c r="A133" s="1">
        <f t="shared" si="66"/>
        <v>13</v>
      </c>
      <c r="C133" s="1" t="str">
        <f>IFERROR(VLOOKUP($F133,catalogos!$A$3:$D$111,2,0),0)</f>
        <v>1.1.4.1</v>
      </c>
      <c r="D133" s="1">
        <v>11</v>
      </c>
      <c r="E133" s="6" t="str">
        <f t="shared" si="67"/>
        <v>1 4 1 002</v>
      </c>
      <c r="F133" s="6" t="str">
        <f t="shared" si="68"/>
        <v>4 1</v>
      </c>
      <c r="G133" s="1" t="s">
        <v>424</v>
      </c>
      <c r="H133" s="117" t="s">
        <v>918</v>
      </c>
      <c r="I133" s="117" t="s">
        <v>919</v>
      </c>
      <c r="J133" s="3">
        <f>SUMIF('2022'!$R$2:$R$3023,'Base Recursos Fiscales'!$H133,'2022'!$T$2:$T$3023)</f>
        <v>0</v>
      </c>
      <c r="K133" s="3">
        <f t="shared" si="95"/>
        <v>0</v>
      </c>
      <c r="L133" s="3">
        <f t="shared" si="96"/>
        <v>0</v>
      </c>
      <c r="M133" s="3">
        <f t="shared" si="97"/>
        <v>0</v>
      </c>
      <c r="N133" s="3">
        <f t="shared" si="98"/>
        <v>0</v>
      </c>
      <c r="P133" s="3">
        <f>SUMIF('2021'!$R$2:$R$5794,'Base Recursos Fiscales'!$H133,'2021'!$T$2:$T$5794)</f>
        <v>0</v>
      </c>
      <c r="Q133" s="3">
        <f>SUMIF('2020'!$R$2:$R$5794,'Base Recursos Fiscales'!$H133,'2020'!$T$2:$T$5794)</f>
        <v>0</v>
      </c>
      <c r="R133" s="3">
        <f>SUMIF('2019'!$R$2:$R$5794,'Base Recursos Fiscales'!$H133,'2019'!$T$2:$T$5794)</f>
        <v>0</v>
      </c>
      <c r="T133" s="115">
        <f t="shared" si="74"/>
        <v>0</v>
      </c>
    </row>
    <row r="134" spans="1:26" hidden="1" x14ac:dyDescent="0.25">
      <c r="A134" s="1">
        <f t="shared" si="66"/>
        <v>13</v>
      </c>
      <c r="C134" s="1" t="str">
        <f>IFERROR(VLOOKUP($F134,catalogos!$A$3:$D$111,2,0),0)</f>
        <v>1.1.4.1</v>
      </c>
      <c r="D134" s="1">
        <v>11</v>
      </c>
      <c r="E134" s="6" t="str">
        <f t="shared" si="67"/>
        <v>1 4 1 002</v>
      </c>
      <c r="F134" s="6" t="str">
        <f t="shared" si="68"/>
        <v>4 1</v>
      </c>
      <c r="G134" s="1" t="s">
        <v>424</v>
      </c>
      <c r="H134" s="117" t="s">
        <v>920</v>
      </c>
      <c r="I134" s="117" t="s">
        <v>921</v>
      </c>
      <c r="J134" s="3">
        <f>SUMIF('2022'!$R$2:$R$3023,'Base Recursos Fiscales'!$H134,'2022'!$T$2:$T$3023)</f>
        <v>0</v>
      </c>
      <c r="K134" s="3">
        <f t="shared" si="95"/>
        <v>0</v>
      </c>
      <c r="L134" s="3">
        <f t="shared" si="96"/>
        <v>0</v>
      </c>
      <c r="M134" s="3">
        <f t="shared" si="97"/>
        <v>0</v>
      </c>
      <c r="N134" s="3">
        <f t="shared" si="98"/>
        <v>0</v>
      </c>
      <c r="P134" s="3">
        <f>SUMIF('2021'!$R$2:$R$5794,'Base Recursos Fiscales'!$H134,'2021'!$T$2:$T$5794)</f>
        <v>0</v>
      </c>
      <c r="Q134" s="3">
        <f>SUMIF('2020'!$R$2:$R$5794,'Base Recursos Fiscales'!$H134,'2020'!$T$2:$T$5794)</f>
        <v>0</v>
      </c>
      <c r="R134" s="3">
        <f>SUMIF('2019'!$R$2:$R$5794,'Base Recursos Fiscales'!$H134,'2019'!$T$2:$T$5794)</f>
        <v>0</v>
      </c>
      <c r="T134" s="115">
        <f t="shared" si="74"/>
        <v>0</v>
      </c>
    </row>
    <row r="135" spans="1:26" hidden="1" x14ac:dyDescent="0.25">
      <c r="A135" s="1">
        <f t="shared" si="66"/>
        <v>13</v>
      </c>
      <c r="C135" s="1" t="str">
        <f>IFERROR(VLOOKUP($F135,catalogos!$A$3:$D$111,2,0),0)</f>
        <v>1.1.4.1</v>
      </c>
      <c r="D135" s="1">
        <v>11</v>
      </c>
      <c r="E135" s="6" t="str">
        <f t="shared" si="67"/>
        <v>1 4 1 002</v>
      </c>
      <c r="F135" s="6" t="str">
        <f t="shared" si="68"/>
        <v>4 1</v>
      </c>
      <c r="G135" s="1" t="s">
        <v>424</v>
      </c>
      <c r="H135" s="117" t="s">
        <v>922</v>
      </c>
      <c r="I135" s="117" t="s">
        <v>923</v>
      </c>
      <c r="J135" s="3">
        <f>SUMIF('2022'!$R$2:$R$3023,'Base Recursos Fiscales'!$H135,'2022'!$T$2:$T$3023)</f>
        <v>0</v>
      </c>
      <c r="K135" s="3">
        <f t="shared" si="95"/>
        <v>0</v>
      </c>
      <c r="L135" s="3">
        <f t="shared" si="96"/>
        <v>0</v>
      </c>
      <c r="M135" s="3">
        <f t="shared" si="97"/>
        <v>0</v>
      </c>
      <c r="N135" s="3">
        <f t="shared" si="98"/>
        <v>0</v>
      </c>
      <c r="P135" s="3">
        <f>SUMIF('2021'!$R$2:$R$5794,'Base Recursos Fiscales'!$H135,'2021'!$T$2:$T$5794)</f>
        <v>0</v>
      </c>
      <c r="Q135" s="3">
        <f>SUMIF('2020'!$R$2:$R$5794,'Base Recursos Fiscales'!$H135,'2020'!$T$2:$T$5794)</f>
        <v>0</v>
      </c>
      <c r="R135" s="3">
        <f>SUMIF('2019'!$R$2:$R$5794,'Base Recursos Fiscales'!$H135,'2019'!$T$2:$T$5794)</f>
        <v>0</v>
      </c>
      <c r="T135" s="115">
        <f t="shared" si="74"/>
        <v>0</v>
      </c>
    </row>
    <row r="136" spans="1:26" hidden="1" x14ac:dyDescent="0.25">
      <c r="A136" s="1">
        <f t="shared" si="66"/>
        <v>13</v>
      </c>
      <c r="C136" s="1" t="str">
        <f>IFERROR(VLOOKUP($F136,catalogos!$A$3:$D$111,2,0),0)</f>
        <v>1.1.4.1</v>
      </c>
      <c r="D136" s="1">
        <v>11</v>
      </c>
      <c r="E136" s="6" t="str">
        <f t="shared" si="67"/>
        <v>1 4 1 002</v>
      </c>
      <c r="F136" s="6" t="str">
        <f t="shared" si="68"/>
        <v>4 1</v>
      </c>
      <c r="G136" s="1" t="s">
        <v>424</v>
      </c>
      <c r="H136" s="117" t="s">
        <v>649</v>
      </c>
      <c r="I136" s="117" t="s">
        <v>650</v>
      </c>
      <c r="J136" s="3">
        <f>SUMIF('2022'!$R$2:$R$3023,'Base Recursos Fiscales'!$H136,'2022'!$T$2:$T$3023)</f>
        <v>0</v>
      </c>
      <c r="K136" s="3">
        <f t="shared" si="95"/>
        <v>0</v>
      </c>
      <c r="L136" s="3">
        <f t="shared" si="96"/>
        <v>0</v>
      </c>
      <c r="M136" s="3">
        <f t="shared" si="97"/>
        <v>0</v>
      </c>
      <c r="N136" s="3">
        <f t="shared" si="98"/>
        <v>0</v>
      </c>
      <c r="P136" s="3">
        <f>SUMIF('2021'!$R$2:$R$5794,'Base Recursos Fiscales'!$H136,'2021'!$T$2:$T$5794)</f>
        <v>0</v>
      </c>
      <c r="Q136" s="3">
        <f>SUMIF('2020'!$R$2:$R$5794,'Base Recursos Fiscales'!$H136,'2020'!$T$2:$T$5794)</f>
        <v>0</v>
      </c>
      <c r="R136" s="3">
        <f>SUMIF('2019'!$R$2:$R$5794,'Base Recursos Fiscales'!$H136,'2019'!$T$2:$T$5794)</f>
        <v>0</v>
      </c>
      <c r="T136" s="115">
        <f t="shared" si="74"/>
        <v>0</v>
      </c>
      <c r="U136" s="106"/>
      <c r="V136" s="106"/>
      <c r="W136" s="106"/>
      <c r="X136" s="106"/>
    </row>
    <row r="137" spans="1:26" hidden="1" x14ac:dyDescent="0.25">
      <c r="A137" s="1">
        <f t="shared" si="66"/>
        <v>13</v>
      </c>
      <c r="C137" s="1" t="str">
        <f>IFERROR(VLOOKUP($F137,catalogos!$A$3:$D$111,2,0),0)</f>
        <v>1.1.4.1</v>
      </c>
      <c r="D137" s="1">
        <v>11</v>
      </c>
      <c r="E137" s="6" t="str">
        <f t="shared" si="67"/>
        <v>1 4 1 002</v>
      </c>
      <c r="F137" s="6" t="str">
        <f t="shared" si="68"/>
        <v>4 1</v>
      </c>
      <c r="G137" s="1" t="s">
        <v>424</v>
      </c>
      <c r="H137" s="117" t="s">
        <v>924</v>
      </c>
      <c r="I137" s="117" t="s">
        <v>925</v>
      </c>
      <c r="J137" s="3">
        <f>SUMIF('2022'!$R$2:$R$3023,'Base Recursos Fiscales'!$H137,'2022'!$T$2:$T$3023)</f>
        <v>0</v>
      </c>
      <c r="K137" s="3">
        <f t="shared" si="95"/>
        <v>0</v>
      </c>
      <c r="L137" s="3">
        <f t="shared" si="96"/>
        <v>0</v>
      </c>
      <c r="M137" s="3">
        <f t="shared" si="97"/>
        <v>0</v>
      </c>
      <c r="N137" s="3">
        <f t="shared" si="98"/>
        <v>0</v>
      </c>
      <c r="P137" s="3">
        <f>SUMIF('2021'!$R$2:$R$5794,'Base Recursos Fiscales'!$H137,'2021'!$T$2:$T$5794)</f>
        <v>0</v>
      </c>
      <c r="Q137" s="3">
        <f>SUMIF('2020'!$R$2:$R$5794,'Base Recursos Fiscales'!$H137,'2020'!$T$2:$T$5794)</f>
        <v>0</v>
      </c>
      <c r="R137" s="3">
        <f>SUMIF('2019'!$R$2:$R$5794,'Base Recursos Fiscales'!$H137,'2019'!$T$2:$T$5794)</f>
        <v>0</v>
      </c>
      <c r="T137" s="115">
        <f t="shared" si="74"/>
        <v>0</v>
      </c>
    </row>
    <row r="138" spans="1:26" hidden="1" x14ac:dyDescent="0.25">
      <c r="A138" s="1">
        <f t="shared" si="66"/>
        <v>13</v>
      </c>
      <c r="C138" s="1" t="str">
        <f>IFERROR(VLOOKUP($F138,catalogos!$A$3:$D$111,2,0),0)</f>
        <v>1.1.4.1</v>
      </c>
      <c r="D138" s="1">
        <v>11</v>
      </c>
      <c r="E138" s="6" t="str">
        <f t="shared" si="67"/>
        <v>1 4 1 002</v>
      </c>
      <c r="F138" s="6" t="str">
        <f t="shared" si="68"/>
        <v>4 1</v>
      </c>
      <c r="G138" s="1" t="s">
        <v>424</v>
      </c>
      <c r="H138" s="117" t="s">
        <v>926</v>
      </c>
      <c r="I138" s="117" t="s">
        <v>927</v>
      </c>
      <c r="J138" s="3">
        <f>SUMIF('2022'!$R$2:$R$3023,'Base Recursos Fiscales'!$H138,'2022'!$T$2:$T$3023)</f>
        <v>0</v>
      </c>
      <c r="K138" s="3">
        <f t="shared" si="95"/>
        <v>0</v>
      </c>
      <c r="L138" s="3">
        <f t="shared" si="96"/>
        <v>0</v>
      </c>
      <c r="M138" s="3">
        <f t="shared" si="97"/>
        <v>0</v>
      </c>
      <c r="N138" s="3">
        <f t="shared" si="98"/>
        <v>0</v>
      </c>
      <c r="P138" s="3">
        <f>SUMIF('2021'!$R$2:$R$5794,'Base Recursos Fiscales'!$H138,'2021'!$T$2:$T$5794)</f>
        <v>0</v>
      </c>
      <c r="Q138" s="3">
        <f>SUMIF('2020'!$R$2:$R$5794,'Base Recursos Fiscales'!$H138,'2020'!$T$2:$T$5794)</f>
        <v>0</v>
      </c>
      <c r="R138" s="3">
        <f>SUMIF('2019'!$R$2:$R$5794,'Base Recursos Fiscales'!$H138,'2019'!$T$2:$T$5794)</f>
        <v>0</v>
      </c>
      <c r="T138" s="115">
        <f t="shared" si="74"/>
        <v>0</v>
      </c>
      <c r="U138" s="106"/>
      <c r="V138" s="106"/>
      <c r="W138" s="106"/>
      <c r="X138" s="106"/>
    </row>
    <row r="139" spans="1:26" hidden="1" x14ac:dyDescent="0.25">
      <c r="A139" s="1">
        <f t="shared" ref="A139:A153" si="99">LEN(H139)</f>
        <v>13</v>
      </c>
      <c r="C139" s="1" t="str">
        <f>IFERROR(VLOOKUP($F139,catalogos!$A$3:$D$111,2,0),0)</f>
        <v>1.1.4.1</v>
      </c>
      <c r="D139" s="1">
        <v>11</v>
      </c>
      <c r="E139" s="6" t="str">
        <f t="shared" ref="E139:E202" si="100">IF($A139=21,MID($H139,1,17),IF($A139=17,MID($H139,1,13),IF($A139=13,MID($H139,1,9),IF($A139=9,MID($H139,1,5),IF($A139=5,MID($H139,1,3),IF($A139=3,MID($H139,1,1),0))))))</f>
        <v>1 4 1 002</v>
      </c>
      <c r="F139" s="6" t="str">
        <f t="shared" si="68"/>
        <v>4 1</v>
      </c>
      <c r="G139" s="1" t="s">
        <v>424</v>
      </c>
      <c r="H139" s="117" t="s">
        <v>928</v>
      </c>
      <c r="I139" s="117" t="s">
        <v>929</v>
      </c>
      <c r="J139" s="3">
        <f>SUMIF('2022'!$R$2:$R$3023,'Base Recursos Fiscales'!$H139,'2022'!$T$2:$T$3023)</f>
        <v>0</v>
      </c>
      <c r="K139" s="3">
        <f t="shared" si="95"/>
        <v>0</v>
      </c>
      <c r="L139" s="3">
        <f t="shared" si="96"/>
        <v>0</v>
      </c>
      <c r="M139" s="3">
        <f t="shared" si="97"/>
        <v>0</v>
      </c>
      <c r="N139" s="3">
        <f t="shared" si="98"/>
        <v>0</v>
      </c>
      <c r="P139" s="3">
        <f>SUMIF('2021'!$R$2:$R$5794,'Base Recursos Fiscales'!$H139,'2021'!$T$2:$T$5794)</f>
        <v>0</v>
      </c>
      <c r="Q139" s="3">
        <f>SUMIF('2020'!$R$2:$R$5794,'Base Recursos Fiscales'!$H139,'2020'!$T$2:$T$5794)</f>
        <v>0</v>
      </c>
      <c r="R139" s="3">
        <f>SUMIF('2019'!$R$2:$R$5794,'Base Recursos Fiscales'!$H139,'2019'!$T$2:$T$5794)</f>
        <v>0</v>
      </c>
      <c r="T139" s="115">
        <f t="shared" si="74"/>
        <v>0</v>
      </c>
    </row>
    <row r="140" spans="1:26" hidden="1" x14ac:dyDescent="0.25">
      <c r="A140" s="1">
        <f t="shared" si="99"/>
        <v>13</v>
      </c>
      <c r="C140" s="1" t="str">
        <f>IFERROR(VLOOKUP($F140,catalogos!$A$3:$D$111,2,0),0)</f>
        <v>1.1.4.1</v>
      </c>
      <c r="D140" s="1">
        <v>11</v>
      </c>
      <c r="E140" s="6" t="str">
        <f t="shared" si="100"/>
        <v>1 4 1 002</v>
      </c>
      <c r="F140" s="6" t="str">
        <f t="shared" si="68"/>
        <v>4 1</v>
      </c>
      <c r="G140" s="1" t="s">
        <v>424</v>
      </c>
      <c r="H140" s="117" t="s">
        <v>930</v>
      </c>
      <c r="I140" s="117" t="s">
        <v>931</v>
      </c>
      <c r="J140" s="3">
        <f>SUMIF('2022'!$R$2:$R$3023,'Base Recursos Fiscales'!$H140,'2022'!$T$2:$T$3023)</f>
        <v>0</v>
      </c>
      <c r="K140" s="3">
        <f t="shared" si="95"/>
        <v>0</v>
      </c>
      <c r="L140" s="3">
        <f t="shared" si="96"/>
        <v>0</v>
      </c>
      <c r="M140" s="3">
        <f t="shared" si="97"/>
        <v>0</v>
      </c>
      <c r="N140" s="3">
        <f t="shared" si="98"/>
        <v>0</v>
      </c>
      <c r="P140" s="3">
        <f>SUMIF('2021'!$R$2:$R$5794,'Base Recursos Fiscales'!$H140,'2021'!$T$2:$T$5794)</f>
        <v>0</v>
      </c>
      <c r="Q140" s="3">
        <f>SUMIF('2020'!$R$2:$R$5794,'Base Recursos Fiscales'!$H140,'2020'!$T$2:$T$5794)</f>
        <v>0</v>
      </c>
      <c r="R140" s="3">
        <f>SUMIF('2019'!$R$2:$R$5794,'Base Recursos Fiscales'!$H140,'2019'!$T$2:$T$5794)</f>
        <v>0</v>
      </c>
      <c r="T140" s="115">
        <f t="shared" si="74"/>
        <v>0</v>
      </c>
    </row>
    <row r="141" spans="1:26" hidden="1" x14ac:dyDescent="0.25">
      <c r="A141" s="1">
        <f t="shared" si="99"/>
        <v>13</v>
      </c>
      <c r="C141" s="1" t="str">
        <f>IFERROR(VLOOKUP($F141,catalogos!$A$3:$D$111,2,0),0)</f>
        <v>1.1.4.1</v>
      </c>
      <c r="D141" s="1">
        <v>11</v>
      </c>
      <c r="E141" s="6" t="str">
        <f t="shared" si="100"/>
        <v>1 4 1 002</v>
      </c>
      <c r="F141" s="6" t="str">
        <f t="shared" si="68"/>
        <v>4 1</v>
      </c>
      <c r="G141" s="1" t="s">
        <v>424</v>
      </c>
      <c r="H141" s="117" t="s">
        <v>932</v>
      </c>
      <c r="I141" s="117" t="s">
        <v>933</v>
      </c>
      <c r="J141" s="3">
        <f>SUMIF('2022'!$R$2:$R$3023,'Base Recursos Fiscales'!$H141,'2022'!$T$2:$T$3023)</f>
        <v>0</v>
      </c>
      <c r="K141" s="3">
        <f t="shared" si="95"/>
        <v>0</v>
      </c>
      <c r="L141" s="3">
        <f t="shared" si="96"/>
        <v>0</v>
      </c>
      <c r="M141" s="3">
        <f t="shared" si="97"/>
        <v>0</v>
      </c>
      <c r="N141" s="3">
        <f t="shared" si="98"/>
        <v>0</v>
      </c>
      <c r="P141" s="3">
        <f>SUMIF('2021'!$R$2:$R$5794,'Base Recursos Fiscales'!$H141,'2021'!$T$2:$T$5794)</f>
        <v>0</v>
      </c>
      <c r="Q141" s="3">
        <f>SUMIF('2020'!$R$2:$R$5794,'Base Recursos Fiscales'!$H141,'2020'!$T$2:$T$5794)</f>
        <v>0</v>
      </c>
      <c r="R141" s="3">
        <f>SUMIF('2019'!$R$2:$R$5794,'Base Recursos Fiscales'!$H141,'2019'!$T$2:$T$5794)</f>
        <v>0</v>
      </c>
      <c r="T141" s="115">
        <f t="shared" si="74"/>
        <v>0</v>
      </c>
    </row>
    <row r="142" spans="1:26" hidden="1" x14ac:dyDescent="0.25">
      <c r="A142" s="1">
        <f t="shared" si="99"/>
        <v>13</v>
      </c>
      <c r="C142" s="1" t="str">
        <f>IFERROR(VLOOKUP($F142,catalogos!$A$3:$D$111,2,0),0)</f>
        <v>1.1.4.1</v>
      </c>
      <c r="D142" s="1">
        <v>11</v>
      </c>
      <c r="E142" s="6" t="str">
        <f t="shared" si="100"/>
        <v>1 4 1 002</v>
      </c>
      <c r="F142" s="6" t="str">
        <f t="shared" ref="F142:F205" si="101">MID(H142,3,3)</f>
        <v>4 1</v>
      </c>
      <c r="G142" s="1" t="s">
        <v>424</v>
      </c>
      <c r="H142" s="117" t="s">
        <v>934</v>
      </c>
      <c r="I142" s="117" t="s">
        <v>935</v>
      </c>
      <c r="J142" s="3">
        <f>SUMIF('2022'!$R$2:$R$3023,'Base Recursos Fiscales'!$H142,'2022'!$T$2:$T$3023)</f>
        <v>0</v>
      </c>
      <c r="K142" s="3">
        <f t="shared" si="95"/>
        <v>0</v>
      </c>
      <c r="L142" s="3">
        <f t="shared" si="96"/>
        <v>0</v>
      </c>
      <c r="M142" s="3">
        <f t="shared" si="97"/>
        <v>0</v>
      </c>
      <c r="N142" s="3">
        <f t="shared" si="98"/>
        <v>0</v>
      </c>
      <c r="P142" s="3">
        <f>SUMIF('2021'!$R$2:$R$5794,'Base Recursos Fiscales'!$H142,'2021'!$T$2:$T$5794)</f>
        <v>0</v>
      </c>
      <c r="Q142" s="3">
        <f>SUMIF('2020'!$R$2:$R$5794,'Base Recursos Fiscales'!$H142,'2020'!$T$2:$T$5794)</f>
        <v>0</v>
      </c>
      <c r="R142" s="3">
        <f>SUMIF('2019'!$R$2:$R$5794,'Base Recursos Fiscales'!$H142,'2019'!$T$2:$T$5794)</f>
        <v>0</v>
      </c>
      <c r="T142" s="115">
        <f t="shared" si="74"/>
        <v>0</v>
      </c>
    </row>
    <row r="143" spans="1:26" hidden="1" x14ac:dyDescent="0.25">
      <c r="A143" s="106">
        <f t="shared" si="99"/>
        <v>9</v>
      </c>
      <c r="B143" s="106"/>
      <c r="C143" s="106">
        <f>IFERROR(VLOOKUP($F143,catalogos!$A$3:$D$111,2,0),0)</f>
        <v>0</v>
      </c>
      <c r="D143" s="106"/>
      <c r="E143" s="116" t="str">
        <f t="shared" si="100"/>
        <v>1 4 1</v>
      </c>
      <c r="F143" s="116"/>
      <c r="G143" s="106" t="s">
        <v>423</v>
      </c>
      <c r="H143" s="136" t="s">
        <v>936</v>
      </c>
      <c r="I143" s="136" t="s">
        <v>937</v>
      </c>
      <c r="J143" s="2">
        <f>SUMIF($E$11:$E$5802,$H143,$J$11:$J$5802)</f>
        <v>0</v>
      </c>
      <c r="K143" s="2">
        <f>SUMIF($E$11:$E$5802,$H143,$K$11:$K$5802)</f>
        <v>0</v>
      </c>
      <c r="L143" s="2">
        <f>SUMIF($E$11:$E$5802,$H143,$L$11:$L$5802)</f>
        <v>0</v>
      </c>
      <c r="M143" s="2">
        <f>SUMIF($E$11:$E$5802,$H143,$M$11:$M$5802)</f>
        <v>0</v>
      </c>
      <c r="N143" s="2">
        <f>SUMIF($E$11:$E$5802,$H143,$N$11:$N$5802)</f>
        <v>0</v>
      </c>
      <c r="O143" s="2"/>
      <c r="P143" s="2">
        <f>SUMIF($E$11:$E$5802,$H143,$P$11:$P$5802)</f>
        <v>0</v>
      </c>
      <c r="Q143" s="2">
        <f>SUMIF($E$11:$E$5802,$H143,$Q$11:$Q$5802)</f>
        <v>0</v>
      </c>
      <c r="R143" s="2">
        <f>SUMIF($E$11:$E$5802,$H143,$R$11:$R$5802)</f>
        <v>0</v>
      </c>
      <c r="T143" s="115">
        <f t="shared" si="74"/>
        <v>0</v>
      </c>
      <c r="Y143" s="106"/>
      <c r="Z143" s="106"/>
    </row>
    <row r="144" spans="1:26" hidden="1" x14ac:dyDescent="0.25">
      <c r="A144" s="1">
        <f t="shared" si="99"/>
        <v>13</v>
      </c>
      <c r="C144" s="1" t="str">
        <f>IFERROR(VLOOKUP($F144,catalogos!$A$3:$D$111,2,0),0)</f>
        <v>1.1.4.1</v>
      </c>
      <c r="D144" s="1">
        <v>11</v>
      </c>
      <c r="E144" s="6" t="str">
        <f t="shared" si="100"/>
        <v>1 4 1 003</v>
      </c>
      <c r="F144" s="6" t="str">
        <f t="shared" si="101"/>
        <v>4 1</v>
      </c>
      <c r="G144" s="1" t="s">
        <v>424</v>
      </c>
      <c r="H144" s="117" t="s">
        <v>938</v>
      </c>
      <c r="I144" s="117" t="s">
        <v>939</v>
      </c>
      <c r="J144" s="3">
        <f>SUMIF('2022'!$R$2:$R$3023,'Base Recursos Fiscales'!$H144,'2022'!$T$2:$T$3023)</f>
        <v>0</v>
      </c>
      <c r="K144" s="3">
        <f t="shared" ref="K144:K146" si="102">($J144/$K$1)*$K$2</f>
        <v>0</v>
      </c>
      <c r="L144" s="3">
        <f t="shared" ref="L144:L146" si="103">+$J144+$K144</f>
        <v>0</v>
      </c>
      <c r="M144" s="3">
        <f t="shared" ref="M144:M146" si="104">+$L144*$K$3</f>
        <v>0</v>
      </c>
      <c r="N144" s="3">
        <f t="shared" ref="N144:N146" si="105">+M144+L144</f>
        <v>0</v>
      </c>
      <c r="P144" s="3">
        <f>SUMIF('2021'!$R$2:$R$5794,'Base Recursos Fiscales'!$H144,'2021'!$T$2:$T$5794)</f>
        <v>0</v>
      </c>
      <c r="Q144" s="3">
        <f>SUMIF('2020'!$R$2:$R$5794,'Base Recursos Fiscales'!$H144,'2020'!$T$2:$T$5794)</f>
        <v>0</v>
      </c>
      <c r="R144" s="3">
        <f>SUMIF('2019'!$R$2:$R$5794,'Base Recursos Fiscales'!$H144,'2019'!$T$2:$T$5794)</f>
        <v>0</v>
      </c>
      <c r="T144" s="115">
        <f t="shared" si="74"/>
        <v>0</v>
      </c>
    </row>
    <row r="145" spans="1:26" hidden="1" x14ac:dyDescent="0.25">
      <c r="A145" s="1">
        <f t="shared" si="99"/>
        <v>13</v>
      </c>
      <c r="C145" s="1" t="str">
        <f>IFERROR(VLOOKUP($F145,catalogos!$A$3:$D$111,2,0),0)</f>
        <v>1.1.4.1</v>
      </c>
      <c r="D145" s="1">
        <v>11</v>
      </c>
      <c r="E145" s="6" t="str">
        <f t="shared" si="100"/>
        <v>1 4 1 003</v>
      </c>
      <c r="F145" s="6" t="str">
        <f t="shared" si="101"/>
        <v>4 1</v>
      </c>
      <c r="G145" s="1" t="s">
        <v>424</v>
      </c>
      <c r="H145" s="117" t="s">
        <v>940</v>
      </c>
      <c r="I145" s="117" t="s">
        <v>941</v>
      </c>
      <c r="J145" s="3">
        <f>SUMIF('2022'!$R$2:$R$3023,'Base Recursos Fiscales'!$H145,'2022'!$T$2:$T$3023)</f>
        <v>0</v>
      </c>
      <c r="K145" s="3">
        <f t="shared" si="102"/>
        <v>0</v>
      </c>
      <c r="L145" s="3">
        <f t="shared" si="103"/>
        <v>0</v>
      </c>
      <c r="M145" s="3">
        <f t="shared" si="104"/>
        <v>0</v>
      </c>
      <c r="N145" s="3">
        <f t="shared" si="105"/>
        <v>0</v>
      </c>
      <c r="P145" s="3">
        <f>SUMIF('2021'!$R$2:$R$5794,'Base Recursos Fiscales'!$H145,'2021'!$T$2:$T$5794)</f>
        <v>0</v>
      </c>
      <c r="Q145" s="3">
        <f>SUMIF('2020'!$R$2:$R$5794,'Base Recursos Fiscales'!$H145,'2020'!$T$2:$T$5794)</f>
        <v>0</v>
      </c>
      <c r="R145" s="3">
        <f>SUMIF('2019'!$R$2:$R$5794,'Base Recursos Fiscales'!$H145,'2019'!$T$2:$T$5794)</f>
        <v>0</v>
      </c>
      <c r="T145" s="115">
        <f t="shared" ref="T145:T146" si="106">SUM(J145:S145)</f>
        <v>0</v>
      </c>
    </row>
    <row r="146" spans="1:26" hidden="1" x14ac:dyDescent="0.25">
      <c r="A146" s="1">
        <f t="shared" si="99"/>
        <v>13</v>
      </c>
      <c r="C146" s="1" t="str">
        <f>IFERROR(VLOOKUP($F146,catalogos!$A$3:$D$111,2,0),0)</f>
        <v>1.1.4.1</v>
      </c>
      <c r="D146" s="1">
        <v>11</v>
      </c>
      <c r="E146" s="6" t="str">
        <f t="shared" si="100"/>
        <v>1 4 1 003</v>
      </c>
      <c r="F146" s="6" t="str">
        <f t="shared" si="101"/>
        <v>4 1</v>
      </c>
      <c r="G146" s="1" t="s">
        <v>424</v>
      </c>
      <c r="H146" s="117" t="s">
        <v>942</v>
      </c>
      <c r="I146" s="117" t="s">
        <v>943</v>
      </c>
      <c r="J146" s="3">
        <f>SUMIF('2022'!$R$2:$R$3023,'Base Recursos Fiscales'!$H146,'2022'!$T$2:$T$3023)</f>
        <v>0</v>
      </c>
      <c r="K146" s="3">
        <f t="shared" si="102"/>
        <v>0</v>
      </c>
      <c r="L146" s="3">
        <f t="shared" si="103"/>
        <v>0</v>
      </c>
      <c r="M146" s="3">
        <f t="shared" si="104"/>
        <v>0</v>
      </c>
      <c r="N146" s="3">
        <f t="shared" si="105"/>
        <v>0</v>
      </c>
      <c r="P146" s="3">
        <f>SUMIF('2021'!$R$2:$R$5794,'Base Recursos Fiscales'!$H146,'2021'!$T$2:$T$5794)</f>
        <v>0</v>
      </c>
      <c r="Q146" s="3">
        <f>SUMIF('2020'!$R$2:$R$5794,'Base Recursos Fiscales'!$H146,'2020'!$T$2:$T$5794)</f>
        <v>0</v>
      </c>
      <c r="R146" s="3">
        <f>SUMIF('2019'!$R$2:$R$5794,'Base Recursos Fiscales'!$H146,'2019'!$T$2:$T$5794)</f>
        <v>0</v>
      </c>
      <c r="T146" s="115">
        <f t="shared" si="106"/>
        <v>0</v>
      </c>
    </row>
    <row r="147" spans="1:26" hidden="1" x14ac:dyDescent="0.25">
      <c r="A147" s="106">
        <f t="shared" si="99"/>
        <v>9</v>
      </c>
      <c r="B147" s="106"/>
      <c r="C147" s="106">
        <f>IFERROR(VLOOKUP($F147,catalogos!$A$3:$D$111,2,0),0)</f>
        <v>0</v>
      </c>
      <c r="D147" s="106"/>
      <c r="E147" s="116" t="str">
        <f t="shared" si="100"/>
        <v>1 4 1</v>
      </c>
      <c r="F147" s="116"/>
      <c r="G147" s="106" t="s">
        <v>423</v>
      </c>
      <c r="H147" s="136" t="s">
        <v>944</v>
      </c>
      <c r="I147" s="136" t="s">
        <v>945</v>
      </c>
      <c r="J147" s="2">
        <f>SUMIF($E$11:$E$5802,$H147,$J$11:$J$5802)</f>
        <v>0</v>
      </c>
      <c r="K147" s="2">
        <f>SUMIF($E$11:$E$5802,$H147,$K$11:$K$5802)</f>
        <v>0</v>
      </c>
      <c r="L147" s="2">
        <f>SUMIF($E$11:$E$5802,$H147,$L$11:$L$5802)</f>
        <v>0</v>
      </c>
      <c r="M147" s="2">
        <f>SUMIF($E$11:$E$5802,$H147,$M$11:$M$5802)</f>
        <v>0</v>
      </c>
      <c r="N147" s="2">
        <f>SUMIF($E$11:$E$5802,$H147,$N$11:$N$5802)</f>
        <v>0</v>
      </c>
      <c r="O147" s="2"/>
      <c r="P147" s="2">
        <f>SUMIF($E$11:$E$5802,$H147,$P$11:$P$5802)</f>
        <v>0</v>
      </c>
      <c r="Q147" s="2">
        <f>SUMIF($E$11:$E$5802,$H147,$Q$11:$Q$5802)</f>
        <v>0</v>
      </c>
      <c r="R147" s="2">
        <f>SUMIF($E$11:$E$5802,$H147,$R$11:$R$5802)</f>
        <v>0</v>
      </c>
      <c r="T147" s="115">
        <f t="shared" ref="T147" si="107">SUM(J147:S147)</f>
        <v>0</v>
      </c>
      <c r="Y147" s="106"/>
      <c r="Z147" s="106"/>
    </row>
    <row r="148" spans="1:26" hidden="1" x14ac:dyDescent="0.25">
      <c r="A148" s="1">
        <f t="shared" si="99"/>
        <v>13</v>
      </c>
      <c r="C148" s="1" t="str">
        <f>IFERROR(VLOOKUP($F148,catalogos!$A$3:$D$111,2,0),0)</f>
        <v>1.1.4.1</v>
      </c>
      <c r="D148" s="1">
        <v>11</v>
      </c>
      <c r="E148" s="6" t="str">
        <f t="shared" si="100"/>
        <v>1 4 1 004</v>
      </c>
      <c r="F148" s="6" t="str">
        <f t="shared" si="101"/>
        <v>4 1</v>
      </c>
      <c r="G148" s="1" t="s">
        <v>424</v>
      </c>
      <c r="H148" s="117" t="s">
        <v>946</v>
      </c>
      <c r="I148" s="117" t="s">
        <v>947</v>
      </c>
      <c r="J148" s="3">
        <f>SUMIF('2022'!$R$2:$R$3023,'Base Recursos Fiscales'!$H148,'2022'!$T$2:$T$3023)</f>
        <v>0</v>
      </c>
      <c r="K148" s="3">
        <f t="shared" ref="K148" si="108">($J148/$K$1)*$K$2</f>
        <v>0</v>
      </c>
      <c r="L148" s="3">
        <f t="shared" ref="L148" si="109">+$J148+$K148</f>
        <v>0</v>
      </c>
      <c r="M148" s="3">
        <f t="shared" ref="M148" si="110">+$L148*$K$3</f>
        <v>0</v>
      </c>
      <c r="N148" s="3">
        <f t="shared" ref="N148" si="111">+M148+L148</f>
        <v>0</v>
      </c>
      <c r="P148" s="3">
        <f>SUMIF('2021'!$R$2:$R$5794,'Base Recursos Fiscales'!$H148,'2021'!$T$2:$T$5794)</f>
        <v>0</v>
      </c>
      <c r="Q148" s="3">
        <f>SUMIF('2020'!$R$2:$R$5794,'Base Recursos Fiscales'!$H148,'2020'!$T$2:$T$5794)</f>
        <v>0</v>
      </c>
      <c r="R148" s="3">
        <f>SUMIF('2019'!$R$2:$R$5794,'Base Recursos Fiscales'!$H148,'2019'!$T$2:$T$5794)</f>
        <v>0</v>
      </c>
      <c r="T148" s="115">
        <f t="shared" ref="T148" si="112">SUM(J148:S148)</f>
        <v>0</v>
      </c>
      <c r="U148" s="106"/>
      <c r="V148" s="106"/>
      <c r="W148" s="106"/>
      <c r="X148" s="106"/>
    </row>
    <row r="149" spans="1:26" x14ac:dyDescent="0.25">
      <c r="A149" s="106">
        <f t="shared" si="99"/>
        <v>9</v>
      </c>
      <c r="B149" s="106"/>
      <c r="C149" s="106">
        <f>IFERROR(VLOOKUP($F149,catalogos!$A$3:$D$111,2,0),0)</f>
        <v>0</v>
      </c>
      <c r="D149" s="106"/>
      <c r="E149" s="116" t="str">
        <f t="shared" si="100"/>
        <v>1 4 1</v>
      </c>
      <c r="F149" s="116"/>
      <c r="G149" s="106" t="s">
        <v>423</v>
      </c>
      <c r="H149" s="136" t="s">
        <v>948</v>
      </c>
      <c r="I149" s="136" t="s">
        <v>949</v>
      </c>
      <c r="J149" s="2">
        <f>SUMIF($E$11:$E$5802,$H149,$J$11:$J$5802)</f>
        <v>40940</v>
      </c>
      <c r="K149" s="2">
        <f>SUMIF($E$11:$E$5802,$H149,$K$11:$K$5802)</f>
        <v>40940</v>
      </c>
      <c r="L149" s="2">
        <f>SUMIF($E$11:$E$5802,$H149,$L$11:$L$5802)</f>
        <v>81880</v>
      </c>
      <c r="M149" s="2">
        <f>SUMIF($E$11:$E$5802,$H149,$M$11:$M$5802)</f>
        <v>2456.4</v>
      </c>
      <c r="N149" s="2">
        <f>SUMIF($E$11:$E$5802,$H149,$N$11:$N$5802)</f>
        <v>84336.4</v>
      </c>
      <c r="O149" s="2"/>
      <c r="P149" s="2">
        <f>SUMIF($E$11:$E$5802,$H149,$P$11:$P$5802)</f>
        <v>0</v>
      </c>
      <c r="Q149" s="2">
        <f>SUMIF($E$11:$E$5802,$H149,$Q$11:$Q$5802)</f>
        <v>0</v>
      </c>
      <c r="R149" s="2">
        <f>SUMIF($E$11:$E$5802,$H149,$R$11:$R$5802)</f>
        <v>0</v>
      </c>
      <c r="T149" s="115">
        <f t="shared" ref="T149:T156" si="113">SUM(J149:S149)</f>
        <v>250552.8</v>
      </c>
      <c r="Y149" s="106"/>
      <c r="Z149" s="106"/>
    </row>
    <row r="150" spans="1:26" hidden="1" x14ac:dyDescent="0.25">
      <c r="A150" s="1">
        <f t="shared" si="99"/>
        <v>13</v>
      </c>
      <c r="C150" s="1" t="str">
        <f>IFERROR(VLOOKUP($F150,catalogos!$A$3:$D$111,2,0),0)</f>
        <v>1.1.4.1</v>
      </c>
      <c r="D150" s="1">
        <v>11</v>
      </c>
      <c r="E150" s="6" t="str">
        <f t="shared" si="100"/>
        <v>1 4 1 005</v>
      </c>
      <c r="F150" s="6" t="str">
        <f t="shared" si="101"/>
        <v>4 1</v>
      </c>
      <c r="G150" s="1" t="s">
        <v>424</v>
      </c>
      <c r="H150" s="117" t="s">
        <v>950</v>
      </c>
      <c r="I150" s="117" t="s">
        <v>951</v>
      </c>
      <c r="J150" s="3">
        <f>SUMIF('2022'!$R$2:$R$3023,'Base Recursos Fiscales'!$H150,'2022'!$T$2:$T$3023)</f>
        <v>0</v>
      </c>
      <c r="K150" s="3">
        <f t="shared" ref="K150:K153" si="114">($J150/$K$1)*$K$2</f>
        <v>0</v>
      </c>
      <c r="L150" s="3">
        <f t="shared" ref="L150:L153" si="115">+$J150+$K150</f>
        <v>0</v>
      </c>
      <c r="M150" s="3">
        <f t="shared" ref="M150:M153" si="116">+$L150*$K$3</f>
        <v>0</v>
      </c>
      <c r="N150" s="3">
        <f t="shared" ref="N150:N153" si="117">+M150+L150</f>
        <v>0</v>
      </c>
      <c r="P150" s="3">
        <f>SUMIF('2021'!$R$2:$R$5794,'Base Recursos Fiscales'!$H150,'2021'!$T$2:$T$5794)</f>
        <v>0</v>
      </c>
      <c r="Q150" s="3">
        <f>SUMIF('2020'!$R$2:$R$5794,'Base Recursos Fiscales'!$H150,'2020'!$T$2:$T$5794)</f>
        <v>0</v>
      </c>
      <c r="R150" s="3">
        <f>SUMIF('2019'!$R$2:$R$5794,'Base Recursos Fiscales'!$H150,'2019'!$T$2:$T$5794)</f>
        <v>0</v>
      </c>
      <c r="T150" s="115">
        <f t="shared" ref="T150:T153" si="118">SUM(J150:S150)</f>
        <v>0</v>
      </c>
    </row>
    <row r="151" spans="1:26" hidden="1" x14ac:dyDescent="0.25">
      <c r="A151" s="1">
        <f t="shared" si="99"/>
        <v>13</v>
      </c>
      <c r="C151" s="1" t="str">
        <f>IFERROR(VLOOKUP($F151,catalogos!$A$3:$D$111,2,0),0)</f>
        <v>1.1.4.1</v>
      </c>
      <c r="D151" s="1">
        <v>11</v>
      </c>
      <c r="E151" s="6" t="str">
        <f t="shared" si="100"/>
        <v>1 4 1 005</v>
      </c>
      <c r="F151" s="6" t="str">
        <f t="shared" si="101"/>
        <v>4 1</v>
      </c>
      <c r="G151" s="1" t="s">
        <v>424</v>
      </c>
      <c r="H151" s="117" t="s">
        <v>952</v>
      </c>
      <c r="I151" s="117" t="s">
        <v>953</v>
      </c>
      <c r="J151" s="3">
        <f>SUMIF('2022'!$R$2:$R$3023,'Base Recursos Fiscales'!$H151,'2022'!$T$2:$T$3023)</f>
        <v>0</v>
      </c>
      <c r="K151" s="3">
        <f t="shared" si="114"/>
        <v>0</v>
      </c>
      <c r="L151" s="3">
        <f t="shared" si="115"/>
        <v>0</v>
      </c>
      <c r="M151" s="3">
        <f t="shared" si="116"/>
        <v>0</v>
      </c>
      <c r="N151" s="3">
        <f t="shared" si="117"/>
        <v>0</v>
      </c>
      <c r="P151" s="3">
        <f>SUMIF('2021'!$R$2:$R$5794,'Base Recursos Fiscales'!$H151,'2021'!$T$2:$T$5794)</f>
        <v>0</v>
      </c>
      <c r="Q151" s="3">
        <f>SUMIF('2020'!$R$2:$R$5794,'Base Recursos Fiscales'!$H151,'2020'!$T$2:$T$5794)</f>
        <v>0</v>
      </c>
      <c r="R151" s="3">
        <f>SUMIF('2019'!$R$2:$R$5794,'Base Recursos Fiscales'!$H151,'2019'!$T$2:$T$5794)</f>
        <v>0</v>
      </c>
      <c r="T151" s="115">
        <f t="shared" si="118"/>
        <v>0</v>
      </c>
    </row>
    <row r="152" spans="1:26" hidden="1" x14ac:dyDescent="0.25">
      <c r="A152" s="1">
        <f t="shared" si="99"/>
        <v>13</v>
      </c>
      <c r="C152" s="1" t="str">
        <f>IFERROR(VLOOKUP($F152,catalogos!$A$3:$D$111,2,0),0)</f>
        <v>1.1.4.1</v>
      </c>
      <c r="D152" s="1">
        <v>11</v>
      </c>
      <c r="E152" s="6" t="str">
        <f t="shared" si="100"/>
        <v>1 4 1 005</v>
      </c>
      <c r="F152" s="6" t="str">
        <f t="shared" si="101"/>
        <v>4 1</v>
      </c>
      <c r="G152" s="1" t="s">
        <v>424</v>
      </c>
      <c r="H152" s="117" t="s">
        <v>954</v>
      </c>
      <c r="I152" s="117" t="s">
        <v>955</v>
      </c>
      <c r="J152" s="3">
        <f>SUMIF('2022'!$R$2:$R$3023,'Base Recursos Fiscales'!$H152,'2022'!$T$2:$T$3023)</f>
        <v>0</v>
      </c>
      <c r="K152" s="3">
        <f t="shared" si="114"/>
        <v>0</v>
      </c>
      <c r="L152" s="3">
        <f t="shared" si="115"/>
        <v>0</v>
      </c>
      <c r="M152" s="3">
        <f t="shared" si="116"/>
        <v>0</v>
      </c>
      <c r="N152" s="3">
        <f t="shared" si="117"/>
        <v>0</v>
      </c>
      <c r="P152" s="3">
        <f>SUMIF('2021'!$R$2:$R$5794,'Base Recursos Fiscales'!$H152,'2021'!$T$2:$T$5794)</f>
        <v>0</v>
      </c>
      <c r="Q152" s="3">
        <f>SUMIF('2020'!$R$2:$R$5794,'Base Recursos Fiscales'!$H152,'2020'!$T$2:$T$5794)</f>
        <v>0</v>
      </c>
      <c r="R152" s="3">
        <f>SUMIF('2019'!$R$2:$R$5794,'Base Recursos Fiscales'!$H152,'2019'!$T$2:$T$5794)</f>
        <v>0</v>
      </c>
      <c r="T152" s="115">
        <f t="shared" si="118"/>
        <v>0</v>
      </c>
    </row>
    <row r="153" spans="1:26" x14ac:dyDescent="0.25">
      <c r="A153" s="1">
        <f t="shared" si="99"/>
        <v>13</v>
      </c>
      <c r="C153" s="1" t="str">
        <f>IFERROR(VLOOKUP($F153,catalogos!$A$3:$D$111,2,0),0)</f>
        <v>1.1.4.1</v>
      </c>
      <c r="D153" s="1">
        <v>11</v>
      </c>
      <c r="E153" s="6" t="str">
        <f t="shared" si="100"/>
        <v>1 4 1 005</v>
      </c>
      <c r="F153" s="6" t="str">
        <f t="shared" si="101"/>
        <v>4 1</v>
      </c>
      <c r="G153" s="1" t="s">
        <v>424</v>
      </c>
      <c r="H153" s="117" t="s">
        <v>956</v>
      </c>
      <c r="I153" s="117" t="s">
        <v>957</v>
      </c>
      <c r="J153" s="3">
        <f>SUMIF('2022'!$R$2:$R$3023,'Base Recursos Fiscales'!$H153,'2022'!$T$2:$T$3023)</f>
        <v>40940</v>
      </c>
      <c r="K153" s="3">
        <f t="shared" si="114"/>
        <v>40940</v>
      </c>
      <c r="L153" s="3">
        <f t="shared" si="115"/>
        <v>81880</v>
      </c>
      <c r="M153" s="3">
        <f t="shared" si="116"/>
        <v>2456.4</v>
      </c>
      <c r="N153" s="3">
        <f t="shared" si="117"/>
        <v>84336.4</v>
      </c>
      <c r="P153" s="3">
        <f>SUMIF('2021'!$R$2:$R$5794,'Base Recursos Fiscales'!$H153,'2021'!$T$2:$T$5794)</f>
        <v>0</v>
      </c>
      <c r="Q153" s="3">
        <f>SUMIF('2020'!$R$2:$R$5794,'Base Recursos Fiscales'!$H153,'2020'!$T$2:$T$5794)</f>
        <v>0</v>
      </c>
      <c r="R153" s="3">
        <f>SUMIF('2019'!$R$2:$R$5794,'Base Recursos Fiscales'!$H153,'2019'!$T$2:$T$5794)</f>
        <v>0</v>
      </c>
      <c r="T153" s="115">
        <f t="shared" si="118"/>
        <v>250552.8</v>
      </c>
    </row>
    <row r="154" spans="1:26" hidden="1" x14ac:dyDescent="0.25">
      <c r="A154" s="106">
        <f t="shared" ref="A154:A218" si="119">LEN(H154)</f>
        <v>9</v>
      </c>
      <c r="B154" s="106"/>
      <c r="C154" s="106">
        <f>IFERROR(VLOOKUP($F154,catalogos!$A$3:$D$111,2,0),0)</f>
        <v>0</v>
      </c>
      <c r="D154" s="106"/>
      <c r="E154" s="116" t="str">
        <f t="shared" si="100"/>
        <v>1 4 1</v>
      </c>
      <c r="F154" s="116"/>
      <c r="G154" s="106" t="s">
        <v>423</v>
      </c>
      <c r="H154" s="136" t="s">
        <v>651</v>
      </c>
      <c r="I154" s="136" t="s">
        <v>652</v>
      </c>
      <c r="J154" s="2">
        <f>SUMIF($E$11:$E$5802,$H154,$J$11:$J$5802)</f>
        <v>0</v>
      </c>
      <c r="K154" s="2">
        <f>SUMIF($E$11:$E$5802,$H154,$K$11:$K$5802)</f>
        <v>0</v>
      </c>
      <c r="L154" s="2">
        <f>SUMIF($E$11:$E$5802,$H154,$L$11:$L$5802)</f>
        <v>0</v>
      </c>
      <c r="M154" s="2">
        <f>SUMIF($E$11:$E$5802,$H154,$M$11:$M$5802)</f>
        <v>0</v>
      </c>
      <c r="N154" s="2">
        <f>SUMIF($E$11:$E$5802,$H154,$N$11:$N$5802)</f>
        <v>0</v>
      </c>
      <c r="O154" s="2"/>
      <c r="P154" s="2">
        <f>SUMIF($E$11:$E$5802,$H154,$P$11:$P$5802)</f>
        <v>0</v>
      </c>
      <c r="Q154" s="2">
        <f>SUMIF($E$11:$E$5802,$H154,$Q$11:$Q$5802)</f>
        <v>0</v>
      </c>
      <c r="R154" s="2">
        <f>SUMIF($E$11:$E$5802,$H154,$R$11:$R$5802)</f>
        <v>0</v>
      </c>
      <c r="T154" s="115">
        <f t="shared" si="113"/>
        <v>0</v>
      </c>
      <c r="Y154" s="106"/>
      <c r="Z154" s="106"/>
    </row>
    <row r="155" spans="1:26" hidden="1" x14ac:dyDescent="0.25">
      <c r="A155" s="1">
        <f t="shared" si="119"/>
        <v>13</v>
      </c>
      <c r="C155" s="1" t="str">
        <f>IFERROR(VLOOKUP($F155,catalogos!$A$3:$D$111,2,0),0)</f>
        <v>1.1.4.1</v>
      </c>
      <c r="D155" s="1">
        <v>11</v>
      </c>
      <c r="E155" s="6" t="str">
        <f t="shared" si="100"/>
        <v>1 4 1 006</v>
      </c>
      <c r="F155" s="6" t="str">
        <f t="shared" si="101"/>
        <v>4 1</v>
      </c>
      <c r="G155" s="1" t="s">
        <v>424</v>
      </c>
      <c r="H155" s="117" t="s">
        <v>653</v>
      </c>
      <c r="I155" s="117" t="s">
        <v>654</v>
      </c>
      <c r="J155" s="3">
        <f>SUMIF('2022'!$R$2:$R$3023,'Base Recursos Fiscales'!$H155,'2022'!$T$2:$T$3023)</f>
        <v>0</v>
      </c>
      <c r="K155" s="3">
        <f t="shared" ref="K155" si="120">($J155/$K$1)*$K$2</f>
        <v>0</v>
      </c>
      <c r="L155" s="3">
        <f t="shared" ref="L155" si="121">+$J155+$K155</f>
        <v>0</v>
      </c>
      <c r="M155" s="3">
        <f t="shared" ref="M155" si="122">+$L155*$K$3</f>
        <v>0</v>
      </c>
      <c r="N155" s="3">
        <f t="shared" ref="N155" si="123">+M155+L155</f>
        <v>0</v>
      </c>
      <c r="P155" s="3">
        <f>SUMIF('2021'!$R$2:$R$5794,'Base Recursos Fiscales'!$H155,'2021'!$T$2:$T$5794)</f>
        <v>0</v>
      </c>
      <c r="Q155" s="3">
        <f>SUMIF('2020'!$R$2:$R$5794,'Base Recursos Fiscales'!$H155,'2020'!$T$2:$T$5794)</f>
        <v>0</v>
      </c>
      <c r="R155" s="3">
        <f>SUMIF('2019'!$R$2:$R$5794,'Base Recursos Fiscales'!$H155,'2019'!$T$2:$T$5794)</f>
        <v>0</v>
      </c>
      <c r="T155" s="115">
        <f t="shared" ref="T155" si="124">SUM(J155:S155)</f>
        <v>0</v>
      </c>
    </row>
    <row r="156" spans="1:26" hidden="1" x14ac:dyDescent="0.25">
      <c r="A156" s="106">
        <f t="shared" si="119"/>
        <v>13</v>
      </c>
      <c r="B156" s="106"/>
      <c r="C156" s="106">
        <f>IFERROR(VLOOKUP($F156,catalogos!$A$3:$D$111,2,0),0)</f>
        <v>0</v>
      </c>
      <c r="D156" s="106"/>
      <c r="E156" s="116" t="str">
        <f t="shared" si="100"/>
        <v>1 4 1 006</v>
      </c>
      <c r="F156" s="116"/>
      <c r="G156" s="106" t="s">
        <v>423</v>
      </c>
      <c r="H156" s="136" t="s">
        <v>655</v>
      </c>
      <c r="I156" s="136" t="s">
        <v>656</v>
      </c>
      <c r="J156" s="2">
        <f>SUMIF($E$11:$E$5802,$H156,$J$11:$J$5802)</f>
        <v>0</v>
      </c>
      <c r="K156" s="2">
        <f>SUMIF($E$11:$E$5802,$H156,$K$11:$K$5802)</f>
        <v>0</v>
      </c>
      <c r="L156" s="2">
        <f>SUMIF($E$11:$E$5802,$H156,$L$11:$L$5802)</f>
        <v>0</v>
      </c>
      <c r="M156" s="2">
        <f>SUMIF($E$11:$E$5802,$H156,$M$11:$M$5802)</f>
        <v>0</v>
      </c>
      <c r="N156" s="2">
        <f>SUMIF($E$11:$E$5802,$H156,$N$11:$N$5802)</f>
        <v>0</v>
      </c>
      <c r="O156" s="2"/>
      <c r="P156" s="2">
        <f>SUMIF($E$11:$E$5802,$H156,$P$11:$P$5802)</f>
        <v>0</v>
      </c>
      <c r="Q156" s="2">
        <f>SUMIF($E$11:$E$5802,$H156,$Q$11:$Q$5802)</f>
        <v>0</v>
      </c>
      <c r="R156" s="2">
        <f>SUMIF($E$11:$E$5802,$H156,$R$11:$R$5802)</f>
        <v>0</v>
      </c>
      <c r="T156" s="115">
        <f t="shared" si="113"/>
        <v>0</v>
      </c>
      <c r="Y156" s="106"/>
      <c r="Z156" s="106"/>
    </row>
    <row r="157" spans="1:26" hidden="1" x14ac:dyDescent="0.25">
      <c r="A157" s="1">
        <f t="shared" si="119"/>
        <v>17</v>
      </c>
      <c r="C157" s="1" t="str">
        <f>IFERROR(VLOOKUP($F157,catalogos!$A$3:$D$111,2,0),0)</f>
        <v>1.1.4.1</v>
      </c>
      <c r="D157" s="1">
        <v>11</v>
      </c>
      <c r="E157" s="6" t="str">
        <f t="shared" si="100"/>
        <v>1 4 1 006 002</v>
      </c>
      <c r="F157" s="6" t="str">
        <f t="shared" si="101"/>
        <v>4 1</v>
      </c>
      <c r="G157" s="1" t="s">
        <v>424</v>
      </c>
      <c r="H157" s="117" t="s">
        <v>657</v>
      </c>
      <c r="I157" s="117" t="s">
        <v>658</v>
      </c>
      <c r="J157" s="3">
        <f>SUMIF('2022'!$R$2:$R$3023,'Base Recursos Fiscales'!$H157,'2022'!$T$2:$T$3023)</f>
        <v>0</v>
      </c>
      <c r="K157" s="3">
        <f t="shared" ref="K157:K159" si="125">($J157/$K$1)*$K$2</f>
        <v>0</v>
      </c>
      <c r="L157" s="3">
        <f t="shared" ref="L157:L159" si="126">+$J157+$K157</f>
        <v>0</v>
      </c>
      <c r="M157" s="3">
        <f t="shared" ref="M157:M159" si="127">+$L157*$K$3</f>
        <v>0</v>
      </c>
      <c r="N157" s="3">
        <f t="shared" ref="N157:N159" si="128">+M157+L157</f>
        <v>0</v>
      </c>
      <c r="P157" s="3">
        <f>SUMIF('2021'!$R$2:$R$5794,'Base Recursos Fiscales'!$H157,'2021'!$T$2:$T$5794)</f>
        <v>0</v>
      </c>
      <c r="Q157" s="3">
        <f>SUMIF('2020'!$R$2:$R$5794,'Base Recursos Fiscales'!$H157,'2020'!$T$2:$T$5794)</f>
        <v>0</v>
      </c>
      <c r="R157" s="3">
        <f>SUMIF('2019'!$R$2:$R$5794,'Base Recursos Fiscales'!$H157,'2019'!$T$2:$T$5794)</f>
        <v>0</v>
      </c>
      <c r="T157" s="115">
        <f t="shared" ref="T157:T159" si="129">SUM(J157:S157)</f>
        <v>0</v>
      </c>
    </row>
    <row r="158" spans="1:26" hidden="1" x14ac:dyDescent="0.25">
      <c r="A158" s="1">
        <f t="shared" si="119"/>
        <v>17</v>
      </c>
      <c r="C158" s="1" t="str">
        <f>IFERROR(VLOOKUP($F158,catalogos!$A$3:$D$111,2,0),0)</f>
        <v>1.1.4.1</v>
      </c>
      <c r="D158" s="1">
        <v>11</v>
      </c>
      <c r="E158" s="6" t="str">
        <f t="shared" si="100"/>
        <v>1 4 1 006 002</v>
      </c>
      <c r="F158" s="6" t="str">
        <f t="shared" si="101"/>
        <v>4 1</v>
      </c>
      <c r="G158" s="1" t="s">
        <v>424</v>
      </c>
      <c r="H158" s="117" t="s">
        <v>958</v>
      </c>
      <c r="I158" s="117" t="s">
        <v>959</v>
      </c>
      <c r="J158" s="3">
        <f>SUMIF('2022'!$R$2:$R$3023,'Base Recursos Fiscales'!$H158,'2022'!$T$2:$T$3023)</f>
        <v>0</v>
      </c>
      <c r="K158" s="3">
        <f t="shared" si="125"/>
        <v>0</v>
      </c>
      <c r="L158" s="3">
        <f t="shared" si="126"/>
        <v>0</v>
      </c>
      <c r="M158" s="3">
        <f t="shared" si="127"/>
        <v>0</v>
      </c>
      <c r="N158" s="3">
        <f t="shared" si="128"/>
        <v>0</v>
      </c>
      <c r="P158" s="3">
        <f>SUMIF('2021'!$R$2:$R$5794,'Base Recursos Fiscales'!$H158,'2021'!$T$2:$T$5794)</f>
        <v>0</v>
      </c>
      <c r="Q158" s="3">
        <f>SUMIF('2020'!$R$2:$R$5794,'Base Recursos Fiscales'!$H158,'2020'!$T$2:$T$5794)</f>
        <v>0</v>
      </c>
      <c r="R158" s="3">
        <f>SUMIF('2019'!$R$2:$R$5794,'Base Recursos Fiscales'!$H158,'2019'!$T$2:$T$5794)</f>
        <v>0</v>
      </c>
      <c r="T158" s="115">
        <f t="shared" si="129"/>
        <v>0</v>
      </c>
    </row>
    <row r="159" spans="1:26" hidden="1" x14ac:dyDescent="0.25">
      <c r="A159" s="1">
        <f t="shared" si="119"/>
        <v>13</v>
      </c>
      <c r="C159" s="1" t="str">
        <f>IFERROR(VLOOKUP($F159,catalogos!$A$3:$D$111,2,0),0)</f>
        <v>1.1.4.1</v>
      </c>
      <c r="D159" s="1">
        <v>11</v>
      </c>
      <c r="E159" s="6" t="str">
        <f t="shared" si="100"/>
        <v>1 4 1 006</v>
      </c>
      <c r="F159" s="6" t="str">
        <f t="shared" si="101"/>
        <v>4 1</v>
      </c>
      <c r="G159" s="1" t="s">
        <v>424</v>
      </c>
      <c r="H159" s="117" t="s">
        <v>659</v>
      </c>
      <c r="I159" s="117" t="s">
        <v>660</v>
      </c>
      <c r="J159" s="3">
        <f>SUMIF('2022'!$R$2:$R$3023,'Base Recursos Fiscales'!$H159,'2022'!$T$2:$T$3023)</f>
        <v>0</v>
      </c>
      <c r="K159" s="3">
        <f t="shared" si="125"/>
        <v>0</v>
      </c>
      <c r="L159" s="3">
        <f t="shared" si="126"/>
        <v>0</v>
      </c>
      <c r="M159" s="3">
        <f t="shared" si="127"/>
        <v>0</v>
      </c>
      <c r="N159" s="3">
        <f t="shared" si="128"/>
        <v>0</v>
      </c>
      <c r="P159" s="3">
        <f>SUMIF('2021'!$R$2:$R$5794,'Base Recursos Fiscales'!$H159,'2021'!$T$2:$T$5794)</f>
        <v>0</v>
      </c>
      <c r="Q159" s="3">
        <f>SUMIF('2020'!$R$2:$R$5794,'Base Recursos Fiscales'!$H159,'2020'!$T$2:$T$5794)</f>
        <v>0</v>
      </c>
      <c r="R159" s="3">
        <f>SUMIF('2019'!$R$2:$R$5794,'Base Recursos Fiscales'!$H159,'2019'!$T$2:$T$5794)</f>
        <v>0</v>
      </c>
      <c r="T159" s="115">
        <f t="shared" si="129"/>
        <v>0</v>
      </c>
      <c r="U159" s="106"/>
      <c r="V159" s="106"/>
      <c r="W159" s="106"/>
      <c r="X159" s="106"/>
    </row>
    <row r="160" spans="1:26" hidden="1" x14ac:dyDescent="0.25">
      <c r="A160" s="106">
        <f t="shared" si="119"/>
        <v>13</v>
      </c>
      <c r="B160" s="106"/>
      <c r="C160" s="106">
        <f>IFERROR(VLOOKUP($F160,catalogos!$A$3:$D$111,2,0),0)</f>
        <v>0</v>
      </c>
      <c r="D160" s="106"/>
      <c r="E160" s="116" t="str">
        <f t="shared" si="100"/>
        <v>1 4 1 006</v>
      </c>
      <c r="F160" s="116"/>
      <c r="G160" s="106" t="s">
        <v>423</v>
      </c>
      <c r="H160" s="136" t="s">
        <v>960</v>
      </c>
      <c r="I160" s="136" t="s">
        <v>961</v>
      </c>
      <c r="J160" s="2">
        <f>SUMIF($E$11:$E$5802,$H160,$J$11:$J$5802)</f>
        <v>0</v>
      </c>
      <c r="K160" s="2">
        <f>SUMIF($E$11:$E$5802,$H160,$K$11:$K$5802)</f>
        <v>0</v>
      </c>
      <c r="L160" s="2">
        <f>SUMIF($E$11:$E$5802,$H160,$L$11:$L$5802)</f>
        <v>0</v>
      </c>
      <c r="M160" s="2">
        <f>SUMIF($E$11:$E$5802,$H160,$M$11:$M$5802)</f>
        <v>0</v>
      </c>
      <c r="N160" s="2">
        <f>SUMIF($E$11:$E$5802,$H160,$N$11:$N$5802)</f>
        <v>0</v>
      </c>
      <c r="O160" s="2"/>
      <c r="P160" s="2">
        <f>SUMIF($E$11:$E$5802,$H160,$P$11:$P$5802)</f>
        <v>0</v>
      </c>
      <c r="Q160" s="2">
        <f>SUMIF($E$11:$E$5802,$H160,$Q$11:$Q$5802)</f>
        <v>0</v>
      </c>
      <c r="R160" s="2">
        <f>SUMIF($E$11:$E$5802,$H160,$R$11:$R$5802)</f>
        <v>0</v>
      </c>
      <c r="T160" s="115">
        <f t="shared" ref="T160" si="130">SUM(J160:S160)</f>
        <v>0</v>
      </c>
      <c r="Y160" s="106"/>
      <c r="Z160" s="106"/>
    </row>
    <row r="161" spans="1:28" hidden="1" x14ac:dyDescent="0.25">
      <c r="A161" s="1">
        <f t="shared" si="119"/>
        <v>17</v>
      </c>
      <c r="C161" s="1" t="str">
        <f>IFERROR(VLOOKUP($F161,catalogos!$A$3:$D$111,2,0),0)</f>
        <v>1.1.4.1</v>
      </c>
      <c r="D161" s="1">
        <v>11</v>
      </c>
      <c r="E161" s="6" t="str">
        <f t="shared" si="100"/>
        <v>1 4 1 006 004</v>
      </c>
      <c r="F161" s="6" t="str">
        <f t="shared" si="101"/>
        <v>4 1</v>
      </c>
      <c r="G161" s="1" t="s">
        <v>424</v>
      </c>
      <c r="H161" s="117" t="s">
        <v>962</v>
      </c>
      <c r="I161" s="117" t="s">
        <v>963</v>
      </c>
      <c r="J161" s="3">
        <f>SUMIF('2022'!$R$2:$R$3023,'Base Recursos Fiscales'!$H161,'2022'!$T$2:$T$3023)</f>
        <v>0</v>
      </c>
      <c r="K161" s="3">
        <f t="shared" ref="K161:K164" si="131">($J161/$K$1)*$K$2</f>
        <v>0</v>
      </c>
      <c r="L161" s="3">
        <f t="shared" ref="L161:L164" si="132">+$J161+$K161</f>
        <v>0</v>
      </c>
      <c r="M161" s="3">
        <f t="shared" ref="M161:M164" si="133">+$L161*$K$3</f>
        <v>0</v>
      </c>
      <c r="N161" s="3">
        <f t="shared" ref="N161:N164" si="134">+M161+L161</f>
        <v>0</v>
      </c>
      <c r="P161" s="3">
        <f>SUMIF('2021'!$R$2:$R$5794,'Base Recursos Fiscales'!$H161,'2021'!$T$2:$T$5794)</f>
        <v>0</v>
      </c>
      <c r="Q161" s="3">
        <f>SUMIF('2020'!$R$2:$R$5794,'Base Recursos Fiscales'!$H161,'2020'!$T$2:$T$5794)</f>
        <v>0</v>
      </c>
      <c r="R161" s="3">
        <f>SUMIF('2019'!$R$2:$R$5794,'Base Recursos Fiscales'!$H161,'2019'!$T$2:$T$5794)</f>
        <v>0</v>
      </c>
      <c r="T161" s="115">
        <f t="shared" ref="T161:T164" si="135">SUM(J161:S161)</f>
        <v>0</v>
      </c>
    </row>
    <row r="162" spans="1:28" hidden="1" x14ac:dyDescent="0.25">
      <c r="A162" s="1">
        <f t="shared" si="119"/>
        <v>17</v>
      </c>
      <c r="C162" s="1" t="str">
        <f>IFERROR(VLOOKUP($F162,catalogos!$A$3:$D$111,2,0),0)</f>
        <v>1.1.4.1</v>
      </c>
      <c r="D162" s="1">
        <v>11</v>
      </c>
      <c r="E162" s="6" t="str">
        <f t="shared" si="100"/>
        <v>1 4 1 006 004</v>
      </c>
      <c r="F162" s="6" t="str">
        <f t="shared" si="101"/>
        <v>4 1</v>
      </c>
      <c r="G162" s="1" t="s">
        <v>424</v>
      </c>
      <c r="H162" s="117" t="s">
        <v>964</v>
      </c>
      <c r="I162" s="117" t="s">
        <v>965</v>
      </c>
      <c r="J162" s="3">
        <f>SUMIF('2022'!$R$2:$R$3023,'Base Recursos Fiscales'!$H162,'2022'!$T$2:$T$3023)</f>
        <v>0</v>
      </c>
      <c r="K162" s="3">
        <f t="shared" si="131"/>
        <v>0</v>
      </c>
      <c r="L162" s="3">
        <f t="shared" si="132"/>
        <v>0</v>
      </c>
      <c r="M162" s="3">
        <f t="shared" si="133"/>
        <v>0</v>
      </c>
      <c r="N162" s="3">
        <f t="shared" si="134"/>
        <v>0</v>
      </c>
      <c r="P162" s="3">
        <f>SUMIF('2021'!$R$2:$R$5794,'Base Recursos Fiscales'!$H162,'2021'!$T$2:$T$5794)</f>
        <v>0</v>
      </c>
      <c r="Q162" s="3">
        <f>SUMIF('2020'!$R$2:$R$5794,'Base Recursos Fiscales'!$H162,'2020'!$T$2:$T$5794)</f>
        <v>0</v>
      </c>
      <c r="R162" s="3">
        <f>SUMIF('2019'!$R$2:$R$5794,'Base Recursos Fiscales'!$H162,'2019'!$T$2:$T$5794)</f>
        <v>0</v>
      </c>
      <c r="T162" s="115">
        <f t="shared" si="135"/>
        <v>0</v>
      </c>
    </row>
    <row r="163" spans="1:28" hidden="1" x14ac:dyDescent="0.25">
      <c r="A163" s="1">
        <f t="shared" si="119"/>
        <v>17</v>
      </c>
      <c r="C163" s="1" t="str">
        <f>IFERROR(VLOOKUP($F163,catalogos!$A$3:$D$111,2,0),0)</f>
        <v>1.1.4.1</v>
      </c>
      <c r="D163" s="1">
        <v>11</v>
      </c>
      <c r="E163" s="6" t="str">
        <f t="shared" si="100"/>
        <v>1 4 1 006 004</v>
      </c>
      <c r="F163" s="6" t="str">
        <f t="shared" si="101"/>
        <v>4 1</v>
      </c>
      <c r="G163" s="1" t="s">
        <v>424</v>
      </c>
      <c r="H163" s="117" t="s">
        <v>966</v>
      </c>
      <c r="I163" s="117" t="s">
        <v>967</v>
      </c>
      <c r="J163" s="3">
        <f>SUMIF('2022'!$R$2:$R$3023,'Base Recursos Fiscales'!$H163,'2022'!$T$2:$T$3023)</f>
        <v>0</v>
      </c>
      <c r="K163" s="3">
        <f t="shared" si="131"/>
        <v>0</v>
      </c>
      <c r="L163" s="3">
        <f t="shared" si="132"/>
        <v>0</v>
      </c>
      <c r="M163" s="3">
        <f t="shared" si="133"/>
        <v>0</v>
      </c>
      <c r="N163" s="3">
        <f t="shared" si="134"/>
        <v>0</v>
      </c>
      <c r="P163" s="3">
        <f>SUMIF('2021'!$R$2:$R$5794,'Base Recursos Fiscales'!$H163,'2021'!$T$2:$T$5794)</f>
        <v>0</v>
      </c>
      <c r="Q163" s="3">
        <f>SUMIF('2020'!$R$2:$R$5794,'Base Recursos Fiscales'!$H163,'2020'!$T$2:$T$5794)</f>
        <v>0</v>
      </c>
      <c r="R163" s="3">
        <f>SUMIF('2019'!$R$2:$R$5794,'Base Recursos Fiscales'!$H163,'2019'!$T$2:$T$5794)</f>
        <v>0</v>
      </c>
      <c r="T163" s="115">
        <f t="shared" si="135"/>
        <v>0</v>
      </c>
      <c r="U163" s="106"/>
      <c r="V163" s="106"/>
      <c r="W163" s="106"/>
      <c r="X163" s="106"/>
    </row>
    <row r="164" spans="1:28" hidden="1" x14ac:dyDescent="0.25">
      <c r="A164" s="1">
        <f t="shared" si="119"/>
        <v>17</v>
      </c>
      <c r="C164" s="1" t="str">
        <f>IFERROR(VLOOKUP($F164,catalogos!$A$3:$D$111,2,0),0)</f>
        <v>1.1.4.1</v>
      </c>
      <c r="D164" s="1">
        <v>11</v>
      </c>
      <c r="E164" s="6" t="str">
        <f t="shared" si="100"/>
        <v>1 4 1 006 004</v>
      </c>
      <c r="F164" s="6" t="str">
        <f t="shared" si="101"/>
        <v>4 1</v>
      </c>
      <c r="G164" s="1" t="s">
        <v>424</v>
      </c>
      <c r="H164" s="117" t="s">
        <v>968</v>
      </c>
      <c r="I164" s="117" t="s">
        <v>969</v>
      </c>
      <c r="J164" s="3">
        <f>SUMIF('2022'!$R$2:$R$3023,'Base Recursos Fiscales'!$H164,'2022'!$T$2:$T$3023)</f>
        <v>0</v>
      </c>
      <c r="K164" s="3">
        <f t="shared" si="131"/>
        <v>0</v>
      </c>
      <c r="L164" s="3">
        <f t="shared" si="132"/>
        <v>0</v>
      </c>
      <c r="M164" s="3">
        <f t="shared" si="133"/>
        <v>0</v>
      </c>
      <c r="N164" s="3">
        <f t="shared" si="134"/>
        <v>0</v>
      </c>
      <c r="P164" s="3">
        <f>SUMIF('2021'!$R$2:$R$5794,'Base Recursos Fiscales'!$H164,'2021'!$T$2:$T$5794)</f>
        <v>0</v>
      </c>
      <c r="Q164" s="3">
        <f>SUMIF('2020'!$R$2:$R$5794,'Base Recursos Fiscales'!$H164,'2020'!$T$2:$T$5794)</f>
        <v>0</v>
      </c>
      <c r="R164" s="3">
        <f>SUMIF('2019'!$R$2:$R$5794,'Base Recursos Fiscales'!$H164,'2019'!$T$2:$T$5794)</f>
        <v>0</v>
      </c>
      <c r="T164" s="115">
        <f t="shared" si="135"/>
        <v>0</v>
      </c>
    </row>
    <row r="165" spans="1:28" x14ac:dyDescent="0.25">
      <c r="A165" s="106">
        <f t="shared" si="119"/>
        <v>9</v>
      </c>
      <c r="B165" s="106"/>
      <c r="C165" s="106">
        <f>IFERROR(VLOOKUP($F165,catalogos!$A$3:$D$111,2,0),0)</f>
        <v>0</v>
      </c>
      <c r="D165" s="106"/>
      <c r="E165" s="116" t="str">
        <f t="shared" si="100"/>
        <v>1 4 1</v>
      </c>
      <c r="F165" s="116"/>
      <c r="G165" s="106" t="s">
        <v>423</v>
      </c>
      <c r="H165" s="136" t="s">
        <v>661</v>
      </c>
      <c r="I165" s="136" t="s">
        <v>662</v>
      </c>
      <c r="J165" s="2">
        <f>SUMIF($E$11:$E$5802,$H165,$J$11:$J$5802)</f>
        <v>191464</v>
      </c>
      <c r="K165" s="2">
        <f>SUMIF($E$11:$E$5802,$H165,$K$11:$K$5802)</f>
        <v>191464</v>
      </c>
      <c r="L165" s="2">
        <f>SUMIF($E$11:$E$5802,$H165,$L$11:$L$5802)</f>
        <v>382928</v>
      </c>
      <c r="M165" s="2">
        <f>SUMIF($E$11:$E$5802,$H165,$M$11:$M$5802)</f>
        <v>11487.84</v>
      </c>
      <c r="N165" s="2">
        <f>SUMIF($E$11:$E$5802,$H165,$N$11:$N$5802)</f>
        <v>394415.84</v>
      </c>
      <c r="O165" s="2"/>
      <c r="P165" s="2">
        <f>SUMIF($E$11:$E$5802,$H165,$P$11:$P$5802)</f>
        <v>0</v>
      </c>
      <c r="Q165" s="2">
        <f>SUMIF($E$11:$E$5802,$H165,$Q$11:$Q$5802)</f>
        <v>0</v>
      </c>
      <c r="R165" s="2">
        <f>SUMIF($E$11:$E$5802,$H165,$R$11:$R$5802)</f>
        <v>0</v>
      </c>
      <c r="S165" s="2">
        <f>SUMIF($E$11:$E$5802,$H165,$S$11:$S$5802)</f>
        <v>0</v>
      </c>
      <c r="T165" s="107"/>
      <c r="U165" s="106"/>
      <c r="V165" s="106"/>
      <c r="W165" s="106"/>
      <c r="X165" s="106"/>
      <c r="Y165" s="106"/>
      <c r="Z165" s="106"/>
    </row>
    <row r="166" spans="1:28" x14ac:dyDescent="0.25">
      <c r="A166" s="1">
        <f t="shared" si="119"/>
        <v>13</v>
      </c>
      <c r="C166" s="1" t="str">
        <f>IFERROR(VLOOKUP($F166,catalogos!$A$3:$D$111,2,0),0)</f>
        <v>1.1.4.1</v>
      </c>
      <c r="D166" s="1">
        <v>11</v>
      </c>
      <c r="E166" s="6" t="str">
        <f t="shared" si="100"/>
        <v>1 4 1 007</v>
      </c>
      <c r="F166" s="6" t="str">
        <f t="shared" si="101"/>
        <v>4 1</v>
      </c>
      <c r="G166" s="1" t="s">
        <v>424</v>
      </c>
      <c r="H166" s="117" t="s">
        <v>358</v>
      </c>
      <c r="I166" s="117" t="s">
        <v>359</v>
      </c>
      <c r="J166" s="3">
        <f>SUMIF('2022'!$R$2:$R$3023,'Base Recursos Fiscales'!$H166,'2022'!$T$2:$T$3023)</f>
        <v>187890</v>
      </c>
      <c r="K166" s="3">
        <f t="shared" ref="K166:K168" si="136">($J166/$K$1)*$K$2</f>
        <v>187890</v>
      </c>
      <c r="L166" s="3">
        <f t="shared" ref="L166:L168" si="137">+$J166+$K166</f>
        <v>375780</v>
      </c>
      <c r="M166" s="3">
        <f t="shared" ref="M166:M168" si="138">+$L166*$K$3</f>
        <v>11273.4</v>
      </c>
      <c r="N166" s="3">
        <f t="shared" ref="N166:N168" si="139">+M166+L166</f>
        <v>387053.4</v>
      </c>
      <c r="P166" s="3">
        <f>SUMIF('2021'!$R$2:$R$5794,'Base Recursos Fiscales'!$H166,'2021'!$T$2:$T$5794)</f>
        <v>0</v>
      </c>
      <c r="Q166" s="3">
        <f>SUMIF('2020'!$R$2:$R$5794,'Base Recursos Fiscales'!$H166,'2020'!$T$2:$T$5794)</f>
        <v>0</v>
      </c>
      <c r="R166" s="3">
        <f>SUMIF('2019'!$R$2:$R$5794,'Base Recursos Fiscales'!$H166,'2019'!$T$2:$T$5794)</f>
        <v>0</v>
      </c>
      <c r="T166" s="115">
        <f t="shared" ref="T166:T168" si="140">SUM(J166:S166)</f>
        <v>1149886.8</v>
      </c>
    </row>
    <row r="167" spans="1:28" hidden="1" x14ac:dyDescent="0.25">
      <c r="A167" s="1">
        <f t="shared" si="119"/>
        <v>13</v>
      </c>
      <c r="C167" s="1" t="str">
        <f>IFERROR(VLOOKUP($F167,catalogos!$A$3:$D$111,2,0),0)</f>
        <v>1.1.4.1</v>
      </c>
      <c r="D167" s="1">
        <v>11</v>
      </c>
      <c r="E167" s="6" t="str">
        <f t="shared" si="100"/>
        <v>1 4 1 007</v>
      </c>
      <c r="F167" s="6" t="str">
        <f t="shared" si="101"/>
        <v>4 1</v>
      </c>
      <c r="G167" s="1" t="s">
        <v>424</v>
      </c>
      <c r="H167" s="117" t="s">
        <v>360</v>
      </c>
      <c r="I167" s="117" t="s">
        <v>361</v>
      </c>
      <c r="J167" s="3">
        <f>SUMIF('2022'!$R$2:$R$3023,'Base Recursos Fiscales'!$H167,'2022'!$T$2:$T$3023)</f>
        <v>0</v>
      </c>
      <c r="K167" s="3">
        <f t="shared" si="136"/>
        <v>0</v>
      </c>
      <c r="L167" s="3">
        <f t="shared" si="137"/>
        <v>0</v>
      </c>
      <c r="M167" s="3">
        <f t="shared" si="138"/>
        <v>0</v>
      </c>
      <c r="N167" s="3">
        <f t="shared" si="139"/>
        <v>0</v>
      </c>
      <c r="P167" s="3">
        <f>SUMIF('2021'!$R$2:$R$5794,'Base Recursos Fiscales'!$H167,'2021'!$T$2:$T$5794)</f>
        <v>0</v>
      </c>
      <c r="Q167" s="3">
        <f>SUMIF('2020'!$R$2:$R$5794,'Base Recursos Fiscales'!$H167,'2020'!$T$2:$T$5794)</f>
        <v>0</v>
      </c>
      <c r="R167" s="3">
        <f>SUMIF('2019'!$R$2:$R$5794,'Base Recursos Fiscales'!$H167,'2019'!$T$2:$T$5794)</f>
        <v>0</v>
      </c>
      <c r="T167" s="115">
        <f t="shared" si="140"/>
        <v>0</v>
      </c>
    </row>
    <row r="168" spans="1:28" hidden="1" x14ac:dyDescent="0.25">
      <c r="A168" s="1">
        <f t="shared" si="119"/>
        <v>13</v>
      </c>
      <c r="C168" s="1" t="str">
        <f>IFERROR(VLOOKUP($F168,catalogos!$A$3:$D$111,2,0),0)</f>
        <v>1.1.4.1</v>
      </c>
      <c r="D168" s="1">
        <v>11</v>
      </c>
      <c r="E168" s="6" t="str">
        <f t="shared" si="100"/>
        <v>1 4 1 007</v>
      </c>
      <c r="F168" s="6" t="str">
        <f t="shared" si="101"/>
        <v>4 1</v>
      </c>
      <c r="G168" s="1" t="s">
        <v>424</v>
      </c>
      <c r="H168" s="117" t="s">
        <v>970</v>
      </c>
      <c r="I168" s="117" t="s">
        <v>971</v>
      </c>
      <c r="J168" s="3">
        <f>SUMIF('2022'!$R$2:$R$3023,'Base Recursos Fiscales'!$H168,'2022'!$T$2:$T$3023)</f>
        <v>0</v>
      </c>
      <c r="K168" s="3">
        <f t="shared" si="136"/>
        <v>0</v>
      </c>
      <c r="L168" s="3">
        <f t="shared" si="137"/>
        <v>0</v>
      </c>
      <c r="M168" s="3">
        <f t="shared" si="138"/>
        <v>0</v>
      </c>
      <c r="N168" s="3">
        <f t="shared" si="139"/>
        <v>0</v>
      </c>
      <c r="P168" s="3">
        <f>SUMIF('2021'!$R$2:$R$5794,'Base Recursos Fiscales'!$H168,'2021'!$T$2:$T$5794)</f>
        <v>0</v>
      </c>
      <c r="Q168" s="3">
        <f>SUMIF('2020'!$R$2:$R$5794,'Base Recursos Fiscales'!$H168,'2020'!$T$2:$T$5794)</f>
        <v>0</v>
      </c>
      <c r="R168" s="3">
        <f>SUMIF('2019'!$R$2:$R$5794,'Base Recursos Fiscales'!$H168,'2019'!$T$2:$T$5794)</f>
        <v>0</v>
      </c>
      <c r="T168" s="115">
        <f t="shared" si="140"/>
        <v>0</v>
      </c>
    </row>
    <row r="169" spans="1:28" hidden="1" x14ac:dyDescent="0.25">
      <c r="A169" s="106">
        <f t="shared" si="119"/>
        <v>13</v>
      </c>
      <c r="B169" s="106"/>
      <c r="C169" s="106">
        <f>IFERROR(VLOOKUP($F169,catalogos!$A$3:$D$111,2,0),0)</f>
        <v>0</v>
      </c>
      <c r="D169" s="106"/>
      <c r="E169" s="116" t="str">
        <f t="shared" si="100"/>
        <v>1 4 1 007</v>
      </c>
      <c r="F169" s="116"/>
      <c r="G169" s="106" t="s">
        <v>423</v>
      </c>
      <c r="H169" s="136" t="s">
        <v>972</v>
      </c>
      <c r="I169" s="136" t="s">
        <v>973</v>
      </c>
      <c r="J169" s="2">
        <f>SUMIF($E$11:$E$5802,$H169,$J$11:$J$5802)</f>
        <v>0</v>
      </c>
      <c r="K169" s="2">
        <f>SUMIF($E$11:$E$5802,$H169,$K$11:$K$5802)</f>
        <v>0</v>
      </c>
      <c r="L169" s="2">
        <f>SUMIF($E$11:$E$5802,$H169,$L$11:$L$5802)</f>
        <v>0</v>
      </c>
      <c r="M169" s="2">
        <f>SUMIF($E$11:$E$5802,$H169,$M$11:$M$5802)</f>
        <v>0</v>
      </c>
      <c r="N169" s="2">
        <f>SUMIF($E$11:$E$5802,$H169,$N$11:$N$5802)</f>
        <v>0</v>
      </c>
      <c r="O169" s="2"/>
      <c r="P169" s="2">
        <f>SUMIF($E$11:$E$5802,$H169,$P$11:$P$5802)</f>
        <v>0</v>
      </c>
      <c r="Q169" s="2">
        <f>SUMIF($E$11:$E$5802,$H169,$Q$11:$Q$5802)</f>
        <v>0</v>
      </c>
      <c r="R169" s="2">
        <f>SUMIF($E$11:$E$5802,$H169,$R$11:$R$5802)</f>
        <v>0</v>
      </c>
      <c r="T169" s="115">
        <f t="shared" ref="T169" si="141">SUM(J169:S169)</f>
        <v>0</v>
      </c>
      <c r="Y169" s="106"/>
      <c r="Z169" s="106"/>
    </row>
    <row r="170" spans="1:28" hidden="1" x14ac:dyDescent="0.25">
      <c r="A170" s="1">
        <f t="shared" si="119"/>
        <v>17</v>
      </c>
      <c r="C170" s="1" t="str">
        <f>IFERROR(VLOOKUP($F170,catalogos!$A$3:$D$111,2,0),0)</f>
        <v>1.1.4.1</v>
      </c>
      <c r="D170" s="1">
        <v>11</v>
      </c>
      <c r="E170" s="6" t="str">
        <f t="shared" si="100"/>
        <v>1 4 1 007 004</v>
      </c>
      <c r="F170" s="6" t="str">
        <f t="shared" si="101"/>
        <v>4 1</v>
      </c>
      <c r="G170" s="1" t="s">
        <v>424</v>
      </c>
      <c r="H170" s="117" t="s">
        <v>974</v>
      </c>
      <c r="I170" s="117" t="s">
        <v>975</v>
      </c>
      <c r="J170" s="3">
        <f>SUMIF('2022'!$R$2:$R$3023,'Base Recursos Fiscales'!$H170,'2022'!$T$2:$T$3023)</f>
        <v>0</v>
      </c>
      <c r="K170" s="3">
        <f t="shared" ref="K170" si="142">($J170/$K$1)*$K$2</f>
        <v>0</v>
      </c>
      <c r="L170" s="3">
        <f t="shared" ref="L170" si="143">+$J170+$K170</f>
        <v>0</v>
      </c>
      <c r="M170" s="3">
        <f t="shared" ref="M170" si="144">+$L170*$K$3</f>
        <v>0</v>
      </c>
      <c r="N170" s="3">
        <f t="shared" ref="N170" si="145">+M170+L170</f>
        <v>0</v>
      </c>
      <c r="P170" s="3">
        <f>SUMIF('2021'!$R$2:$R$5794,'Base Recursos Fiscales'!$H170,'2021'!$T$2:$T$5794)</f>
        <v>0</v>
      </c>
      <c r="Q170" s="3">
        <f>SUMIF('2020'!$R$2:$R$5794,'Base Recursos Fiscales'!$H170,'2020'!$T$2:$T$5794)</f>
        <v>0</v>
      </c>
      <c r="R170" s="3">
        <f>SUMIF('2019'!$R$2:$R$5794,'Base Recursos Fiscales'!$H170,'2019'!$T$2:$T$5794)</f>
        <v>0</v>
      </c>
      <c r="T170" s="115">
        <f t="shared" ref="T170" si="146">SUM(J170:S170)</f>
        <v>0</v>
      </c>
      <c r="U170" s="106"/>
      <c r="V170" s="106"/>
      <c r="W170" s="106"/>
      <c r="X170" s="106"/>
    </row>
    <row r="171" spans="1:28" x14ac:dyDescent="0.25">
      <c r="A171" s="106">
        <f t="shared" si="119"/>
        <v>13</v>
      </c>
      <c r="B171" s="106"/>
      <c r="C171" s="106">
        <f>IFERROR(VLOOKUP($F171,catalogos!$A$3:$D$111,2,0),0)</f>
        <v>0</v>
      </c>
      <c r="D171" s="106"/>
      <c r="E171" s="116" t="str">
        <f t="shared" si="100"/>
        <v>1 4 1 007</v>
      </c>
      <c r="F171" s="116"/>
      <c r="G171" s="106" t="s">
        <v>423</v>
      </c>
      <c r="H171" s="136" t="s">
        <v>976</v>
      </c>
      <c r="I171" s="136" t="s">
        <v>977</v>
      </c>
      <c r="J171" s="2">
        <f>SUMIF($E$11:$E$5802,$H171,$J$11:$J$5802)</f>
        <v>3574</v>
      </c>
      <c r="K171" s="2">
        <f>SUMIF($E$11:$E$5802,$H171,$K$11:$K$5802)</f>
        <v>3574</v>
      </c>
      <c r="L171" s="2">
        <f>SUMIF($E$11:$E$5802,$H171,$L$11:$L$5802)</f>
        <v>7148</v>
      </c>
      <c r="M171" s="2">
        <f>SUMIF($E$11:$E$5802,$H171,$M$11:$M$5802)</f>
        <v>214.44</v>
      </c>
      <c r="N171" s="2">
        <f>SUMIF($E$11:$E$5802,$H171,$N$11:$N$5802)</f>
        <v>7362.44</v>
      </c>
      <c r="O171" s="2"/>
      <c r="P171" s="2">
        <f>SUMIF($E$11:$E$5802,$H171,$P$11:$P$5802)</f>
        <v>0</v>
      </c>
      <c r="Q171" s="2">
        <f>SUMIF($E$11:$E$5802,$H171,$Q$11:$Q$5802)</f>
        <v>0</v>
      </c>
      <c r="R171" s="2">
        <f>SUMIF($E$11:$E$5802,$H171,$R$11:$R$5802)</f>
        <v>0</v>
      </c>
      <c r="T171" s="115">
        <f t="shared" ref="T171" si="147">SUM(J171:S171)</f>
        <v>21872.880000000001</v>
      </c>
      <c r="Y171" s="106"/>
      <c r="Z171" s="106"/>
    </row>
    <row r="172" spans="1:28" x14ac:dyDescent="0.25">
      <c r="A172" s="1">
        <f t="shared" si="119"/>
        <v>17</v>
      </c>
      <c r="C172" s="1" t="str">
        <f>IFERROR(VLOOKUP($F172,catalogos!$A$3:$D$111,2,0),0)</f>
        <v>1.1.4.1</v>
      </c>
      <c r="D172" s="1">
        <v>11</v>
      </c>
      <c r="E172" s="6" t="str">
        <f t="shared" si="100"/>
        <v>1 4 1 007 005</v>
      </c>
      <c r="F172" s="6" t="str">
        <f t="shared" si="101"/>
        <v>4 1</v>
      </c>
      <c r="G172" s="1" t="s">
        <v>424</v>
      </c>
      <c r="H172" s="117" t="s">
        <v>978</v>
      </c>
      <c r="I172" s="117" t="s">
        <v>979</v>
      </c>
      <c r="J172" s="3">
        <f>SUMIF('2022'!$R$2:$R$3023,'Base Recursos Fiscales'!$H172,'2022'!$T$2:$T$3023)</f>
        <v>3574</v>
      </c>
      <c r="K172" s="3">
        <f t="shared" ref="K172" si="148">($J172/$K$1)*$K$2</f>
        <v>3574</v>
      </c>
      <c r="L172" s="3">
        <f t="shared" ref="L172" si="149">+$J172+$K172</f>
        <v>7148</v>
      </c>
      <c r="M172" s="3">
        <f t="shared" ref="M172" si="150">+$L172*$K$3</f>
        <v>214.44</v>
      </c>
      <c r="N172" s="3">
        <f t="shared" ref="N172" si="151">+M172+L172</f>
        <v>7362.44</v>
      </c>
      <c r="P172" s="3">
        <f>SUMIF('2021'!$R$2:$R$5794,'Base Recursos Fiscales'!$H172,'2021'!$T$2:$T$5794)</f>
        <v>0</v>
      </c>
      <c r="Q172" s="3">
        <f>SUMIF('2020'!$R$2:$R$5794,'Base Recursos Fiscales'!$H172,'2020'!$T$2:$T$5794)</f>
        <v>0</v>
      </c>
      <c r="R172" s="3">
        <f>SUMIF('2019'!$R$2:$R$5794,'Base Recursos Fiscales'!$H172,'2019'!$T$2:$T$5794)</f>
        <v>0</v>
      </c>
      <c r="T172" s="115">
        <f t="shared" ref="T172" si="152">SUM(J172:S172)</f>
        <v>21872.880000000001</v>
      </c>
      <c r="U172" s="106"/>
      <c r="V172" s="106"/>
      <c r="W172" s="106"/>
      <c r="X172" s="106"/>
    </row>
    <row r="173" spans="1:28" hidden="1" x14ac:dyDescent="0.25">
      <c r="A173" s="106">
        <f t="shared" si="119"/>
        <v>9</v>
      </c>
      <c r="B173" s="106"/>
      <c r="C173" s="106">
        <f>IFERROR(VLOOKUP($F173,catalogos!$A$3:$D$111,2,0),0)</f>
        <v>0</v>
      </c>
      <c r="D173" s="106"/>
      <c r="E173" s="116" t="str">
        <f t="shared" si="100"/>
        <v>1 4 1</v>
      </c>
      <c r="F173" s="116"/>
      <c r="G173" s="106" t="s">
        <v>423</v>
      </c>
      <c r="H173" s="136" t="s">
        <v>980</v>
      </c>
      <c r="I173" s="136" t="s">
        <v>981</v>
      </c>
      <c r="J173" s="2">
        <f>SUMIF($E$11:$E$5802,$H173,$J$11:$J$5802)</f>
        <v>0</v>
      </c>
      <c r="K173" s="2">
        <f>SUMIF($E$11:$E$5802,$H173,$K$11:$K$5802)</f>
        <v>0</v>
      </c>
      <c r="L173" s="2">
        <f>SUMIF($E$11:$E$5802,$H173,$L$11:$L$5802)</f>
        <v>0</v>
      </c>
      <c r="M173" s="2">
        <f>SUMIF($E$11:$E$5802,$H173,$M$11:$M$5802)</f>
        <v>0</v>
      </c>
      <c r="N173" s="2">
        <f>SUMIF($E$11:$E$5802,$H173,$N$11:$N$5802)</f>
        <v>0</v>
      </c>
      <c r="O173" s="2"/>
      <c r="P173" s="2">
        <f>SUMIF($E$11:$E$5802,$H173,$P$11:$P$5802)</f>
        <v>0</v>
      </c>
      <c r="Q173" s="2">
        <f>SUMIF($E$11:$E$5802,$H173,$Q$11:$Q$5802)</f>
        <v>0</v>
      </c>
      <c r="R173" s="2">
        <f>SUMIF($E$11:$E$5802,$H173,$R$11:$R$5802)</f>
        <v>0</v>
      </c>
      <c r="T173" s="115">
        <f t="shared" ref="T173" si="153">SUM(J173:S173)</f>
        <v>0</v>
      </c>
      <c r="Y173" s="106"/>
      <c r="Z173" s="106"/>
      <c r="AA173" s="106"/>
      <c r="AB173" s="106"/>
    </row>
    <row r="174" spans="1:28" hidden="1" x14ac:dyDescent="0.25">
      <c r="A174" s="1">
        <f t="shared" si="119"/>
        <v>13</v>
      </c>
      <c r="C174" s="1" t="str">
        <f>IFERROR(VLOOKUP($F174,catalogos!$A$3:$D$111,2,0),0)</f>
        <v>1.1.4.1</v>
      </c>
      <c r="D174" s="1">
        <v>11</v>
      </c>
      <c r="E174" s="6" t="str">
        <f t="shared" si="100"/>
        <v>1 4 1 008</v>
      </c>
      <c r="F174" s="6" t="str">
        <f t="shared" si="101"/>
        <v>4 1</v>
      </c>
      <c r="G174" s="1" t="s">
        <v>424</v>
      </c>
      <c r="H174" s="117" t="s">
        <v>982</v>
      </c>
      <c r="I174" s="117" t="s">
        <v>983</v>
      </c>
      <c r="J174" s="3">
        <f>SUMIF('2022'!$R$2:$R$3023,'Base Recursos Fiscales'!$H174,'2022'!$T$2:$T$3023)</f>
        <v>0</v>
      </c>
      <c r="K174" s="3">
        <f t="shared" ref="K174:K178" si="154">($J174/$K$1)*$K$2</f>
        <v>0</v>
      </c>
      <c r="L174" s="3">
        <f t="shared" ref="L174:L178" si="155">+$J174+$K174</f>
        <v>0</v>
      </c>
      <c r="M174" s="3">
        <f t="shared" ref="M174:M178" si="156">+$L174*$K$3</f>
        <v>0</v>
      </c>
      <c r="N174" s="3">
        <f t="shared" ref="N174:N178" si="157">+M174+L174</f>
        <v>0</v>
      </c>
      <c r="P174" s="3">
        <f>SUMIF('2021'!$R$2:$R$5794,'Base Recursos Fiscales'!$H174,'2021'!$T$2:$T$5794)</f>
        <v>0</v>
      </c>
      <c r="Q174" s="3">
        <f>SUMIF('2020'!$R$2:$R$5794,'Base Recursos Fiscales'!$H174,'2020'!$T$2:$T$5794)</f>
        <v>0</v>
      </c>
      <c r="R174" s="3">
        <f>SUMIF('2019'!$R$2:$R$5794,'Base Recursos Fiscales'!$H174,'2019'!$T$2:$T$5794)</f>
        <v>0</v>
      </c>
      <c r="T174" s="115">
        <f t="shared" ref="T174:T178" si="158">SUM(J174:S174)</f>
        <v>0</v>
      </c>
    </row>
    <row r="175" spans="1:28" hidden="1" x14ac:dyDescent="0.25">
      <c r="A175" s="1">
        <f t="shared" si="119"/>
        <v>13</v>
      </c>
      <c r="C175" s="1" t="str">
        <f>IFERROR(VLOOKUP($F175,catalogos!$A$3:$D$111,2,0),0)</f>
        <v>1.1.4.1</v>
      </c>
      <c r="D175" s="1">
        <v>11</v>
      </c>
      <c r="E175" s="6" t="str">
        <f t="shared" si="100"/>
        <v>1 4 1 008</v>
      </c>
      <c r="F175" s="6" t="str">
        <f t="shared" si="101"/>
        <v>4 1</v>
      </c>
      <c r="G175" s="1" t="s">
        <v>424</v>
      </c>
      <c r="H175" s="117" t="s">
        <v>984</v>
      </c>
      <c r="I175" s="117" t="s">
        <v>985</v>
      </c>
      <c r="J175" s="3">
        <f>SUMIF('2022'!$R$2:$R$3023,'Base Recursos Fiscales'!$H175,'2022'!$T$2:$T$3023)</f>
        <v>0</v>
      </c>
      <c r="K175" s="3">
        <f t="shared" si="154"/>
        <v>0</v>
      </c>
      <c r="L175" s="3">
        <f t="shared" si="155"/>
        <v>0</v>
      </c>
      <c r="M175" s="3">
        <f t="shared" si="156"/>
        <v>0</v>
      </c>
      <c r="N175" s="3">
        <f t="shared" si="157"/>
        <v>0</v>
      </c>
      <c r="P175" s="3">
        <f>SUMIF('2021'!$R$2:$R$5794,'Base Recursos Fiscales'!$H175,'2021'!$T$2:$T$5794)</f>
        <v>0</v>
      </c>
      <c r="Q175" s="3">
        <f>SUMIF('2020'!$R$2:$R$5794,'Base Recursos Fiscales'!$H175,'2020'!$T$2:$T$5794)</f>
        <v>0</v>
      </c>
      <c r="R175" s="3">
        <f>SUMIF('2019'!$R$2:$R$5794,'Base Recursos Fiscales'!$H175,'2019'!$T$2:$T$5794)</f>
        <v>0</v>
      </c>
      <c r="T175" s="115">
        <f t="shared" si="158"/>
        <v>0</v>
      </c>
    </row>
    <row r="176" spans="1:28" hidden="1" x14ac:dyDescent="0.25">
      <c r="A176" s="1">
        <f t="shared" si="119"/>
        <v>13</v>
      </c>
      <c r="C176" s="1" t="str">
        <f>IFERROR(VLOOKUP($F176,catalogos!$A$3:$D$111,2,0),0)</f>
        <v>1.1.4.1</v>
      </c>
      <c r="D176" s="1">
        <v>11</v>
      </c>
      <c r="E176" s="6" t="str">
        <f t="shared" si="100"/>
        <v>1 4 1 008</v>
      </c>
      <c r="F176" s="6" t="str">
        <f t="shared" si="101"/>
        <v>4 1</v>
      </c>
      <c r="G176" s="1" t="s">
        <v>424</v>
      </c>
      <c r="H176" s="117" t="s">
        <v>986</v>
      </c>
      <c r="I176" s="117" t="s">
        <v>987</v>
      </c>
      <c r="J176" s="3">
        <f>SUMIF('2022'!$R$2:$R$3023,'Base Recursos Fiscales'!$H176,'2022'!$T$2:$T$3023)</f>
        <v>0</v>
      </c>
      <c r="K176" s="3">
        <f t="shared" si="154"/>
        <v>0</v>
      </c>
      <c r="L176" s="3">
        <f t="shared" si="155"/>
        <v>0</v>
      </c>
      <c r="M176" s="3">
        <f t="shared" si="156"/>
        <v>0</v>
      </c>
      <c r="N176" s="3">
        <f t="shared" si="157"/>
        <v>0</v>
      </c>
      <c r="P176" s="3">
        <f>SUMIF('2021'!$R$2:$R$5794,'Base Recursos Fiscales'!$H176,'2021'!$T$2:$T$5794)</f>
        <v>0</v>
      </c>
      <c r="Q176" s="3">
        <f>SUMIF('2020'!$R$2:$R$5794,'Base Recursos Fiscales'!$H176,'2020'!$T$2:$T$5794)</f>
        <v>0</v>
      </c>
      <c r="R176" s="3">
        <f>SUMIF('2019'!$R$2:$R$5794,'Base Recursos Fiscales'!$H176,'2019'!$T$2:$T$5794)</f>
        <v>0</v>
      </c>
      <c r="T176" s="115">
        <f t="shared" si="158"/>
        <v>0</v>
      </c>
      <c r="U176" s="106"/>
      <c r="V176" s="106"/>
      <c r="W176" s="106"/>
      <c r="X176" s="106"/>
    </row>
    <row r="177" spans="1:28" hidden="1" x14ac:dyDescent="0.25">
      <c r="A177" s="1">
        <f t="shared" si="119"/>
        <v>13</v>
      </c>
      <c r="C177" s="1" t="str">
        <f>IFERROR(VLOOKUP($F177,catalogos!$A$3:$D$111,2,0),0)</f>
        <v>1.1.4.1</v>
      </c>
      <c r="D177" s="1">
        <v>11</v>
      </c>
      <c r="E177" s="6" t="str">
        <f t="shared" si="100"/>
        <v>1 4 1 008</v>
      </c>
      <c r="F177" s="6" t="str">
        <f t="shared" si="101"/>
        <v>4 1</v>
      </c>
      <c r="G177" s="1" t="s">
        <v>424</v>
      </c>
      <c r="H177" s="117" t="s">
        <v>990</v>
      </c>
      <c r="I177" s="117" t="s">
        <v>988</v>
      </c>
      <c r="J177" s="3">
        <f>SUMIF('2022'!$R$2:$R$3023,'Base Recursos Fiscales'!$H177,'2022'!$T$2:$T$3023)</f>
        <v>0</v>
      </c>
      <c r="K177" s="3">
        <f t="shared" si="154"/>
        <v>0</v>
      </c>
      <c r="L177" s="3">
        <f t="shared" si="155"/>
        <v>0</v>
      </c>
      <c r="M177" s="3">
        <f t="shared" si="156"/>
        <v>0</v>
      </c>
      <c r="N177" s="3">
        <f t="shared" si="157"/>
        <v>0</v>
      </c>
      <c r="P177" s="3">
        <f>SUMIF('2021'!$R$2:$R$5794,'Base Recursos Fiscales'!$H177,'2021'!$T$2:$T$5794)</f>
        <v>0</v>
      </c>
      <c r="Q177" s="3">
        <f>SUMIF('2020'!$R$2:$R$5794,'Base Recursos Fiscales'!$H177,'2020'!$T$2:$T$5794)</f>
        <v>0</v>
      </c>
      <c r="R177" s="3">
        <f>SUMIF('2019'!$R$2:$R$5794,'Base Recursos Fiscales'!$H177,'2019'!$T$2:$T$5794)</f>
        <v>0</v>
      </c>
      <c r="T177" s="115">
        <f t="shared" si="158"/>
        <v>0</v>
      </c>
    </row>
    <row r="178" spans="1:28" hidden="1" x14ac:dyDescent="0.25">
      <c r="A178" s="1">
        <f t="shared" si="119"/>
        <v>13</v>
      </c>
      <c r="C178" s="1" t="str">
        <f>IFERROR(VLOOKUP($F178,catalogos!$A$3:$D$111,2,0),0)</f>
        <v>1.1.4.1</v>
      </c>
      <c r="D178" s="1">
        <v>11</v>
      </c>
      <c r="E178" s="6" t="str">
        <f t="shared" si="100"/>
        <v>1 4 1 008</v>
      </c>
      <c r="F178" s="6" t="str">
        <f t="shared" si="101"/>
        <v>4 1</v>
      </c>
      <c r="G178" s="1" t="s">
        <v>424</v>
      </c>
      <c r="H178" s="117" t="s">
        <v>991</v>
      </c>
      <c r="I178" s="117" t="s">
        <v>992</v>
      </c>
      <c r="J178" s="3">
        <f>SUMIF('2022'!$R$2:$R$3023,'Base Recursos Fiscales'!$H178,'2022'!$T$2:$T$3023)</f>
        <v>0</v>
      </c>
      <c r="K178" s="3">
        <f t="shared" si="154"/>
        <v>0</v>
      </c>
      <c r="L178" s="3">
        <f t="shared" si="155"/>
        <v>0</v>
      </c>
      <c r="M178" s="3">
        <f t="shared" si="156"/>
        <v>0</v>
      </c>
      <c r="N178" s="3">
        <f t="shared" si="157"/>
        <v>0</v>
      </c>
      <c r="P178" s="3">
        <f>SUMIF('2021'!$R$2:$R$5794,'Base Recursos Fiscales'!$H178,'2021'!$T$2:$T$5794)</f>
        <v>0</v>
      </c>
      <c r="Q178" s="3">
        <f>SUMIF('2020'!$R$2:$R$5794,'Base Recursos Fiscales'!$H178,'2020'!$T$2:$T$5794)</f>
        <v>0</v>
      </c>
      <c r="R178" s="3">
        <f>SUMIF('2019'!$R$2:$R$5794,'Base Recursos Fiscales'!$H178,'2019'!$T$2:$T$5794)</f>
        <v>0</v>
      </c>
      <c r="T178" s="115">
        <f t="shared" si="158"/>
        <v>0</v>
      </c>
    </row>
    <row r="179" spans="1:28" hidden="1" x14ac:dyDescent="0.25">
      <c r="A179" s="106">
        <f t="shared" si="119"/>
        <v>9</v>
      </c>
      <c r="B179" s="106"/>
      <c r="C179" s="106">
        <f>IFERROR(VLOOKUP($F179,catalogos!$A$3:$D$111,2,0),0)</f>
        <v>0</v>
      </c>
      <c r="D179" s="106"/>
      <c r="E179" s="116" t="str">
        <f t="shared" si="100"/>
        <v>1 4 1</v>
      </c>
      <c r="F179" s="116"/>
      <c r="G179" s="106" t="s">
        <v>423</v>
      </c>
      <c r="H179" s="136" t="s">
        <v>663</v>
      </c>
      <c r="I179" s="136" t="s">
        <v>664</v>
      </c>
      <c r="J179" s="2">
        <f>SUMIF($E$11:$E$5802,$H179,$J$11:$J$5802)</f>
        <v>0</v>
      </c>
      <c r="K179" s="2">
        <f>SUMIF($E$11:$E$5802,$H179,$K$11:$K$5802)</f>
        <v>0</v>
      </c>
      <c r="L179" s="2">
        <f>SUMIF($E$11:$E$5802,$H179,$L$11:$L$5802)</f>
        <v>0</v>
      </c>
      <c r="M179" s="2">
        <f>SUMIF($E$11:$E$5802,$H179,$M$11:$M$5802)</f>
        <v>0</v>
      </c>
      <c r="N179" s="2">
        <f>SUMIF($E$11:$E$5802,$H179,$N$11:$N$5802)</f>
        <v>0</v>
      </c>
      <c r="O179" s="2"/>
      <c r="P179" s="2">
        <f>SUMIF($E$11:$E$5802,$H179,$P$11:$P$5802)</f>
        <v>0</v>
      </c>
      <c r="Q179" s="2">
        <f>SUMIF($E$11:$E$5802,$H179,$Q$11:$Q$5802)</f>
        <v>0</v>
      </c>
      <c r="R179" s="2">
        <f>SUMIF($E$11:$E$5802,$H179,$R$11:$R$5802)</f>
        <v>0</v>
      </c>
      <c r="T179" s="115">
        <f t="shared" ref="T179" si="159">SUM(J179:S179)</f>
        <v>0</v>
      </c>
      <c r="Y179" s="106"/>
      <c r="Z179" s="106"/>
      <c r="AA179" s="106"/>
      <c r="AB179" s="106"/>
    </row>
    <row r="180" spans="1:28" hidden="1" x14ac:dyDescent="0.25">
      <c r="A180" s="1">
        <f t="shared" si="119"/>
        <v>13</v>
      </c>
      <c r="C180" s="1" t="str">
        <f>IFERROR(VLOOKUP($F180,catalogos!$A$3:$D$111,2,0),0)</f>
        <v>1.1.4.1</v>
      </c>
      <c r="D180" s="1">
        <v>11</v>
      </c>
      <c r="E180" s="6" t="str">
        <f t="shared" si="100"/>
        <v>1 4 1 009</v>
      </c>
      <c r="F180" s="6" t="str">
        <f t="shared" si="101"/>
        <v>4 1</v>
      </c>
      <c r="G180" s="1" t="s">
        <v>424</v>
      </c>
      <c r="H180" s="117" t="s">
        <v>362</v>
      </c>
      <c r="I180" s="117" t="s">
        <v>363</v>
      </c>
      <c r="J180" s="3">
        <f>SUMIF('2022'!$R$2:$R$3023,'Base Recursos Fiscales'!$H180,'2022'!$T$2:$T$3023)</f>
        <v>0</v>
      </c>
      <c r="K180" s="3">
        <f t="shared" ref="K180:K182" si="160">($J180/$K$1)*$K$2</f>
        <v>0</v>
      </c>
      <c r="L180" s="3">
        <f t="shared" ref="L180:L182" si="161">+$J180+$K180</f>
        <v>0</v>
      </c>
      <c r="M180" s="3">
        <f t="shared" ref="M180:M182" si="162">+$L180*$K$3</f>
        <v>0</v>
      </c>
      <c r="N180" s="3">
        <f t="shared" ref="N180:N182" si="163">+M180+L180</f>
        <v>0</v>
      </c>
      <c r="P180" s="3">
        <f>SUMIF('2021'!$R$2:$R$5794,'Base Recursos Fiscales'!$H180,'2021'!$T$2:$T$5794)</f>
        <v>0</v>
      </c>
      <c r="Q180" s="3">
        <f>SUMIF('2020'!$R$2:$R$5794,'Base Recursos Fiscales'!$H180,'2020'!$T$2:$T$5794)</f>
        <v>0</v>
      </c>
      <c r="R180" s="3">
        <f>SUMIF('2019'!$R$2:$R$5794,'Base Recursos Fiscales'!$H180,'2019'!$T$2:$T$5794)</f>
        <v>0</v>
      </c>
      <c r="T180" s="115">
        <f t="shared" ref="T180:T182" si="164">SUM(J180:S180)</f>
        <v>0</v>
      </c>
    </row>
    <row r="181" spans="1:28" hidden="1" x14ac:dyDescent="0.25">
      <c r="A181" s="1">
        <f t="shared" si="119"/>
        <v>13</v>
      </c>
      <c r="C181" s="1" t="str">
        <f>IFERROR(VLOOKUP($F181,catalogos!$A$3:$D$111,2,0),0)</f>
        <v>1.1.4.1</v>
      </c>
      <c r="D181" s="1">
        <v>11</v>
      </c>
      <c r="E181" s="6" t="str">
        <f t="shared" si="100"/>
        <v>1 4 1 009</v>
      </c>
      <c r="F181" s="6" t="str">
        <f t="shared" si="101"/>
        <v>4 1</v>
      </c>
      <c r="G181" s="1" t="s">
        <v>424</v>
      </c>
      <c r="H181" s="117" t="s">
        <v>993</v>
      </c>
      <c r="I181" s="117" t="s">
        <v>994</v>
      </c>
      <c r="J181" s="3">
        <f>SUMIF('2022'!$R$2:$R$3023,'Base Recursos Fiscales'!$H181,'2022'!$T$2:$T$3023)</f>
        <v>0</v>
      </c>
      <c r="K181" s="3">
        <f t="shared" si="160"/>
        <v>0</v>
      </c>
      <c r="L181" s="3">
        <f t="shared" si="161"/>
        <v>0</v>
      </c>
      <c r="M181" s="3">
        <f t="shared" si="162"/>
        <v>0</v>
      </c>
      <c r="N181" s="3">
        <f t="shared" si="163"/>
        <v>0</v>
      </c>
      <c r="P181" s="3">
        <f>SUMIF('2021'!$R$2:$R$5794,'Base Recursos Fiscales'!$H181,'2021'!$T$2:$T$5794)</f>
        <v>0</v>
      </c>
      <c r="Q181" s="3">
        <f>SUMIF('2020'!$R$2:$R$5794,'Base Recursos Fiscales'!$H181,'2020'!$T$2:$T$5794)</f>
        <v>0</v>
      </c>
      <c r="R181" s="3">
        <f>SUMIF('2019'!$R$2:$R$5794,'Base Recursos Fiscales'!$H181,'2019'!$T$2:$T$5794)</f>
        <v>0</v>
      </c>
      <c r="T181" s="115">
        <f t="shared" si="164"/>
        <v>0</v>
      </c>
      <c r="U181" s="106"/>
      <c r="V181" s="106"/>
      <c r="W181" s="106"/>
      <c r="X181" s="106"/>
    </row>
    <row r="182" spans="1:28" hidden="1" x14ac:dyDescent="0.25">
      <c r="A182" s="1">
        <f t="shared" si="119"/>
        <v>13</v>
      </c>
      <c r="C182" s="1" t="str">
        <f>IFERROR(VLOOKUP($F182,catalogos!$A$3:$D$111,2,0),0)</f>
        <v>1.1.4.1</v>
      </c>
      <c r="D182" s="1">
        <v>11</v>
      </c>
      <c r="E182" s="6" t="str">
        <f t="shared" si="100"/>
        <v>1 4 1 009</v>
      </c>
      <c r="F182" s="6" t="str">
        <f t="shared" si="101"/>
        <v>4 1</v>
      </c>
      <c r="G182" s="1" t="s">
        <v>424</v>
      </c>
      <c r="H182" s="117" t="s">
        <v>995</v>
      </c>
      <c r="I182" s="117" t="s">
        <v>996</v>
      </c>
      <c r="J182" s="3">
        <f>SUMIF('2022'!$R$2:$R$3023,'Base Recursos Fiscales'!$H182,'2022'!$T$2:$T$3023)</f>
        <v>0</v>
      </c>
      <c r="K182" s="3">
        <f t="shared" si="160"/>
        <v>0</v>
      </c>
      <c r="L182" s="3">
        <f t="shared" si="161"/>
        <v>0</v>
      </c>
      <c r="M182" s="3">
        <f t="shared" si="162"/>
        <v>0</v>
      </c>
      <c r="N182" s="3">
        <f t="shared" si="163"/>
        <v>0</v>
      </c>
      <c r="P182" s="3">
        <f>SUMIF('2021'!$R$2:$R$5794,'Base Recursos Fiscales'!$H182,'2021'!$T$2:$T$5794)</f>
        <v>0</v>
      </c>
      <c r="Q182" s="3">
        <f>SUMIF('2020'!$R$2:$R$5794,'Base Recursos Fiscales'!$H182,'2020'!$T$2:$T$5794)</f>
        <v>0</v>
      </c>
      <c r="R182" s="3">
        <f>SUMIF('2019'!$R$2:$R$5794,'Base Recursos Fiscales'!$H182,'2019'!$T$2:$T$5794)</f>
        <v>0</v>
      </c>
      <c r="T182" s="115">
        <f t="shared" si="164"/>
        <v>0</v>
      </c>
    </row>
    <row r="183" spans="1:28" hidden="1" x14ac:dyDescent="0.25">
      <c r="A183" s="106">
        <f t="shared" si="119"/>
        <v>9</v>
      </c>
      <c r="B183" s="106"/>
      <c r="C183" s="106">
        <f>IFERROR(VLOOKUP($F183,catalogos!$A$3:$D$111,2,0),0)</f>
        <v>0</v>
      </c>
      <c r="D183" s="106"/>
      <c r="E183" s="116" t="str">
        <f t="shared" si="100"/>
        <v>1 4 1</v>
      </c>
      <c r="F183" s="116"/>
      <c r="G183" s="106" t="s">
        <v>423</v>
      </c>
      <c r="H183" s="136" t="s">
        <v>997</v>
      </c>
      <c r="I183" s="136" t="s">
        <v>998</v>
      </c>
      <c r="J183" s="2">
        <f>SUMIF($E$11:$E$5802,$H183,$J$11:$J$5802)</f>
        <v>0</v>
      </c>
      <c r="K183" s="2">
        <f>SUMIF($E$11:$E$5802,$H183,$K$11:$K$5802)</f>
        <v>0</v>
      </c>
      <c r="L183" s="2">
        <f>SUMIF($E$11:$E$5802,$H183,$L$11:$L$5802)</f>
        <v>0</v>
      </c>
      <c r="M183" s="2">
        <f>SUMIF($E$11:$E$5802,$H183,$M$11:$M$5802)</f>
        <v>0</v>
      </c>
      <c r="N183" s="2">
        <f>SUMIF($E$11:$E$5802,$H183,$N$11:$N$5802)</f>
        <v>0</v>
      </c>
      <c r="O183" s="2"/>
      <c r="P183" s="2">
        <f>SUMIF($E$11:$E$5802,$H183,$P$11:$P$5802)</f>
        <v>0</v>
      </c>
      <c r="Q183" s="2">
        <f>SUMIF($E$11:$E$5802,$H183,$Q$11:$Q$5802)</f>
        <v>0</v>
      </c>
      <c r="R183" s="2">
        <f>SUMIF($E$11:$E$5802,$H183,$R$11:$R$5802)</f>
        <v>0</v>
      </c>
      <c r="S183" s="2">
        <f>SUMIF($E$11:$E$5802,$H183,$S$11:$S$5802)</f>
        <v>0</v>
      </c>
      <c r="T183" s="107"/>
      <c r="U183" s="106"/>
      <c r="V183" s="106"/>
      <c r="W183" s="106"/>
      <c r="X183" s="106"/>
    </row>
    <row r="184" spans="1:28" hidden="1" x14ac:dyDescent="0.25">
      <c r="A184" s="1">
        <f t="shared" si="119"/>
        <v>13</v>
      </c>
      <c r="C184" s="1" t="str">
        <f>IFERROR(VLOOKUP($F184,catalogos!$A$3:$D$111,2,0),0)</f>
        <v>1.1.4.1</v>
      </c>
      <c r="D184" s="1">
        <v>11</v>
      </c>
      <c r="E184" s="6" t="str">
        <f t="shared" si="100"/>
        <v>1 4 1 010</v>
      </c>
      <c r="F184" s="6" t="str">
        <f t="shared" si="101"/>
        <v>4 1</v>
      </c>
      <c r="G184" s="1" t="s">
        <v>424</v>
      </c>
      <c r="H184" s="117" t="s">
        <v>999</v>
      </c>
      <c r="I184" s="117" t="s">
        <v>1000</v>
      </c>
      <c r="J184" s="3">
        <f>SUMIF('2022'!$R$2:$R$3023,'Base Recursos Fiscales'!$H184,'2022'!$T$2:$T$3023)</f>
        <v>0</v>
      </c>
      <c r="K184" s="3">
        <f t="shared" ref="K184:K186" si="165">($J184/$K$1)*$K$2</f>
        <v>0</v>
      </c>
      <c r="L184" s="3">
        <f t="shared" ref="L184:L186" si="166">+$J184+$K184</f>
        <v>0</v>
      </c>
      <c r="M184" s="3">
        <f t="shared" ref="M184:M186" si="167">+$L184*$K$3</f>
        <v>0</v>
      </c>
      <c r="N184" s="3">
        <f t="shared" ref="N184:N186" si="168">+M184+L184</f>
        <v>0</v>
      </c>
      <c r="P184" s="3">
        <f>SUMIF('2021'!$R$2:$R$5794,'Base Recursos Fiscales'!$H184,'2021'!$T$2:$T$5794)</f>
        <v>0</v>
      </c>
      <c r="Q184" s="3">
        <f>SUMIF('2020'!$R$2:$R$5794,'Base Recursos Fiscales'!$H184,'2020'!$T$2:$T$5794)</f>
        <v>0</v>
      </c>
      <c r="R184" s="3">
        <f>SUMIF('2019'!$R$2:$R$5794,'Base Recursos Fiscales'!$H184,'2019'!$T$2:$T$5794)</f>
        <v>0</v>
      </c>
      <c r="T184" s="115">
        <f t="shared" ref="T184:T186" si="169">SUM(J184:S184)</f>
        <v>0</v>
      </c>
      <c r="Y184" s="106"/>
      <c r="Z184" s="106"/>
    </row>
    <row r="185" spans="1:28" hidden="1" x14ac:dyDescent="0.25">
      <c r="A185" s="1">
        <f t="shared" si="119"/>
        <v>13</v>
      </c>
      <c r="C185" s="1" t="str">
        <f>IFERROR(VLOOKUP($F185,catalogos!$A$3:$D$111,2,0),0)</f>
        <v>1.1.4.1</v>
      </c>
      <c r="D185" s="1">
        <v>11</v>
      </c>
      <c r="E185" s="6" t="str">
        <f t="shared" si="100"/>
        <v>1 4 1 010</v>
      </c>
      <c r="F185" s="6" t="str">
        <f t="shared" si="101"/>
        <v>4 1</v>
      </c>
      <c r="G185" s="1" t="s">
        <v>424</v>
      </c>
      <c r="H185" s="117" t="s">
        <v>1001</v>
      </c>
      <c r="I185" s="117" t="s">
        <v>1002</v>
      </c>
      <c r="J185" s="3">
        <f>SUMIF('2022'!$R$2:$R$3023,'Base Recursos Fiscales'!$H185,'2022'!$T$2:$T$3023)</f>
        <v>0</v>
      </c>
      <c r="K185" s="3">
        <f t="shared" si="165"/>
        <v>0</v>
      </c>
      <c r="L185" s="3">
        <f t="shared" si="166"/>
        <v>0</v>
      </c>
      <c r="M185" s="3">
        <f t="shared" si="167"/>
        <v>0</v>
      </c>
      <c r="N185" s="3">
        <f t="shared" si="168"/>
        <v>0</v>
      </c>
      <c r="P185" s="3">
        <f>SUMIF('2021'!$R$2:$R$5794,'Base Recursos Fiscales'!$H185,'2021'!$T$2:$T$5794)</f>
        <v>0</v>
      </c>
      <c r="Q185" s="3">
        <f>SUMIF('2020'!$R$2:$R$5794,'Base Recursos Fiscales'!$H185,'2020'!$T$2:$T$5794)</f>
        <v>0</v>
      </c>
      <c r="R185" s="3">
        <f>SUMIF('2019'!$R$2:$R$5794,'Base Recursos Fiscales'!$H185,'2019'!$T$2:$T$5794)</f>
        <v>0</v>
      </c>
      <c r="T185" s="115">
        <f t="shared" si="169"/>
        <v>0</v>
      </c>
    </row>
    <row r="186" spans="1:28" hidden="1" x14ac:dyDescent="0.25">
      <c r="A186" s="1">
        <f t="shared" si="119"/>
        <v>13</v>
      </c>
      <c r="C186" s="1" t="str">
        <f>IFERROR(VLOOKUP($F186,catalogos!$A$3:$D$111,2,0),0)</f>
        <v>1.1.4.1</v>
      </c>
      <c r="D186" s="1">
        <v>11</v>
      </c>
      <c r="E186" s="6" t="str">
        <f t="shared" si="100"/>
        <v>1 4 1 010</v>
      </c>
      <c r="F186" s="6" t="str">
        <f t="shared" si="101"/>
        <v>4 1</v>
      </c>
      <c r="G186" s="1" t="s">
        <v>424</v>
      </c>
      <c r="H186" s="117" t="s">
        <v>1003</v>
      </c>
      <c r="I186" s="117" t="s">
        <v>1004</v>
      </c>
      <c r="J186" s="3">
        <f>SUMIF('2022'!$R$2:$R$3023,'Base Recursos Fiscales'!$H186,'2022'!$T$2:$T$3023)</f>
        <v>0</v>
      </c>
      <c r="K186" s="3">
        <f t="shared" si="165"/>
        <v>0</v>
      </c>
      <c r="L186" s="3">
        <f t="shared" si="166"/>
        <v>0</v>
      </c>
      <c r="M186" s="3">
        <f t="shared" si="167"/>
        <v>0</v>
      </c>
      <c r="N186" s="3">
        <f t="shared" si="168"/>
        <v>0</v>
      </c>
      <c r="P186" s="3">
        <f>SUMIF('2021'!$R$2:$R$5794,'Base Recursos Fiscales'!$H186,'2021'!$T$2:$T$5794)</f>
        <v>0</v>
      </c>
      <c r="Q186" s="3">
        <f>SUMIF('2020'!$R$2:$R$5794,'Base Recursos Fiscales'!$H186,'2020'!$T$2:$T$5794)</f>
        <v>0</v>
      </c>
      <c r="R186" s="3">
        <f>SUMIF('2019'!$R$2:$R$5794,'Base Recursos Fiscales'!$H186,'2019'!$T$2:$T$5794)</f>
        <v>0</v>
      </c>
      <c r="T186" s="115">
        <f t="shared" si="169"/>
        <v>0</v>
      </c>
      <c r="U186" s="106"/>
      <c r="V186" s="106"/>
      <c r="W186" s="106"/>
      <c r="X186" s="106"/>
    </row>
    <row r="187" spans="1:28" hidden="1" x14ac:dyDescent="0.25">
      <c r="A187" s="106">
        <f t="shared" si="119"/>
        <v>9</v>
      </c>
      <c r="B187" s="106"/>
      <c r="C187" s="106">
        <f>IFERROR(VLOOKUP($F187,catalogos!$A$3:$D$111,2,0),0)</f>
        <v>0</v>
      </c>
      <c r="D187" s="106"/>
      <c r="E187" s="116" t="str">
        <f t="shared" si="100"/>
        <v>1 4 1</v>
      </c>
      <c r="F187" s="116"/>
      <c r="G187" s="106" t="s">
        <v>423</v>
      </c>
      <c r="H187" s="136" t="s">
        <v>1005</v>
      </c>
      <c r="I187" s="136" t="s">
        <v>1006</v>
      </c>
      <c r="J187" s="2">
        <f>SUMIF($E$11:$E$5802,$H187,$J$11:$J$5802)</f>
        <v>0</v>
      </c>
      <c r="K187" s="2">
        <f>SUMIF($E$11:$E$5802,$H187,$K$11:$K$5802)</f>
        <v>0</v>
      </c>
      <c r="L187" s="2">
        <f>SUMIF($E$11:$E$5802,$H187,$L$11:$L$5802)</f>
        <v>0</v>
      </c>
      <c r="M187" s="2">
        <f>SUMIF($E$11:$E$5802,$H187,$M$11:$M$5802)</f>
        <v>0</v>
      </c>
      <c r="N187" s="2">
        <f>SUMIF($E$11:$E$5802,$H187,$N$11:$N$5802)</f>
        <v>0</v>
      </c>
      <c r="O187" s="2"/>
      <c r="P187" s="2">
        <f>SUMIF($E$11:$E$5802,$H187,$P$11:$P$5802)</f>
        <v>0</v>
      </c>
      <c r="Q187" s="2">
        <f>SUMIF($E$11:$E$5802,$H187,$Q$11:$Q$5802)</f>
        <v>0</v>
      </c>
      <c r="R187" s="2">
        <f>SUMIF($E$11:$E$5802,$H187,$R$11:$R$5802)</f>
        <v>0</v>
      </c>
      <c r="T187" s="115">
        <f t="shared" ref="T187" si="170">SUM(J187:S187)</f>
        <v>0</v>
      </c>
    </row>
    <row r="188" spans="1:28" hidden="1" x14ac:dyDescent="0.25">
      <c r="A188" s="1">
        <f t="shared" si="119"/>
        <v>13</v>
      </c>
      <c r="C188" s="1" t="str">
        <f>IFERROR(VLOOKUP($F188,catalogos!$A$3:$D$111,2,0),0)</f>
        <v>1.1.4.1</v>
      </c>
      <c r="D188" s="1">
        <v>11</v>
      </c>
      <c r="E188" s="6" t="str">
        <f t="shared" si="100"/>
        <v>1 4 1 011</v>
      </c>
      <c r="F188" s="6" t="str">
        <f t="shared" si="101"/>
        <v>4 1</v>
      </c>
      <c r="G188" s="1" t="s">
        <v>424</v>
      </c>
      <c r="H188" s="117" t="s">
        <v>1007</v>
      </c>
      <c r="I188" s="117" t="s">
        <v>1008</v>
      </c>
      <c r="J188" s="3">
        <f>SUMIF('2022'!$R$2:$R$3023,'Base Recursos Fiscales'!$H188,'2022'!$T$2:$T$3023)</f>
        <v>0</v>
      </c>
      <c r="K188" s="3">
        <f t="shared" ref="K188:K189" si="171">($J188/$K$1)*$K$2</f>
        <v>0</v>
      </c>
      <c r="L188" s="3">
        <f t="shared" ref="L188:L189" si="172">+$J188+$K188</f>
        <v>0</v>
      </c>
      <c r="M188" s="3">
        <f t="shared" ref="M188:M189" si="173">+$L188*$K$3</f>
        <v>0</v>
      </c>
      <c r="N188" s="3">
        <f t="shared" ref="N188:N189" si="174">+M188+L188</f>
        <v>0</v>
      </c>
      <c r="P188" s="3">
        <f>SUMIF('2021'!$R$2:$R$5794,'Base Recursos Fiscales'!$H188,'2021'!$T$2:$T$5794)</f>
        <v>0</v>
      </c>
      <c r="Q188" s="3">
        <f>SUMIF('2020'!$R$2:$R$5794,'Base Recursos Fiscales'!$H188,'2020'!$T$2:$T$5794)</f>
        <v>0</v>
      </c>
      <c r="R188" s="3">
        <f>SUMIF('2019'!$R$2:$R$5794,'Base Recursos Fiscales'!$H188,'2019'!$T$2:$T$5794)</f>
        <v>0</v>
      </c>
      <c r="T188" s="115">
        <f t="shared" ref="T188:T189" si="175">SUM(J188:S188)</f>
        <v>0</v>
      </c>
      <c r="Y188" s="106"/>
      <c r="Z188" s="106"/>
      <c r="AA188" s="106"/>
      <c r="AB188" s="106"/>
    </row>
    <row r="189" spans="1:28" hidden="1" x14ac:dyDescent="0.25">
      <c r="A189" s="1">
        <f t="shared" si="119"/>
        <v>13</v>
      </c>
      <c r="C189" s="1" t="str">
        <f>IFERROR(VLOOKUP($F189,catalogos!$A$3:$D$111,2,0),0)</f>
        <v>1.1.4.1</v>
      </c>
      <c r="D189" s="1">
        <v>11</v>
      </c>
      <c r="E189" s="6" t="str">
        <f t="shared" si="100"/>
        <v>1 4 1 011</v>
      </c>
      <c r="F189" s="6" t="str">
        <f t="shared" si="101"/>
        <v>4 1</v>
      </c>
      <c r="G189" s="1" t="s">
        <v>424</v>
      </c>
      <c r="H189" s="117" t="s">
        <v>1009</v>
      </c>
      <c r="I189" s="117" t="s">
        <v>1010</v>
      </c>
      <c r="J189" s="3">
        <f>SUMIF('2022'!$R$2:$R$3023,'Base Recursos Fiscales'!$H189,'2022'!$T$2:$T$3023)</f>
        <v>0</v>
      </c>
      <c r="K189" s="3">
        <f t="shared" si="171"/>
        <v>0</v>
      </c>
      <c r="L189" s="3">
        <f t="shared" si="172"/>
        <v>0</v>
      </c>
      <c r="M189" s="3">
        <f t="shared" si="173"/>
        <v>0</v>
      </c>
      <c r="N189" s="3">
        <f t="shared" si="174"/>
        <v>0</v>
      </c>
      <c r="P189" s="3">
        <f>SUMIF('2021'!$R$2:$R$5794,'Base Recursos Fiscales'!$H189,'2021'!$T$2:$T$5794)</f>
        <v>0</v>
      </c>
      <c r="Q189" s="3">
        <f>SUMIF('2020'!$R$2:$R$5794,'Base Recursos Fiscales'!$H189,'2020'!$T$2:$T$5794)</f>
        <v>0</v>
      </c>
      <c r="R189" s="3">
        <f>SUMIF('2019'!$R$2:$R$5794,'Base Recursos Fiscales'!$H189,'2019'!$T$2:$T$5794)</f>
        <v>0</v>
      </c>
      <c r="T189" s="115">
        <f t="shared" si="175"/>
        <v>0</v>
      </c>
    </row>
    <row r="190" spans="1:28" x14ac:dyDescent="0.25">
      <c r="A190" s="106">
        <f t="shared" si="119"/>
        <v>5</v>
      </c>
      <c r="B190" s="106"/>
      <c r="C190" s="106">
        <f>IFERROR(VLOOKUP($F190,catalogos!$A$3:$D$111,2,0),0)</f>
        <v>0</v>
      </c>
      <c r="D190" s="106"/>
      <c r="E190" s="116" t="str">
        <f t="shared" si="100"/>
        <v>1 4</v>
      </c>
      <c r="F190" s="116"/>
      <c r="G190" s="106" t="s">
        <v>423</v>
      </c>
      <c r="H190" s="136" t="s">
        <v>13</v>
      </c>
      <c r="I190" s="136" t="s">
        <v>665</v>
      </c>
      <c r="J190" s="2">
        <f>SUMIF($E$11:$E$5802,$H190,$J$11:$J$5802)</f>
        <v>237802.31</v>
      </c>
      <c r="K190" s="2">
        <f>SUMIF($E$11:$E$5802,$H190,$K$11:$K$5802)</f>
        <v>237802.31</v>
      </c>
      <c r="L190" s="2">
        <f>SUMIF($E$11:$E$5802,$H190,$L$11:$L$5802)</f>
        <v>475604.62</v>
      </c>
      <c r="M190" s="2">
        <f>SUMIF($E$11:$E$5802,$H190,$M$11:$M$5802)</f>
        <v>14268.1386</v>
      </c>
      <c r="N190" s="2">
        <f>SUMIF($E$11:$E$5802,$H190,$N$11:$N$5802)</f>
        <v>489872.7586</v>
      </c>
      <c r="O190" s="2"/>
      <c r="P190" s="2">
        <f>SUMIF($E$11:$E$5802,$H190,$P$11:$P$5802)</f>
        <v>0</v>
      </c>
      <c r="Q190" s="2">
        <f>SUMIF($E$11:$E$5802,$H190,$Q$11:$Q$5802)</f>
        <v>0</v>
      </c>
      <c r="R190" s="2">
        <f>SUMIF($E$11:$E$5802,$H190,$R$11:$R$5802)</f>
        <v>0</v>
      </c>
      <c r="S190" s="2">
        <f>SUMIF($E$11:$E$5802,$H190,$S$11:$S$5802)</f>
        <v>0</v>
      </c>
      <c r="T190" s="107"/>
      <c r="U190" s="106"/>
      <c r="V190" s="106"/>
      <c r="W190" s="106"/>
      <c r="X190" s="106"/>
    </row>
    <row r="191" spans="1:28" hidden="1" x14ac:dyDescent="0.25">
      <c r="A191" s="106">
        <f t="shared" si="119"/>
        <v>9</v>
      </c>
      <c r="B191" s="106"/>
      <c r="C191" s="106">
        <f>IFERROR(VLOOKUP($F191,catalogos!$A$3:$D$111,2,0),0)</f>
        <v>0</v>
      </c>
      <c r="D191" s="106"/>
      <c r="E191" s="116" t="str">
        <f t="shared" si="100"/>
        <v>1 4 3</v>
      </c>
      <c r="F191" s="116"/>
      <c r="G191" s="106" t="s">
        <v>423</v>
      </c>
      <c r="H191" s="136" t="s">
        <v>1011</v>
      </c>
      <c r="I191" s="136" t="s">
        <v>1012</v>
      </c>
      <c r="J191" s="2">
        <f>SUMIF($E$11:$E$5802,$H191,$J$11:$J$5802)</f>
        <v>0</v>
      </c>
      <c r="K191" s="2">
        <f>SUMIF($E$11:$E$5802,$H191,$K$11:$K$5802)</f>
        <v>0</v>
      </c>
      <c r="L191" s="2">
        <f>SUMIF($E$11:$E$5802,$H191,$L$11:$L$5802)</f>
        <v>0</v>
      </c>
      <c r="M191" s="2">
        <f>SUMIF($E$11:$E$5802,$H191,$M$11:$M$5802)</f>
        <v>0</v>
      </c>
      <c r="N191" s="2">
        <f>SUMIF($E$11:$E$5802,$H191,$N$11:$N$5802)</f>
        <v>0</v>
      </c>
      <c r="O191" s="2"/>
      <c r="P191" s="2">
        <f>SUMIF($E$11:$E$5802,$H191,$P$11:$P$5802)</f>
        <v>0</v>
      </c>
      <c r="Q191" s="2">
        <f>SUMIF($E$11:$E$5802,$H191,$Q$11:$Q$5802)</f>
        <v>0</v>
      </c>
      <c r="R191" s="2">
        <f>SUMIF($E$11:$E$5802,$H191,$R$11:$R$5802)</f>
        <v>0</v>
      </c>
      <c r="T191" s="115">
        <f t="shared" ref="T191" si="176">SUM(J191:S191)</f>
        <v>0</v>
      </c>
      <c r="Y191" s="106"/>
      <c r="Z191" s="106"/>
    </row>
    <row r="192" spans="1:28" hidden="1" x14ac:dyDescent="0.25">
      <c r="A192" s="1">
        <f t="shared" si="119"/>
        <v>13</v>
      </c>
      <c r="C192" s="1" t="str">
        <f>IFERROR(VLOOKUP($F192,catalogos!$A$3:$D$111,2,0),0)</f>
        <v>1.1.4.1</v>
      </c>
      <c r="D192" s="1">
        <v>11</v>
      </c>
      <c r="E192" s="6" t="str">
        <f t="shared" si="100"/>
        <v>1 4 3 001</v>
      </c>
      <c r="F192" s="6" t="str">
        <f t="shared" si="101"/>
        <v>4 3</v>
      </c>
      <c r="G192" s="1" t="s">
        <v>424</v>
      </c>
      <c r="H192" s="117" t="s">
        <v>1013</v>
      </c>
      <c r="I192" s="117" t="s">
        <v>1014</v>
      </c>
      <c r="J192" s="3">
        <f>SUMIF('2022'!$R$2:$R$3023,'Base Recursos Fiscales'!$H192,'2022'!$T$2:$T$3023)</f>
        <v>0</v>
      </c>
      <c r="K192" s="3">
        <f t="shared" ref="K192:K212" si="177">($J192/$K$1)*$K$2</f>
        <v>0</v>
      </c>
      <c r="L192" s="3">
        <f t="shared" ref="L192:L212" si="178">+$J192+$K192</f>
        <v>0</v>
      </c>
      <c r="M192" s="3">
        <f t="shared" ref="M192:M212" si="179">+$L192*$K$3</f>
        <v>0</v>
      </c>
      <c r="N192" s="3">
        <f t="shared" ref="N192:N212" si="180">+M192+L192</f>
        <v>0</v>
      </c>
      <c r="P192" s="3">
        <f>SUMIF('2021'!$R$2:$R$5794,'Base Recursos Fiscales'!$H192,'2021'!$T$2:$T$5794)</f>
        <v>0</v>
      </c>
      <c r="Q192" s="3">
        <f>SUMIF('2020'!$R$2:$R$5794,'Base Recursos Fiscales'!$H192,'2020'!$T$2:$T$5794)</f>
        <v>0</v>
      </c>
      <c r="R192" s="3">
        <f>SUMIF('2019'!$R$2:$R$5794,'Base Recursos Fiscales'!$H192,'2019'!$T$2:$T$5794)</f>
        <v>0</v>
      </c>
      <c r="T192" s="115">
        <f t="shared" ref="T192:T212" si="181">SUM(J192:S192)</f>
        <v>0</v>
      </c>
      <c r="Y192" s="106"/>
      <c r="Z192" s="106"/>
    </row>
    <row r="193" spans="1:20" hidden="1" x14ac:dyDescent="0.25">
      <c r="A193" s="1">
        <f t="shared" si="119"/>
        <v>13</v>
      </c>
      <c r="C193" s="1" t="str">
        <f>IFERROR(VLOOKUP($F193,catalogos!$A$3:$D$111,2,0),0)</f>
        <v>1.1.4.1</v>
      </c>
      <c r="D193" s="1">
        <v>11</v>
      </c>
      <c r="E193" s="6" t="str">
        <f t="shared" si="100"/>
        <v>1 4 3 001</v>
      </c>
      <c r="F193" s="6" t="str">
        <f t="shared" si="101"/>
        <v>4 3</v>
      </c>
      <c r="G193" s="1" t="s">
        <v>424</v>
      </c>
      <c r="H193" s="117" t="s">
        <v>1015</v>
      </c>
      <c r="I193" s="117" t="s">
        <v>1016</v>
      </c>
      <c r="J193" s="3">
        <f>SUMIF('2022'!$R$2:$R$3023,'Base Recursos Fiscales'!$H193,'2022'!$T$2:$T$3023)</f>
        <v>0</v>
      </c>
      <c r="K193" s="3">
        <f t="shared" si="177"/>
        <v>0</v>
      </c>
      <c r="L193" s="3">
        <f t="shared" si="178"/>
        <v>0</v>
      </c>
      <c r="M193" s="3">
        <f t="shared" si="179"/>
        <v>0</v>
      </c>
      <c r="N193" s="3">
        <f t="shared" si="180"/>
        <v>0</v>
      </c>
      <c r="P193" s="3">
        <f>SUMIF('2021'!$R$2:$R$5794,'Base Recursos Fiscales'!$H193,'2021'!$T$2:$T$5794)</f>
        <v>0</v>
      </c>
      <c r="Q193" s="3">
        <f>SUMIF('2020'!$R$2:$R$5794,'Base Recursos Fiscales'!$H193,'2020'!$T$2:$T$5794)</f>
        <v>0</v>
      </c>
      <c r="R193" s="3">
        <f>SUMIF('2019'!$R$2:$R$5794,'Base Recursos Fiscales'!$H193,'2019'!$T$2:$T$5794)</f>
        <v>0</v>
      </c>
      <c r="T193" s="115">
        <f t="shared" si="181"/>
        <v>0</v>
      </c>
    </row>
    <row r="194" spans="1:20" hidden="1" x14ac:dyDescent="0.25">
      <c r="A194" s="1">
        <f t="shared" si="119"/>
        <v>13</v>
      </c>
      <c r="C194" s="1" t="str">
        <f>IFERROR(VLOOKUP($F194,catalogos!$A$3:$D$111,2,0),0)</f>
        <v>1.1.4.1</v>
      </c>
      <c r="D194" s="1">
        <v>11</v>
      </c>
      <c r="E194" s="6" t="str">
        <f t="shared" si="100"/>
        <v>1 4 3 001</v>
      </c>
      <c r="F194" s="6" t="str">
        <f t="shared" si="101"/>
        <v>4 3</v>
      </c>
      <c r="G194" s="1" t="s">
        <v>424</v>
      </c>
      <c r="H194" s="117" t="s">
        <v>1017</v>
      </c>
      <c r="I194" s="117" t="s">
        <v>1018</v>
      </c>
      <c r="J194" s="3">
        <f>SUMIF('2022'!$R$2:$R$3023,'Base Recursos Fiscales'!$H194,'2022'!$T$2:$T$3023)</f>
        <v>0</v>
      </c>
      <c r="K194" s="3">
        <f t="shared" si="177"/>
        <v>0</v>
      </c>
      <c r="L194" s="3">
        <f t="shared" si="178"/>
        <v>0</v>
      </c>
      <c r="M194" s="3">
        <f t="shared" si="179"/>
        <v>0</v>
      </c>
      <c r="N194" s="3">
        <f t="shared" si="180"/>
        <v>0</v>
      </c>
      <c r="P194" s="3">
        <f>SUMIF('2021'!$R$2:$R$5794,'Base Recursos Fiscales'!$H194,'2021'!$T$2:$T$5794)</f>
        <v>0</v>
      </c>
      <c r="Q194" s="3">
        <f>SUMIF('2020'!$R$2:$R$5794,'Base Recursos Fiscales'!$H194,'2020'!$T$2:$T$5794)</f>
        <v>0</v>
      </c>
      <c r="R194" s="3">
        <f>SUMIF('2019'!$R$2:$R$5794,'Base Recursos Fiscales'!$H194,'2019'!$T$2:$T$5794)</f>
        <v>0</v>
      </c>
      <c r="T194" s="115">
        <f t="shared" si="181"/>
        <v>0</v>
      </c>
    </row>
    <row r="195" spans="1:20" hidden="1" x14ac:dyDescent="0.25">
      <c r="A195" s="1">
        <f t="shared" si="119"/>
        <v>13</v>
      </c>
      <c r="C195" s="1" t="str">
        <f>IFERROR(VLOOKUP($F195,catalogos!$A$3:$D$111,2,0),0)</f>
        <v>1.1.4.1</v>
      </c>
      <c r="D195" s="1">
        <v>11</v>
      </c>
      <c r="E195" s="6" t="str">
        <f t="shared" si="100"/>
        <v>1 4 3 001</v>
      </c>
      <c r="F195" s="6" t="str">
        <f t="shared" si="101"/>
        <v>4 3</v>
      </c>
      <c r="G195" s="1" t="s">
        <v>424</v>
      </c>
      <c r="H195" s="117" t="s">
        <v>1019</v>
      </c>
      <c r="I195" s="117" t="s">
        <v>1020</v>
      </c>
      <c r="J195" s="3">
        <f>SUMIF('2022'!$R$2:$R$3023,'Base Recursos Fiscales'!$H195,'2022'!$T$2:$T$3023)</f>
        <v>0</v>
      </c>
      <c r="K195" s="3">
        <f t="shared" si="177"/>
        <v>0</v>
      </c>
      <c r="L195" s="3">
        <f t="shared" si="178"/>
        <v>0</v>
      </c>
      <c r="M195" s="3">
        <f t="shared" si="179"/>
        <v>0</v>
      </c>
      <c r="N195" s="3">
        <f t="shared" si="180"/>
        <v>0</v>
      </c>
      <c r="P195" s="3">
        <f>SUMIF('2021'!$R$2:$R$5794,'Base Recursos Fiscales'!$H195,'2021'!$T$2:$T$5794)</f>
        <v>0</v>
      </c>
      <c r="Q195" s="3">
        <f>SUMIF('2020'!$R$2:$R$5794,'Base Recursos Fiscales'!$H195,'2020'!$T$2:$T$5794)</f>
        <v>0</v>
      </c>
      <c r="R195" s="3">
        <f>SUMIF('2019'!$R$2:$R$5794,'Base Recursos Fiscales'!$H195,'2019'!$T$2:$T$5794)</f>
        <v>0</v>
      </c>
      <c r="T195" s="115">
        <f t="shared" si="181"/>
        <v>0</v>
      </c>
    </row>
    <row r="196" spans="1:20" hidden="1" x14ac:dyDescent="0.25">
      <c r="A196" s="1">
        <f t="shared" si="119"/>
        <v>13</v>
      </c>
      <c r="C196" s="1" t="str">
        <f>IFERROR(VLOOKUP($F196,catalogos!$A$3:$D$111,2,0),0)</f>
        <v>1.1.4.1</v>
      </c>
      <c r="D196" s="1">
        <v>11</v>
      </c>
      <c r="E196" s="6" t="str">
        <f t="shared" si="100"/>
        <v>1 4 3 001</v>
      </c>
      <c r="F196" s="6" t="str">
        <f t="shared" si="101"/>
        <v>4 3</v>
      </c>
      <c r="G196" s="1" t="s">
        <v>424</v>
      </c>
      <c r="H196" s="117" t="s">
        <v>1021</v>
      </c>
      <c r="I196" s="117" t="s">
        <v>1022</v>
      </c>
      <c r="J196" s="3">
        <f>SUMIF('2022'!$R$2:$R$3023,'Base Recursos Fiscales'!$H196,'2022'!$T$2:$T$3023)</f>
        <v>0</v>
      </c>
      <c r="K196" s="3">
        <f t="shared" si="177"/>
        <v>0</v>
      </c>
      <c r="L196" s="3">
        <f t="shared" si="178"/>
        <v>0</v>
      </c>
      <c r="M196" s="3">
        <f t="shared" si="179"/>
        <v>0</v>
      </c>
      <c r="N196" s="3">
        <f t="shared" si="180"/>
        <v>0</v>
      </c>
      <c r="P196" s="3">
        <f>SUMIF('2021'!$R$2:$R$5794,'Base Recursos Fiscales'!$H196,'2021'!$T$2:$T$5794)</f>
        <v>0</v>
      </c>
      <c r="Q196" s="3">
        <f>SUMIF('2020'!$R$2:$R$5794,'Base Recursos Fiscales'!$H196,'2020'!$T$2:$T$5794)</f>
        <v>0</v>
      </c>
      <c r="R196" s="3">
        <f>SUMIF('2019'!$R$2:$R$5794,'Base Recursos Fiscales'!$H196,'2019'!$T$2:$T$5794)</f>
        <v>0</v>
      </c>
      <c r="T196" s="115">
        <f t="shared" si="181"/>
        <v>0</v>
      </c>
    </row>
    <row r="197" spans="1:20" hidden="1" x14ac:dyDescent="0.25">
      <c r="A197" s="1">
        <f t="shared" si="119"/>
        <v>13</v>
      </c>
      <c r="C197" s="1" t="str">
        <f>IFERROR(VLOOKUP($F197,catalogos!$A$3:$D$111,2,0),0)</f>
        <v>1.1.4.1</v>
      </c>
      <c r="D197" s="1">
        <v>11</v>
      </c>
      <c r="E197" s="6" t="str">
        <f t="shared" si="100"/>
        <v>1 4 3 001</v>
      </c>
      <c r="F197" s="6" t="str">
        <f t="shared" si="101"/>
        <v>4 3</v>
      </c>
      <c r="G197" s="1" t="s">
        <v>424</v>
      </c>
      <c r="H197" s="117" t="s">
        <v>1023</v>
      </c>
      <c r="I197" s="117" t="s">
        <v>1024</v>
      </c>
      <c r="J197" s="3">
        <f>SUMIF('2022'!$R$2:$R$3023,'Base Recursos Fiscales'!$H197,'2022'!$T$2:$T$3023)</f>
        <v>0</v>
      </c>
      <c r="K197" s="3">
        <f t="shared" si="177"/>
        <v>0</v>
      </c>
      <c r="L197" s="3">
        <f t="shared" si="178"/>
        <v>0</v>
      </c>
      <c r="M197" s="3">
        <f t="shared" si="179"/>
        <v>0</v>
      </c>
      <c r="N197" s="3">
        <f t="shared" si="180"/>
        <v>0</v>
      </c>
      <c r="P197" s="3">
        <f>SUMIF('2021'!$R$2:$R$5794,'Base Recursos Fiscales'!$H197,'2021'!$T$2:$T$5794)</f>
        <v>0</v>
      </c>
      <c r="Q197" s="3">
        <f>SUMIF('2020'!$R$2:$R$5794,'Base Recursos Fiscales'!$H197,'2020'!$T$2:$T$5794)</f>
        <v>0</v>
      </c>
      <c r="R197" s="3">
        <f>SUMIF('2019'!$R$2:$R$5794,'Base Recursos Fiscales'!$H197,'2019'!$T$2:$T$5794)</f>
        <v>0</v>
      </c>
      <c r="T197" s="115">
        <f t="shared" si="181"/>
        <v>0</v>
      </c>
    </row>
    <row r="198" spans="1:20" hidden="1" x14ac:dyDescent="0.25">
      <c r="A198" s="1">
        <f t="shared" si="119"/>
        <v>13</v>
      </c>
      <c r="C198" s="1" t="str">
        <f>IFERROR(VLOOKUP($F198,catalogos!$A$3:$D$111,2,0),0)</f>
        <v>1.1.4.1</v>
      </c>
      <c r="D198" s="1">
        <v>11</v>
      </c>
      <c r="E198" s="6" t="str">
        <f t="shared" si="100"/>
        <v>1 4 3 001</v>
      </c>
      <c r="F198" s="6" t="str">
        <f t="shared" si="101"/>
        <v>4 3</v>
      </c>
      <c r="G198" s="1" t="s">
        <v>424</v>
      </c>
      <c r="H198" s="117" t="s">
        <v>1025</v>
      </c>
      <c r="I198" s="117" t="s">
        <v>1026</v>
      </c>
      <c r="J198" s="3">
        <f>SUMIF('2022'!$R$2:$R$3023,'Base Recursos Fiscales'!$H198,'2022'!$T$2:$T$3023)</f>
        <v>0</v>
      </c>
      <c r="K198" s="3">
        <f t="shared" si="177"/>
        <v>0</v>
      </c>
      <c r="L198" s="3">
        <f t="shared" si="178"/>
        <v>0</v>
      </c>
      <c r="M198" s="3">
        <f t="shared" si="179"/>
        <v>0</v>
      </c>
      <c r="N198" s="3">
        <f t="shared" si="180"/>
        <v>0</v>
      </c>
      <c r="P198" s="3">
        <f>SUMIF('2021'!$R$2:$R$5794,'Base Recursos Fiscales'!$H198,'2021'!$T$2:$T$5794)</f>
        <v>0</v>
      </c>
      <c r="Q198" s="3">
        <f>SUMIF('2020'!$R$2:$R$5794,'Base Recursos Fiscales'!$H198,'2020'!$T$2:$T$5794)</f>
        <v>0</v>
      </c>
      <c r="R198" s="3">
        <f>SUMIF('2019'!$R$2:$R$5794,'Base Recursos Fiscales'!$H198,'2019'!$T$2:$T$5794)</f>
        <v>0</v>
      </c>
      <c r="T198" s="115">
        <f t="shared" si="181"/>
        <v>0</v>
      </c>
    </row>
    <row r="199" spans="1:20" hidden="1" x14ac:dyDescent="0.25">
      <c r="A199" s="1">
        <f t="shared" si="119"/>
        <v>13</v>
      </c>
      <c r="C199" s="1" t="str">
        <f>IFERROR(VLOOKUP($F199,catalogos!$A$3:$D$111,2,0),0)</f>
        <v>1.1.4.1</v>
      </c>
      <c r="D199" s="1">
        <v>11</v>
      </c>
      <c r="E199" s="6" t="str">
        <f t="shared" si="100"/>
        <v>1 4 3 001</v>
      </c>
      <c r="F199" s="6" t="str">
        <f t="shared" si="101"/>
        <v>4 3</v>
      </c>
      <c r="G199" s="1" t="s">
        <v>424</v>
      </c>
      <c r="H199" s="117" t="s">
        <v>1027</v>
      </c>
      <c r="I199" s="117" t="s">
        <v>1028</v>
      </c>
      <c r="J199" s="3">
        <f>SUMIF('2022'!$R$2:$R$3023,'Base Recursos Fiscales'!$H199,'2022'!$T$2:$T$3023)</f>
        <v>0</v>
      </c>
      <c r="K199" s="3">
        <f t="shared" si="177"/>
        <v>0</v>
      </c>
      <c r="L199" s="3">
        <f t="shared" si="178"/>
        <v>0</v>
      </c>
      <c r="M199" s="3">
        <f t="shared" si="179"/>
        <v>0</v>
      </c>
      <c r="N199" s="3">
        <f t="shared" si="180"/>
        <v>0</v>
      </c>
      <c r="P199" s="3">
        <f>SUMIF('2021'!$R$2:$R$5794,'Base Recursos Fiscales'!$H199,'2021'!$T$2:$T$5794)</f>
        <v>0</v>
      </c>
      <c r="Q199" s="3">
        <f>SUMIF('2020'!$R$2:$R$5794,'Base Recursos Fiscales'!$H199,'2020'!$T$2:$T$5794)</f>
        <v>0</v>
      </c>
      <c r="R199" s="3">
        <f>SUMIF('2019'!$R$2:$R$5794,'Base Recursos Fiscales'!$H199,'2019'!$T$2:$T$5794)</f>
        <v>0</v>
      </c>
      <c r="T199" s="115">
        <f t="shared" si="181"/>
        <v>0</v>
      </c>
    </row>
    <row r="200" spans="1:20" hidden="1" x14ac:dyDescent="0.25">
      <c r="A200" s="1">
        <f t="shared" si="119"/>
        <v>13</v>
      </c>
      <c r="C200" s="1" t="str">
        <f>IFERROR(VLOOKUP($F200,catalogos!$A$3:$D$111,2,0),0)</f>
        <v>1.1.4.1</v>
      </c>
      <c r="D200" s="1">
        <v>11</v>
      </c>
      <c r="E200" s="6" t="str">
        <f t="shared" si="100"/>
        <v>1 4 3 001</v>
      </c>
      <c r="F200" s="6" t="str">
        <f t="shared" si="101"/>
        <v>4 3</v>
      </c>
      <c r="G200" s="1" t="s">
        <v>424</v>
      </c>
      <c r="H200" s="117" t="s">
        <v>1029</v>
      </c>
      <c r="I200" s="117" t="s">
        <v>1030</v>
      </c>
      <c r="J200" s="3">
        <f>SUMIF('2022'!$R$2:$R$3023,'Base Recursos Fiscales'!$H200,'2022'!$T$2:$T$3023)</f>
        <v>0</v>
      </c>
      <c r="K200" s="3">
        <f t="shared" si="177"/>
        <v>0</v>
      </c>
      <c r="L200" s="3">
        <f t="shared" si="178"/>
        <v>0</v>
      </c>
      <c r="M200" s="3">
        <f t="shared" si="179"/>
        <v>0</v>
      </c>
      <c r="N200" s="3">
        <f t="shared" si="180"/>
        <v>0</v>
      </c>
      <c r="P200" s="3">
        <f>SUMIF('2021'!$R$2:$R$5794,'Base Recursos Fiscales'!$H200,'2021'!$T$2:$T$5794)</f>
        <v>0</v>
      </c>
      <c r="Q200" s="3">
        <f>SUMIF('2020'!$R$2:$R$5794,'Base Recursos Fiscales'!$H200,'2020'!$T$2:$T$5794)</f>
        <v>0</v>
      </c>
      <c r="R200" s="3">
        <f>SUMIF('2019'!$R$2:$R$5794,'Base Recursos Fiscales'!$H200,'2019'!$T$2:$T$5794)</f>
        <v>0</v>
      </c>
      <c r="T200" s="115">
        <f t="shared" si="181"/>
        <v>0</v>
      </c>
    </row>
    <row r="201" spans="1:20" hidden="1" x14ac:dyDescent="0.25">
      <c r="A201" s="1">
        <f t="shared" si="119"/>
        <v>13</v>
      </c>
      <c r="C201" s="1" t="str">
        <f>IFERROR(VLOOKUP($F201,catalogos!$A$3:$D$111,2,0),0)</f>
        <v>1.1.4.1</v>
      </c>
      <c r="D201" s="1">
        <v>11</v>
      </c>
      <c r="E201" s="6" t="str">
        <f t="shared" si="100"/>
        <v>1 4 3 001</v>
      </c>
      <c r="F201" s="6" t="str">
        <f t="shared" si="101"/>
        <v>4 3</v>
      </c>
      <c r="G201" s="1" t="s">
        <v>424</v>
      </c>
      <c r="H201" s="117" t="s">
        <v>1031</v>
      </c>
      <c r="I201" s="117" t="s">
        <v>1032</v>
      </c>
      <c r="J201" s="3">
        <f>SUMIF('2022'!$R$2:$R$3023,'Base Recursos Fiscales'!$H201,'2022'!$T$2:$T$3023)</f>
        <v>0</v>
      </c>
      <c r="K201" s="3">
        <f t="shared" si="177"/>
        <v>0</v>
      </c>
      <c r="L201" s="3">
        <f t="shared" si="178"/>
        <v>0</v>
      </c>
      <c r="M201" s="3">
        <f t="shared" si="179"/>
        <v>0</v>
      </c>
      <c r="N201" s="3">
        <f t="shared" si="180"/>
        <v>0</v>
      </c>
      <c r="P201" s="3">
        <f>SUMIF('2021'!$R$2:$R$5794,'Base Recursos Fiscales'!$H201,'2021'!$T$2:$T$5794)</f>
        <v>0</v>
      </c>
      <c r="Q201" s="3">
        <f>SUMIF('2020'!$R$2:$R$5794,'Base Recursos Fiscales'!$H201,'2020'!$T$2:$T$5794)</f>
        <v>0</v>
      </c>
      <c r="R201" s="3">
        <f>SUMIF('2019'!$R$2:$R$5794,'Base Recursos Fiscales'!$H201,'2019'!$T$2:$T$5794)</f>
        <v>0</v>
      </c>
      <c r="T201" s="115">
        <f t="shared" si="181"/>
        <v>0</v>
      </c>
    </row>
    <row r="202" spans="1:20" hidden="1" x14ac:dyDescent="0.25">
      <c r="A202" s="1">
        <f t="shared" si="119"/>
        <v>13</v>
      </c>
      <c r="C202" s="1" t="str">
        <f>IFERROR(VLOOKUP($F202,catalogos!$A$3:$D$111,2,0),0)</f>
        <v>1.1.4.1</v>
      </c>
      <c r="D202" s="1">
        <v>11</v>
      </c>
      <c r="E202" s="6" t="str">
        <f t="shared" si="100"/>
        <v>1 4 3 001</v>
      </c>
      <c r="F202" s="6" t="str">
        <f t="shared" si="101"/>
        <v>4 3</v>
      </c>
      <c r="G202" s="1" t="s">
        <v>424</v>
      </c>
      <c r="H202" s="117" t="s">
        <v>1033</v>
      </c>
      <c r="I202" s="117" t="s">
        <v>1034</v>
      </c>
      <c r="J202" s="3">
        <f>SUMIF('2022'!$R$2:$R$3023,'Base Recursos Fiscales'!$H202,'2022'!$T$2:$T$3023)</f>
        <v>0</v>
      </c>
      <c r="K202" s="3">
        <f t="shared" si="177"/>
        <v>0</v>
      </c>
      <c r="L202" s="3">
        <f t="shared" si="178"/>
        <v>0</v>
      </c>
      <c r="M202" s="3">
        <f t="shared" si="179"/>
        <v>0</v>
      </c>
      <c r="N202" s="3">
        <f t="shared" si="180"/>
        <v>0</v>
      </c>
      <c r="P202" s="3">
        <f>SUMIF('2021'!$R$2:$R$5794,'Base Recursos Fiscales'!$H202,'2021'!$T$2:$T$5794)</f>
        <v>0</v>
      </c>
      <c r="Q202" s="3">
        <f>SUMIF('2020'!$R$2:$R$5794,'Base Recursos Fiscales'!$H202,'2020'!$T$2:$T$5794)</f>
        <v>0</v>
      </c>
      <c r="R202" s="3">
        <f>SUMIF('2019'!$R$2:$R$5794,'Base Recursos Fiscales'!$H202,'2019'!$T$2:$T$5794)</f>
        <v>0</v>
      </c>
      <c r="T202" s="115">
        <f t="shared" si="181"/>
        <v>0</v>
      </c>
    </row>
    <row r="203" spans="1:20" hidden="1" x14ac:dyDescent="0.25">
      <c r="A203" s="1">
        <f t="shared" si="119"/>
        <v>13</v>
      </c>
      <c r="C203" s="1" t="str">
        <f>IFERROR(VLOOKUP($F203,catalogos!$A$3:$D$111,2,0),0)</f>
        <v>1.1.4.1</v>
      </c>
      <c r="D203" s="1">
        <v>11</v>
      </c>
      <c r="E203" s="6" t="str">
        <f t="shared" ref="E203:E273" si="182">IF($A203=21,MID($H203,1,17),IF($A203=17,MID($H203,1,13),IF($A203=13,MID($H203,1,9),IF($A203=9,MID($H203,1,5),IF($A203=5,MID($H203,1,3),IF($A203=3,MID($H203,1,1),0))))))</f>
        <v>1 4 3 001</v>
      </c>
      <c r="F203" s="6" t="str">
        <f t="shared" si="101"/>
        <v>4 3</v>
      </c>
      <c r="G203" s="1" t="s">
        <v>424</v>
      </c>
      <c r="H203" s="117" t="s">
        <v>1035</v>
      </c>
      <c r="I203" s="117" t="s">
        <v>1036</v>
      </c>
      <c r="J203" s="3">
        <f>SUMIF('2022'!$R$2:$R$3023,'Base Recursos Fiscales'!$H203,'2022'!$T$2:$T$3023)</f>
        <v>0</v>
      </c>
      <c r="K203" s="3">
        <f t="shared" si="177"/>
        <v>0</v>
      </c>
      <c r="L203" s="3">
        <f t="shared" si="178"/>
        <v>0</v>
      </c>
      <c r="M203" s="3">
        <f t="shared" si="179"/>
        <v>0</v>
      </c>
      <c r="N203" s="3">
        <f t="shared" si="180"/>
        <v>0</v>
      </c>
      <c r="P203" s="3">
        <f>SUMIF('2021'!$R$2:$R$5794,'Base Recursos Fiscales'!$H203,'2021'!$T$2:$T$5794)</f>
        <v>0</v>
      </c>
      <c r="Q203" s="3">
        <f>SUMIF('2020'!$R$2:$R$5794,'Base Recursos Fiscales'!$H203,'2020'!$T$2:$T$5794)</f>
        <v>0</v>
      </c>
      <c r="R203" s="3">
        <f>SUMIF('2019'!$R$2:$R$5794,'Base Recursos Fiscales'!$H203,'2019'!$T$2:$T$5794)</f>
        <v>0</v>
      </c>
      <c r="T203" s="115">
        <f t="shared" si="181"/>
        <v>0</v>
      </c>
    </row>
    <row r="204" spans="1:20" hidden="1" x14ac:dyDescent="0.25">
      <c r="A204" s="1">
        <f t="shared" si="119"/>
        <v>13</v>
      </c>
      <c r="C204" s="1" t="str">
        <f>IFERROR(VLOOKUP($F204,catalogos!$A$3:$D$111,2,0),0)</f>
        <v>1.1.4.1</v>
      </c>
      <c r="D204" s="1">
        <v>11</v>
      </c>
      <c r="E204" s="6" t="str">
        <f t="shared" si="182"/>
        <v>1 4 3 001</v>
      </c>
      <c r="F204" s="6" t="str">
        <f t="shared" si="101"/>
        <v>4 3</v>
      </c>
      <c r="G204" s="1" t="s">
        <v>424</v>
      </c>
      <c r="H204" s="117" t="s">
        <v>1037</v>
      </c>
      <c r="I204" s="117" t="s">
        <v>1038</v>
      </c>
      <c r="J204" s="3">
        <f>SUMIF('2022'!$R$2:$R$3023,'Base Recursos Fiscales'!$H204,'2022'!$T$2:$T$3023)</f>
        <v>0</v>
      </c>
      <c r="K204" s="3">
        <f t="shared" si="177"/>
        <v>0</v>
      </c>
      <c r="L204" s="3">
        <f t="shared" si="178"/>
        <v>0</v>
      </c>
      <c r="M204" s="3">
        <f t="shared" si="179"/>
        <v>0</v>
      </c>
      <c r="N204" s="3">
        <f t="shared" si="180"/>
        <v>0</v>
      </c>
      <c r="P204" s="3">
        <f>SUMIF('2021'!$R$2:$R$5794,'Base Recursos Fiscales'!$H204,'2021'!$T$2:$T$5794)</f>
        <v>0</v>
      </c>
      <c r="Q204" s="3">
        <f>SUMIF('2020'!$R$2:$R$5794,'Base Recursos Fiscales'!$H204,'2020'!$T$2:$T$5794)</f>
        <v>0</v>
      </c>
      <c r="R204" s="3">
        <f>SUMIF('2019'!$R$2:$R$5794,'Base Recursos Fiscales'!$H204,'2019'!$T$2:$T$5794)</f>
        <v>0</v>
      </c>
      <c r="T204" s="115">
        <f t="shared" si="181"/>
        <v>0</v>
      </c>
    </row>
    <row r="205" spans="1:20" hidden="1" x14ac:dyDescent="0.25">
      <c r="A205" s="1">
        <f t="shared" si="119"/>
        <v>13</v>
      </c>
      <c r="C205" s="1" t="str">
        <f>IFERROR(VLOOKUP($F205,catalogos!$A$3:$D$111,2,0),0)</f>
        <v>1.1.4.1</v>
      </c>
      <c r="D205" s="1">
        <v>11</v>
      </c>
      <c r="E205" s="6" t="str">
        <f t="shared" si="182"/>
        <v>1 4 3 001</v>
      </c>
      <c r="F205" s="6" t="str">
        <f t="shared" si="101"/>
        <v>4 3</v>
      </c>
      <c r="G205" s="1" t="s">
        <v>424</v>
      </c>
      <c r="H205" s="117" t="s">
        <v>1039</v>
      </c>
      <c r="I205" s="117" t="s">
        <v>1040</v>
      </c>
      <c r="J205" s="3">
        <f>SUMIF('2022'!$R$2:$R$3023,'Base Recursos Fiscales'!$H205,'2022'!$T$2:$T$3023)</f>
        <v>0</v>
      </c>
      <c r="K205" s="3">
        <f t="shared" si="177"/>
        <v>0</v>
      </c>
      <c r="L205" s="3">
        <f t="shared" si="178"/>
        <v>0</v>
      </c>
      <c r="M205" s="3">
        <f t="shared" si="179"/>
        <v>0</v>
      </c>
      <c r="N205" s="3">
        <f t="shared" si="180"/>
        <v>0</v>
      </c>
      <c r="P205" s="3">
        <f>SUMIF('2021'!$R$2:$R$5794,'Base Recursos Fiscales'!$H205,'2021'!$T$2:$T$5794)</f>
        <v>0</v>
      </c>
      <c r="Q205" s="3">
        <f>SUMIF('2020'!$R$2:$R$5794,'Base Recursos Fiscales'!$H205,'2020'!$T$2:$T$5794)</f>
        <v>0</v>
      </c>
      <c r="R205" s="3">
        <f>SUMIF('2019'!$R$2:$R$5794,'Base Recursos Fiscales'!$H205,'2019'!$T$2:$T$5794)</f>
        <v>0</v>
      </c>
      <c r="T205" s="115">
        <f t="shared" si="181"/>
        <v>0</v>
      </c>
    </row>
    <row r="206" spans="1:20" hidden="1" x14ac:dyDescent="0.25">
      <c r="A206" s="1">
        <f t="shared" si="119"/>
        <v>13</v>
      </c>
      <c r="C206" s="1" t="str">
        <f>IFERROR(VLOOKUP($F206,catalogos!$A$3:$D$111,2,0),0)</f>
        <v>1.1.4.1</v>
      </c>
      <c r="D206" s="1">
        <v>11</v>
      </c>
      <c r="E206" s="6" t="str">
        <f t="shared" si="182"/>
        <v>1 4 3 001</v>
      </c>
      <c r="F206" s="6" t="str">
        <f t="shared" ref="F206:F276" si="183">MID(H206,3,3)</f>
        <v>4 3</v>
      </c>
      <c r="G206" s="1" t="s">
        <v>424</v>
      </c>
      <c r="H206" s="117" t="s">
        <v>1041</v>
      </c>
      <c r="I206" s="117" t="s">
        <v>1042</v>
      </c>
      <c r="J206" s="3">
        <f>SUMIF('2022'!$R$2:$R$3023,'Base Recursos Fiscales'!$H206,'2022'!$T$2:$T$3023)</f>
        <v>0</v>
      </c>
      <c r="K206" s="3">
        <f t="shared" si="177"/>
        <v>0</v>
      </c>
      <c r="L206" s="3">
        <f t="shared" si="178"/>
        <v>0</v>
      </c>
      <c r="M206" s="3">
        <f t="shared" si="179"/>
        <v>0</v>
      </c>
      <c r="N206" s="3">
        <f t="shared" si="180"/>
        <v>0</v>
      </c>
      <c r="P206" s="3">
        <f>SUMIF('2021'!$R$2:$R$5794,'Base Recursos Fiscales'!$H206,'2021'!$T$2:$T$5794)</f>
        <v>0</v>
      </c>
      <c r="Q206" s="3">
        <f>SUMIF('2020'!$R$2:$R$5794,'Base Recursos Fiscales'!$H206,'2020'!$T$2:$T$5794)</f>
        <v>0</v>
      </c>
      <c r="R206" s="3">
        <f>SUMIF('2019'!$R$2:$R$5794,'Base Recursos Fiscales'!$H206,'2019'!$T$2:$T$5794)</f>
        <v>0</v>
      </c>
      <c r="T206" s="115">
        <f t="shared" si="181"/>
        <v>0</v>
      </c>
    </row>
    <row r="207" spans="1:20" hidden="1" x14ac:dyDescent="0.25">
      <c r="A207" s="1">
        <f t="shared" si="119"/>
        <v>13</v>
      </c>
      <c r="C207" s="1" t="str">
        <f>IFERROR(VLOOKUP($F207,catalogos!$A$3:$D$111,2,0),0)</f>
        <v>1.1.4.1</v>
      </c>
      <c r="D207" s="1">
        <v>11</v>
      </c>
      <c r="E207" s="6" t="str">
        <f t="shared" si="182"/>
        <v>1 4 3 001</v>
      </c>
      <c r="F207" s="6" t="str">
        <f t="shared" si="183"/>
        <v>4 3</v>
      </c>
      <c r="G207" s="1" t="s">
        <v>424</v>
      </c>
      <c r="H207" s="117" t="s">
        <v>1043</v>
      </c>
      <c r="I207" s="117" t="s">
        <v>1044</v>
      </c>
      <c r="J207" s="3">
        <f>SUMIF('2022'!$R$2:$R$3023,'Base Recursos Fiscales'!$H207,'2022'!$T$2:$T$3023)</f>
        <v>0</v>
      </c>
      <c r="K207" s="3">
        <f t="shared" si="177"/>
        <v>0</v>
      </c>
      <c r="L207" s="3">
        <f t="shared" si="178"/>
        <v>0</v>
      </c>
      <c r="M207" s="3">
        <f t="shared" si="179"/>
        <v>0</v>
      </c>
      <c r="N207" s="3">
        <f t="shared" si="180"/>
        <v>0</v>
      </c>
      <c r="P207" s="3">
        <f>SUMIF('2021'!$R$2:$R$5794,'Base Recursos Fiscales'!$H207,'2021'!$T$2:$T$5794)</f>
        <v>0</v>
      </c>
      <c r="Q207" s="3">
        <f>SUMIF('2020'!$R$2:$R$5794,'Base Recursos Fiscales'!$H207,'2020'!$T$2:$T$5794)</f>
        <v>0</v>
      </c>
      <c r="R207" s="3">
        <f>SUMIF('2019'!$R$2:$R$5794,'Base Recursos Fiscales'!$H207,'2019'!$T$2:$T$5794)</f>
        <v>0</v>
      </c>
      <c r="T207" s="115">
        <f t="shared" si="181"/>
        <v>0</v>
      </c>
    </row>
    <row r="208" spans="1:20" hidden="1" x14ac:dyDescent="0.25">
      <c r="A208" s="1">
        <f t="shared" si="119"/>
        <v>13</v>
      </c>
      <c r="C208" s="1" t="str">
        <f>IFERROR(VLOOKUP($F208,catalogos!$A$3:$D$111,2,0),0)</f>
        <v>1.1.4.1</v>
      </c>
      <c r="D208" s="1">
        <v>11</v>
      </c>
      <c r="E208" s="6" t="str">
        <f t="shared" si="182"/>
        <v>1 4 3 001</v>
      </c>
      <c r="F208" s="6" t="str">
        <f t="shared" si="183"/>
        <v>4 3</v>
      </c>
      <c r="G208" s="1" t="s">
        <v>424</v>
      </c>
      <c r="H208" s="117" t="s">
        <v>1045</v>
      </c>
      <c r="I208" s="117" t="s">
        <v>1046</v>
      </c>
      <c r="J208" s="3">
        <f>SUMIF('2022'!$R$2:$R$3023,'Base Recursos Fiscales'!$H208,'2022'!$T$2:$T$3023)</f>
        <v>0</v>
      </c>
      <c r="K208" s="3">
        <f t="shared" si="177"/>
        <v>0</v>
      </c>
      <c r="L208" s="3">
        <f t="shared" si="178"/>
        <v>0</v>
      </c>
      <c r="M208" s="3">
        <f t="shared" si="179"/>
        <v>0</v>
      </c>
      <c r="N208" s="3">
        <f t="shared" si="180"/>
        <v>0</v>
      </c>
      <c r="P208" s="3">
        <f>SUMIF('2021'!$R$2:$R$5794,'Base Recursos Fiscales'!$H208,'2021'!$T$2:$T$5794)</f>
        <v>0</v>
      </c>
      <c r="Q208" s="3">
        <f>SUMIF('2020'!$R$2:$R$5794,'Base Recursos Fiscales'!$H208,'2020'!$T$2:$T$5794)</f>
        <v>0</v>
      </c>
      <c r="R208" s="3">
        <f>SUMIF('2019'!$R$2:$R$5794,'Base Recursos Fiscales'!$H208,'2019'!$T$2:$T$5794)</f>
        <v>0</v>
      </c>
      <c r="T208" s="115">
        <f t="shared" si="181"/>
        <v>0</v>
      </c>
    </row>
    <row r="209" spans="1:26" hidden="1" x14ac:dyDescent="0.25">
      <c r="A209" s="1">
        <f t="shared" si="119"/>
        <v>13</v>
      </c>
      <c r="C209" s="1" t="str">
        <f>IFERROR(VLOOKUP($F209,catalogos!$A$3:$D$111,2,0),0)</f>
        <v>1.1.4.1</v>
      </c>
      <c r="D209" s="1">
        <v>11</v>
      </c>
      <c r="E209" s="6" t="str">
        <f t="shared" si="182"/>
        <v>1 4 3 001</v>
      </c>
      <c r="F209" s="6" t="str">
        <f t="shared" si="183"/>
        <v>4 3</v>
      </c>
      <c r="G209" s="1" t="s">
        <v>424</v>
      </c>
      <c r="H209" s="117" t="s">
        <v>1047</v>
      </c>
      <c r="I209" s="117" t="s">
        <v>1048</v>
      </c>
      <c r="J209" s="3">
        <f>SUMIF('2022'!$R$2:$R$3023,'Base Recursos Fiscales'!$H209,'2022'!$T$2:$T$3023)</f>
        <v>0</v>
      </c>
      <c r="K209" s="3">
        <f t="shared" si="177"/>
        <v>0</v>
      </c>
      <c r="L209" s="3">
        <f t="shared" si="178"/>
        <v>0</v>
      </c>
      <c r="M209" s="3">
        <f t="shared" si="179"/>
        <v>0</v>
      </c>
      <c r="N209" s="3">
        <f t="shared" si="180"/>
        <v>0</v>
      </c>
      <c r="P209" s="3">
        <f>SUMIF('2021'!$R$2:$R$5794,'Base Recursos Fiscales'!$H209,'2021'!$T$2:$T$5794)</f>
        <v>0</v>
      </c>
      <c r="Q209" s="3">
        <f>SUMIF('2020'!$R$2:$R$5794,'Base Recursos Fiscales'!$H209,'2020'!$T$2:$T$5794)</f>
        <v>0</v>
      </c>
      <c r="R209" s="3">
        <f>SUMIF('2019'!$R$2:$R$5794,'Base Recursos Fiscales'!$H209,'2019'!$T$2:$T$5794)</f>
        <v>0</v>
      </c>
      <c r="T209" s="115">
        <f t="shared" si="181"/>
        <v>0</v>
      </c>
      <c r="U209" s="106"/>
      <c r="V209" s="106"/>
      <c r="W209" s="106"/>
      <c r="X209" s="106"/>
    </row>
    <row r="210" spans="1:26" hidden="1" x14ac:dyDescent="0.25">
      <c r="A210" s="1">
        <f t="shared" si="119"/>
        <v>13</v>
      </c>
      <c r="C210" s="1" t="str">
        <f>IFERROR(VLOOKUP($F210,catalogos!$A$3:$D$111,2,0),0)</f>
        <v>1.1.4.1</v>
      </c>
      <c r="D210" s="1">
        <v>11</v>
      </c>
      <c r="E210" s="6" t="str">
        <f t="shared" si="182"/>
        <v>1 4 3 001</v>
      </c>
      <c r="F210" s="6" t="str">
        <f t="shared" si="183"/>
        <v>4 3</v>
      </c>
      <c r="G210" s="1" t="s">
        <v>424</v>
      </c>
      <c r="H210" s="117" t="s">
        <v>1049</v>
      </c>
      <c r="I210" s="117" t="s">
        <v>1050</v>
      </c>
      <c r="J210" s="3">
        <f>SUMIF('2022'!$R$2:$R$3023,'Base Recursos Fiscales'!$H210,'2022'!$T$2:$T$3023)</f>
        <v>0</v>
      </c>
      <c r="K210" s="3">
        <f t="shared" si="177"/>
        <v>0</v>
      </c>
      <c r="L210" s="3">
        <f t="shared" si="178"/>
        <v>0</v>
      </c>
      <c r="M210" s="3">
        <f t="shared" si="179"/>
        <v>0</v>
      </c>
      <c r="N210" s="3">
        <f t="shared" si="180"/>
        <v>0</v>
      </c>
      <c r="P210" s="3">
        <f>SUMIF('2021'!$R$2:$R$5794,'Base Recursos Fiscales'!$H210,'2021'!$T$2:$T$5794)</f>
        <v>0</v>
      </c>
      <c r="Q210" s="3">
        <f>SUMIF('2020'!$R$2:$R$5794,'Base Recursos Fiscales'!$H210,'2020'!$T$2:$T$5794)</f>
        <v>0</v>
      </c>
      <c r="R210" s="3">
        <f>SUMIF('2019'!$R$2:$R$5794,'Base Recursos Fiscales'!$H210,'2019'!$T$2:$T$5794)</f>
        <v>0</v>
      </c>
      <c r="T210" s="115">
        <f t="shared" si="181"/>
        <v>0</v>
      </c>
    </row>
    <row r="211" spans="1:26" hidden="1" x14ac:dyDescent="0.25">
      <c r="A211" s="1">
        <f t="shared" si="119"/>
        <v>13</v>
      </c>
      <c r="C211" s="1" t="str">
        <f>IFERROR(VLOOKUP($F211,catalogos!$A$3:$D$111,2,0),0)</f>
        <v>1.1.4.1</v>
      </c>
      <c r="D211" s="1">
        <v>11</v>
      </c>
      <c r="E211" s="6" t="str">
        <f t="shared" si="182"/>
        <v>1 4 3 001</v>
      </c>
      <c r="F211" s="6" t="str">
        <f t="shared" si="183"/>
        <v>4 3</v>
      </c>
      <c r="G211" s="1" t="s">
        <v>424</v>
      </c>
      <c r="H211" s="117" t="s">
        <v>1051</v>
      </c>
      <c r="I211" s="117" t="s">
        <v>1052</v>
      </c>
      <c r="J211" s="3">
        <f>SUMIF('2022'!$R$2:$R$3023,'Base Recursos Fiscales'!$H211,'2022'!$T$2:$T$3023)</f>
        <v>0</v>
      </c>
      <c r="K211" s="3">
        <f t="shared" si="177"/>
        <v>0</v>
      </c>
      <c r="L211" s="3">
        <f t="shared" si="178"/>
        <v>0</v>
      </c>
      <c r="M211" s="3">
        <f t="shared" si="179"/>
        <v>0</v>
      </c>
      <c r="N211" s="3">
        <f t="shared" si="180"/>
        <v>0</v>
      </c>
      <c r="P211" s="3">
        <f>SUMIF('2021'!$R$2:$R$5794,'Base Recursos Fiscales'!$H211,'2021'!$T$2:$T$5794)</f>
        <v>0</v>
      </c>
      <c r="Q211" s="3">
        <f>SUMIF('2020'!$R$2:$R$5794,'Base Recursos Fiscales'!$H211,'2020'!$T$2:$T$5794)</f>
        <v>0</v>
      </c>
      <c r="R211" s="3">
        <f>SUMIF('2019'!$R$2:$R$5794,'Base Recursos Fiscales'!$H211,'2019'!$T$2:$T$5794)</f>
        <v>0</v>
      </c>
      <c r="T211" s="115">
        <f t="shared" si="181"/>
        <v>0</v>
      </c>
      <c r="U211" s="106"/>
      <c r="V211" s="106"/>
      <c r="W211" s="106"/>
      <c r="X211" s="106"/>
    </row>
    <row r="212" spans="1:26" hidden="1" x14ac:dyDescent="0.25">
      <c r="A212" s="1">
        <f t="shared" si="119"/>
        <v>13</v>
      </c>
      <c r="C212" s="1" t="str">
        <f>IFERROR(VLOOKUP($F212,catalogos!$A$3:$D$111,2,0),0)</f>
        <v>1.1.4.1</v>
      </c>
      <c r="D212" s="1">
        <v>11</v>
      </c>
      <c r="E212" s="6" t="str">
        <f t="shared" si="182"/>
        <v>1 4 3 001</v>
      </c>
      <c r="F212" s="6" t="str">
        <f t="shared" si="183"/>
        <v>4 3</v>
      </c>
      <c r="G212" s="1" t="s">
        <v>424</v>
      </c>
      <c r="H212" s="117" t="s">
        <v>1053</v>
      </c>
      <c r="I212" s="117" t="s">
        <v>1054</v>
      </c>
      <c r="J212" s="3">
        <f>SUMIF('2022'!$R$2:$R$3023,'Base Recursos Fiscales'!$H212,'2022'!$T$2:$T$3023)</f>
        <v>0</v>
      </c>
      <c r="K212" s="3">
        <f t="shared" si="177"/>
        <v>0</v>
      </c>
      <c r="L212" s="3">
        <f t="shared" si="178"/>
        <v>0</v>
      </c>
      <c r="M212" s="3">
        <f t="shared" si="179"/>
        <v>0</v>
      </c>
      <c r="N212" s="3">
        <f t="shared" si="180"/>
        <v>0</v>
      </c>
      <c r="P212" s="3">
        <f>SUMIF('2021'!$R$2:$R$5794,'Base Recursos Fiscales'!$H212,'2021'!$T$2:$T$5794)</f>
        <v>0</v>
      </c>
      <c r="Q212" s="3">
        <f>SUMIF('2020'!$R$2:$R$5794,'Base Recursos Fiscales'!$H212,'2020'!$T$2:$T$5794)</f>
        <v>0</v>
      </c>
      <c r="R212" s="3">
        <f>SUMIF('2019'!$R$2:$R$5794,'Base Recursos Fiscales'!$H212,'2019'!$T$2:$T$5794)</f>
        <v>0</v>
      </c>
      <c r="T212" s="115">
        <f t="shared" si="181"/>
        <v>0</v>
      </c>
    </row>
    <row r="213" spans="1:26" x14ac:dyDescent="0.25">
      <c r="A213" s="106">
        <f t="shared" si="119"/>
        <v>9</v>
      </c>
      <c r="B213" s="106"/>
      <c r="C213" s="106">
        <f>IFERROR(VLOOKUP($F213,catalogos!$A$3:$D$111,2,0),0)</f>
        <v>0</v>
      </c>
      <c r="D213" s="106"/>
      <c r="E213" s="116" t="str">
        <f t="shared" si="182"/>
        <v>1 4 3</v>
      </c>
      <c r="F213" s="116"/>
      <c r="G213" s="106" t="s">
        <v>423</v>
      </c>
      <c r="H213" s="136" t="s">
        <v>666</v>
      </c>
      <c r="I213" s="136" t="s">
        <v>667</v>
      </c>
      <c r="J213" s="2">
        <f>SUMIF($E$11:$E$5802,$H213,$J$11:$J$5802)</f>
        <v>3832</v>
      </c>
      <c r="K213" s="2">
        <f>SUMIF($E$11:$E$5802,$H213,$K$11:$K$5802)</f>
        <v>3832</v>
      </c>
      <c r="L213" s="2">
        <f>SUMIF($E$11:$E$5802,$H213,$L$11:$L$5802)</f>
        <v>7664</v>
      </c>
      <c r="M213" s="2">
        <f>SUMIF($E$11:$E$5802,$H213,$M$11:$M$5802)</f>
        <v>229.92</v>
      </c>
      <c r="N213" s="2">
        <f>SUMIF($E$11:$E$5802,$H213,$N$11:$N$5802)</f>
        <v>7893.92</v>
      </c>
      <c r="O213" s="2"/>
      <c r="P213" s="2">
        <f>SUMIF($E$11:$E$5802,$H213,$P$11:$P$5802)</f>
        <v>0</v>
      </c>
      <c r="Q213" s="2">
        <f>SUMIF($E$11:$E$5802,$H213,$Q$11:$Q$5802)</f>
        <v>0</v>
      </c>
      <c r="R213" s="2">
        <f>SUMIF($E$11:$E$5802,$H213,$R$11:$R$5802)</f>
        <v>0</v>
      </c>
      <c r="T213" s="115">
        <f t="shared" ref="T213" si="184">SUM(J213:S213)</f>
        <v>23451.84</v>
      </c>
    </row>
    <row r="214" spans="1:26" x14ac:dyDescent="0.25">
      <c r="A214" s="106">
        <f t="shared" ref="A214" si="185">LEN(H214)</f>
        <v>13</v>
      </c>
      <c r="B214" s="106"/>
      <c r="C214" s="1">
        <f>IFERROR(VLOOKUP($F214,catalogos!$A$3:$D$111,2,0),0)</f>
        <v>0</v>
      </c>
      <c r="E214" s="116" t="str">
        <f t="shared" si="182"/>
        <v>1 4 3 002</v>
      </c>
      <c r="F214" s="6"/>
      <c r="G214" s="106" t="s">
        <v>423</v>
      </c>
      <c r="H214" s="136" t="s">
        <v>364</v>
      </c>
      <c r="I214" s="136" t="s">
        <v>365</v>
      </c>
      <c r="J214" s="2">
        <f>SUMIF($E$11:$E$5802,$H214,$J$11:$J$5802)</f>
        <v>3832</v>
      </c>
      <c r="K214" s="2">
        <f>SUMIF($E$11:$E$5802,$H214,$K$11:$K$5802)</f>
        <v>3832</v>
      </c>
      <c r="L214" s="2">
        <f>SUMIF($E$11:$E$5802,$H214,$L$11:$L$5802)</f>
        <v>7664</v>
      </c>
      <c r="M214" s="2">
        <f>SUMIF($E$11:$E$5802,$H214,$M$11:$M$5802)</f>
        <v>229.92</v>
      </c>
      <c r="N214" s="2">
        <f>SUMIF($E$11:$E$5802,$H214,$N$11:$N$5802)</f>
        <v>7893.92</v>
      </c>
      <c r="O214" s="2"/>
      <c r="P214" s="2">
        <f>SUMIF($E$11:$E$5802,$H214,$P$11:$P$5802)</f>
        <v>0</v>
      </c>
      <c r="Q214" s="2">
        <f>SUMIF($E$11:$E$5802,$H214,$Q$11:$Q$5802)</f>
        <v>0</v>
      </c>
      <c r="R214" s="2">
        <f>SUMIF($E$11:$E$5802,$H214,$R$11:$R$5802)</f>
        <v>0</v>
      </c>
      <c r="T214" s="115"/>
    </row>
    <row r="215" spans="1:26" ht="24" x14ac:dyDescent="0.25">
      <c r="A215" s="1">
        <f t="shared" si="119"/>
        <v>17</v>
      </c>
      <c r="C215" s="1" t="str">
        <f>IFERROR(VLOOKUP($F215,catalogos!$A$3:$D$111,2,0),0)</f>
        <v>1.1.4.1</v>
      </c>
      <c r="D215" s="1">
        <v>11</v>
      </c>
      <c r="E215" s="6" t="str">
        <f t="shared" si="182"/>
        <v>1 4 3 002 001</v>
      </c>
      <c r="F215" s="6" t="str">
        <f t="shared" si="183"/>
        <v>4 3</v>
      </c>
      <c r="G215" s="1" t="s">
        <v>424</v>
      </c>
      <c r="H215" s="117" t="s">
        <v>1639</v>
      </c>
      <c r="I215" s="117" t="s">
        <v>1640</v>
      </c>
      <c r="J215" s="3">
        <f>SUMIF('2022'!$R$2:$R$3023,'Base Recursos Fiscales'!$H215,'2022'!$T$2:$T$3023)</f>
        <v>3832</v>
      </c>
      <c r="K215" s="3">
        <f t="shared" ref="K215" si="186">($J215/$K$1)*$K$2</f>
        <v>3832</v>
      </c>
      <c r="L215" s="3">
        <f t="shared" ref="L215" si="187">+$J215+$K215</f>
        <v>7664</v>
      </c>
      <c r="M215" s="3">
        <f t="shared" ref="M215" si="188">+$L215*$K$3</f>
        <v>229.92</v>
      </c>
      <c r="N215" s="3">
        <f t="shared" ref="N215" si="189">+M215+L215</f>
        <v>7893.92</v>
      </c>
      <c r="P215" s="3">
        <f>SUMIF('2021'!$R$2:$R$5794,'Base Recursos Fiscales'!$H215,'2021'!$T$2:$T$5794)</f>
        <v>0</v>
      </c>
      <c r="Q215" s="3">
        <f>SUMIF('2020'!$R$2:$R$5794,'Base Recursos Fiscales'!$H215,'2020'!$T$2:$T$5794)</f>
        <v>0</v>
      </c>
      <c r="R215" s="3">
        <f>SUMIF('2019'!$R$2:$R$5794,'Base Recursos Fiscales'!$H215,'2019'!$T$2:$T$5794)</f>
        <v>0</v>
      </c>
      <c r="T215" s="115">
        <f t="shared" ref="T215" si="190">SUM(J215:S215)</f>
        <v>23451.84</v>
      </c>
      <c r="U215" s="106"/>
      <c r="V215" s="106"/>
      <c r="W215" s="106"/>
      <c r="X215" s="106"/>
      <c r="Y215" s="106"/>
      <c r="Z215" s="106"/>
    </row>
    <row r="216" spans="1:26" x14ac:dyDescent="0.25">
      <c r="A216" s="106">
        <f t="shared" si="119"/>
        <v>9</v>
      </c>
      <c r="B216" s="106"/>
      <c r="C216" s="106">
        <f>IFERROR(VLOOKUP($F216,catalogos!$A$3:$D$111,2,0),0)</f>
        <v>0</v>
      </c>
      <c r="D216" s="106"/>
      <c r="E216" s="116" t="str">
        <f t="shared" si="182"/>
        <v>1 4 3</v>
      </c>
      <c r="F216" s="116"/>
      <c r="G216" s="106" t="s">
        <v>423</v>
      </c>
      <c r="H216" s="136" t="s">
        <v>668</v>
      </c>
      <c r="I216" s="136" t="s">
        <v>669</v>
      </c>
      <c r="J216" s="2">
        <f>SUMIF($E$11:$E$5802,$H216,$J$11:$J$5802)</f>
        <v>68267.41</v>
      </c>
      <c r="K216" s="2">
        <f>SUMIF($E$11:$E$5802,$H216,$K$11:$K$5802)</f>
        <v>68267.41</v>
      </c>
      <c r="L216" s="2">
        <f>SUMIF($E$11:$E$5802,$H216,$L$11:$L$5802)</f>
        <v>136534.82</v>
      </c>
      <c r="M216" s="2">
        <f>SUMIF($E$11:$E$5802,$H216,$M$11:$M$5802)</f>
        <v>4096.0446000000002</v>
      </c>
      <c r="N216" s="2">
        <f>SUMIF($E$11:$E$5802,$H216,$N$11:$N$5802)</f>
        <v>140630.8646</v>
      </c>
      <c r="O216" s="2"/>
      <c r="P216" s="2">
        <f>SUMIF($E$11:$E$5802,$H216,$P$11:$P$5802)</f>
        <v>0</v>
      </c>
      <c r="Q216" s="2">
        <f>SUMIF($E$11:$E$5802,$H216,$Q$11:$Q$5802)</f>
        <v>0</v>
      </c>
      <c r="R216" s="2">
        <f>SUMIF($E$11:$E$5802,$H216,$R$11:$R$5802)</f>
        <v>0</v>
      </c>
      <c r="T216" s="115">
        <f t="shared" ref="T216:T238" si="191">SUM(J216:S216)</f>
        <v>417796.54920000001</v>
      </c>
    </row>
    <row r="217" spans="1:26" x14ac:dyDescent="0.25">
      <c r="A217" s="106">
        <f t="shared" si="119"/>
        <v>13</v>
      </c>
      <c r="B217" s="106"/>
      <c r="C217" s="106">
        <f>IFERROR(VLOOKUP($F217,catalogos!$A$3:$D$111,2,0),0)</f>
        <v>0</v>
      </c>
      <c r="D217" s="106"/>
      <c r="E217" s="116" t="str">
        <f t="shared" si="182"/>
        <v>1 4 3 003</v>
      </c>
      <c r="F217" s="116"/>
      <c r="G217" s="106" t="s">
        <v>423</v>
      </c>
      <c r="H217" s="136" t="s">
        <v>366</v>
      </c>
      <c r="I217" s="136" t="s">
        <v>367</v>
      </c>
      <c r="J217" s="2">
        <f>SUMIF($E$11:$E$5802,$H217,$J$11:$J$5802)</f>
        <v>29699.41</v>
      </c>
      <c r="K217" s="2">
        <f>SUMIF($E$11:$E$5802,$H217,$K$11:$K$5802)</f>
        <v>29699.41</v>
      </c>
      <c r="L217" s="2">
        <f>SUMIF($E$11:$E$5802,$H217,$L$11:$L$5802)</f>
        <v>59398.82</v>
      </c>
      <c r="M217" s="2">
        <f>SUMIF($E$11:$E$5802,$H217,$M$11:$M$5802)</f>
        <v>1781.9645999999998</v>
      </c>
      <c r="N217" s="2">
        <f>SUMIF($E$11:$E$5802,$H217,$N$11:$N$5802)</f>
        <v>61180.784599999999</v>
      </c>
      <c r="O217" s="2"/>
      <c r="P217" s="2">
        <f>SUMIF($E$11:$E$5802,$H217,$P$11:$P$5802)</f>
        <v>0</v>
      </c>
      <c r="Q217" s="2">
        <f>SUMIF($E$11:$E$5802,$H217,$Q$11:$Q$5802)</f>
        <v>0</v>
      </c>
      <c r="R217" s="2">
        <f>SUMIF($E$11:$E$5802,$H217,$R$11:$R$5802)</f>
        <v>0</v>
      </c>
      <c r="T217" s="115">
        <f t="shared" si="191"/>
        <v>181760.38920000001</v>
      </c>
      <c r="Y217" s="106"/>
      <c r="Z217" s="106"/>
    </row>
    <row r="218" spans="1:26" x14ac:dyDescent="0.25">
      <c r="A218" s="1">
        <f t="shared" si="119"/>
        <v>17</v>
      </c>
      <c r="C218" s="1" t="str">
        <f>IFERROR(VLOOKUP($F218,catalogos!$A$3:$D$111,2,0),0)</f>
        <v>1.1.4.1</v>
      </c>
      <c r="D218" s="1">
        <v>11</v>
      </c>
      <c r="E218" s="6" t="str">
        <f t="shared" si="182"/>
        <v>1 4 3 003 001</v>
      </c>
      <c r="F218" s="6" t="str">
        <f t="shared" si="183"/>
        <v>4 3</v>
      </c>
      <c r="G218" s="1" t="s">
        <v>424</v>
      </c>
      <c r="H218" s="117" t="s">
        <v>670</v>
      </c>
      <c r="I218" s="117" t="s">
        <v>1566</v>
      </c>
      <c r="J218" s="3">
        <f>SUMIF('2022'!$R$2:$R$3023,'Base Recursos Fiscales'!$H218,'2022'!$T$2:$T$3023)</f>
        <v>8669.41</v>
      </c>
      <c r="K218" s="3">
        <f t="shared" ref="K218:K221" si="192">($J218/$K$1)*$K$2</f>
        <v>8669.41</v>
      </c>
      <c r="L218" s="3">
        <f t="shared" ref="L218:L221" si="193">+$J218+$K218</f>
        <v>17338.82</v>
      </c>
      <c r="M218" s="3">
        <f t="shared" ref="M218:M221" si="194">+$L218*$K$3</f>
        <v>520.16459999999995</v>
      </c>
      <c r="N218" s="3">
        <f t="shared" ref="N218:N221" si="195">+M218+L218</f>
        <v>17858.9846</v>
      </c>
      <c r="P218" s="3">
        <f>SUMIF('2021'!$R$2:$R$5794,'Base Recursos Fiscales'!$H218,'2021'!$T$2:$T$5794)</f>
        <v>0</v>
      </c>
      <c r="Q218" s="3">
        <f>SUMIF('2020'!$R$2:$R$5794,'Base Recursos Fiscales'!$H218,'2020'!$T$2:$T$5794)</f>
        <v>0</v>
      </c>
      <c r="R218" s="3">
        <f>SUMIF('2019'!$R$2:$R$5794,'Base Recursos Fiscales'!$H218,'2019'!$T$2:$T$5794)</f>
        <v>0</v>
      </c>
      <c r="T218" s="115">
        <f t="shared" ref="T218:T221" si="196">SUM(J218:S218)</f>
        <v>53056.789199999999</v>
      </c>
    </row>
    <row r="219" spans="1:26" hidden="1" x14ac:dyDescent="0.25">
      <c r="A219" s="1">
        <f t="shared" ref="A219" si="197">LEN(H219)</f>
        <v>17</v>
      </c>
      <c r="C219" s="1" t="str">
        <f>IFERROR(VLOOKUP($F219,catalogos!$A$3:$D$111,2,0),0)</f>
        <v>1.1.4.1</v>
      </c>
      <c r="D219" s="1">
        <v>11</v>
      </c>
      <c r="E219" s="6" t="str">
        <f t="shared" si="182"/>
        <v>1 4 3 003 001</v>
      </c>
      <c r="F219" s="6" t="str">
        <f t="shared" si="183"/>
        <v>4 3</v>
      </c>
      <c r="G219" s="1" t="s">
        <v>424</v>
      </c>
      <c r="H219" s="117" t="s">
        <v>1627</v>
      </c>
      <c r="I219" s="117" t="s">
        <v>1056</v>
      </c>
      <c r="J219" s="3">
        <f>SUMIF('2022'!$R$2:$R$3023,'Base Recursos Fiscales'!$H219,'2022'!$T$2:$T$3023)</f>
        <v>0</v>
      </c>
      <c r="K219" s="3">
        <f t="shared" si="192"/>
        <v>0</v>
      </c>
      <c r="L219" s="3">
        <f t="shared" si="193"/>
        <v>0</v>
      </c>
      <c r="M219" s="3">
        <f t="shared" si="194"/>
        <v>0</v>
      </c>
      <c r="N219" s="3">
        <f t="shared" si="195"/>
        <v>0</v>
      </c>
      <c r="P219" s="3">
        <f>SUMIF('2021'!$R$2:$R$5794,'Base Recursos Fiscales'!$H219,'2021'!$T$2:$T$5794)</f>
        <v>0</v>
      </c>
      <c r="Q219" s="3">
        <f>SUMIF('2020'!$R$2:$R$5794,'Base Recursos Fiscales'!$H219,'2020'!$T$2:$T$5794)</f>
        <v>0</v>
      </c>
      <c r="R219" s="3">
        <f>SUMIF('2019'!$R$2:$R$5794,'Base Recursos Fiscales'!$H219,'2019'!$T$2:$T$5794)</f>
        <v>0</v>
      </c>
      <c r="T219" s="115">
        <f t="shared" si="196"/>
        <v>0</v>
      </c>
    </row>
    <row r="220" spans="1:26" x14ac:dyDescent="0.25">
      <c r="A220" s="1">
        <f t="shared" ref="A220" si="198">LEN(H220)</f>
        <v>17</v>
      </c>
      <c r="C220" s="1" t="str">
        <f>IFERROR(VLOOKUP($F220,catalogos!$A$3:$D$111,2,0),0)</f>
        <v>1.1.4.1</v>
      </c>
      <c r="D220" s="1">
        <v>11</v>
      </c>
      <c r="E220" s="6" t="str">
        <f t="shared" si="182"/>
        <v>1 4 3 003 001</v>
      </c>
      <c r="F220" s="6" t="str">
        <f t="shared" ref="F220" si="199">MID(H220,3,3)</f>
        <v>4 3</v>
      </c>
      <c r="G220" s="1" t="s">
        <v>424</v>
      </c>
      <c r="H220" s="117" t="s">
        <v>1055</v>
      </c>
      <c r="I220" s="117" t="s">
        <v>1056</v>
      </c>
      <c r="J220" s="3">
        <f>SUMIF('2022'!$R$2:$R$3023,'Base Recursos Fiscales'!$H220,'2022'!$T$2:$T$3023)</f>
        <v>21030</v>
      </c>
      <c r="K220" s="3">
        <f t="shared" si="192"/>
        <v>21030</v>
      </c>
      <c r="L220" s="3">
        <f t="shared" si="193"/>
        <v>42060</v>
      </c>
      <c r="M220" s="3">
        <f t="shared" si="194"/>
        <v>1261.8</v>
      </c>
      <c r="N220" s="3">
        <f t="shared" ref="N220" si="200">+M220+L220</f>
        <v>43321.8</v>
      </c>
      <c r="P220" s="3">
        <f>SUMIF('2021'!$R$2:$R$5794,'Base Recursos Fiscales'!$H220,'2021'!$T$2:$T$5794)</f>
        <v>0</v>
      </c>
      <c r="Q220" s="3">
        <f>SUMIF('2020'!$R$2:$R$5794,'Base Recursos Fiscales'!$H220,'2020'!$T$2:$T$5794)</f>
        <v>0</v>
      </c>
      <c r="R220" s="3">
        <f>SUMIF('2019'!$R$2:$R$5794,'Base Recursos Fiscales'!$H220,'2019'!$T$2:$T$5794)</f>
        <v>0</v>
      </c>
      <c r="T220" s="115">
        <f t="shared" ref="T220" si="201">SUM(J220:S220)</f>
        <v>128703.6</v>
      </c>
    </row>
    <row r="221" spans="1:26" hidden="1" x14ac:dyDescent="0.25">
      <c r="A221" s="1">
        <f t="shared" ref="A221:A288" si="202">LEN(H221)</f>
        <v>17</v>
      </c>
      <c r="C221" s="1" t="str">
        <f>IFERROR(VLOOKUP($F221,catalogos!$A$3:$D$111,2,0),0)</f>
        <v>1.1.4.1</v>
      </c>
      <c r="D221" s="1">
        <v>11</v>
      </c>
      <c r="E221" s="6" t="str">
        <f t="shared" si="182"/>
        <v>1 4 3 003 001</v>
      </c>
      <c r="F221" s="6" t="str">
        <f t="shared" si="183"/>
        <v>4 3</v>
      </c>
      <c r="G221" s="1" t="s">
        <v>424</v>
      </c>
      <c r="H221" s="117" t="s">
        <v>1631</v>
      </c>
      <c r="I221" s="117" t="s">
        <v>1632</v>
      </c>
      <c r="J221" s="3">
        <f>SUMIF('2022'!$R$2:$R$3023,'Base Recursos Fiscales'!$H221,'2022'!$T$2:$T$3023)</f>
        <v>0</v>
      </c>
      <c r="K221" s="3">
        <f t="shared" si="192"/>
        <v>0</v>
      </c>
      <c r="L221" s="3">
        <f t="shared" si="193"/>
        <v>0</v>
      </c>
      <c r="M221" s="3">
        <f t="shared" si="194"/>
        <v>0</v>
      </c>
      <c r="N221" s="3">
        <f t="shared" si="195"/>
        <v>0</v>
      </c>
      <c r="P221" s="3">
        <f>SUMIF('2021'!$R$2:$R$5794,'Base Recursos Fiscales'!$H221,'2021'!$T$2:$T$5794)</f>
        <v>0</v>
      </c>
      <c r="Q221" s="3">
        <f>SUMIF('2020'!$R$2:$R$5794,'Base Recursos Fiscales'!$H221,'2020'!$T$2:$T$5794)</f>
        <v>0</v>
      </c>
      <c r="R221" s="3">
        <f>SUMIF('2019'!$R$2:$R$5794,'Base Recursos Fiscales'!$H221,'2019'!$T$2:$T$5794)</f>
        <v>0</v>
      </c>
      <c r="T221" s="115">
        <f t="shared" si="196"/>
        <v>0</v>
      </c>
    </row>
    <row r="222" spans="1:26" x14ac:dyDescent="0.25">
      <c r="A222" s="106">
        <f t="shared" si="202"/>
        <v>13</v>
      </c>
      <c r="B222" s="106"/>
      <c r="C222" s="106">
        <f>IFERROR(VLOOKUP($F222,catalogos!$A$3:$D$111,2,0),0)</f>
        <v>0</v>
      </c>
      <c r="D222" s="106"/>
      <c r="E222" s="116" t="str">
        <f t="shared" si="182"/>
        <v>1 4 3 003</v>
      </c>
      <c r="F222" s="116"/>
      <c r="G222" s="106" t="s">
        <v>423</v>
      </c>
      <c r="H222" s="136" t="s">
        <v>368</v>
      </c>
      <c r="I222" s="136" t="s">
        <v>369</v>
      </c>
      <c r="J222" s="2">
        <f>SUMIF($E$11:$E$5802,$H222,$J$11:$J$5802)</f>
        <v>13243</v>
      </c>
      <c r="K222" s="2">
        <f>SUMIF($E$11:$E$5802,$H222,$K$11:$K$5802)</f>
        <v>13243</v>
      </c>
      <c r="L222" s="2">
        <f>SUMIF($E$11:$E$5802,$H222,$L$11:$L$5802)</f>
        <v>26486</v>
      </c>
      <c r="M222" s="2">
        <f>SUMIF($E$11:$E$5802,$H222,$M$11:$M$5802)</f>
        <v>794.57999999999993</v>
      </c>
      <c r="N222" s="2">
        <f>SUMIF($E$11:$E$5802,$H222,$N$11:$N$5802)</f>
        <v>27280.579999999998</v>
      </c>
      <c r="O222" s="2"/>
      <c r="P222" s="2">
        <f>SUMIF($E$11:$E$5802,$H222,$P$11:$P$5802)</f>
        <v>0</v>
      </c>
      <c r="Q222" s="2">
        <f>SUMIF($E$11:$E$5802,$H222,$Q$11:$Q$5802)</f>
        <v>0</v>
      </c>
      <c r="R222" s="2">
        <f>SUMIF($E$11:$E$5802,$H222,$R$11:$R$5802)</f>
        <v>0</v>
      </c>
      <c r="T222" s="115">
        <f t="shared" si="191"/>
        <v>81047.16</v>
      </c>
    </row>
    <row r="223" spans="1:26" x14ac:dyDescent="0.25">
      <c r="A223" s="1">
        <f t="shared" si="202"/>
        <v>17</v>
      </c>
      <c r="C223" s="1" t="str">
        <f>IFERROR(VLOOKUP($F223,catalogos!$A$3:$D$111,2,0),0)</f>
        <v>1.1.4.1</v>
      </c>
      <c r="D223" s="1">
        <v>11</v>
      </c>
      <c r="E223" s="6" t="str">
        <f t="shared" si="182"/>
        <v>1 4 3 003 002</v>
      </c>
      <c r="F223" s="6" t="str">
        <f t="shared" si="183"/>
        <v>4 3</v>
      </c>
      <c r="G223" s="1" t="s">
        <v>424</v>
      </c>
      <c r="H223" s="117" t="s">
        <v>671</v>
      </c>
      <c r="I223" s="117" t="s">
        <v>1567</v>
      </c>
      <c r="J223" s="3">
        <f>SUMIF('2022'!$R$2:$R$3023,'Base Recursos Fiscales'!$H223,'2022'!$T$2:$T$3023)</f>
        <v>105</v>
      </c>
      <c r="K223" s="3">
        <f t="shared" ref="K223:K228" si="203">($J223/$K$1)*$K$2</f>
        <v>105</v>
      </c>
      <c r="L223" s="3">
        <f t="shared" ref="L223:L228" si="204">+$J223+$K223</f>
        <v>210</v>
      </c>
      <c r="M223" s="3">
        <f t="shared" ref="M223:M228" si="205">+$L223*$K$3</f>
        <v>6.3</v>
      </c>
      <c r="N223" s="3">
        <f t="shared" ref="N223:N228" si="206">+M223+L223</f>
        <v>216.3</v>
      </c>
      <c r="P223" s="3">
        <f>SUMIF('2021'!$R$2:$R$5794,'Base Recursos Fiscales'!$H223,'2021'!$T$2:$T$5794)</f>
        <v>0</v>
      </c>
      <c r="Q223" s="3">
        <f>SUMIF('2020'!$R$2:$R$5794,'Base Recursos Fiscales'!$H223,'2020'!$T$2:$T$5794)</f>
        <v>0</v>
      </c>
      <c r="R223" s="3">
        <f>SUMIF('2019'!$R$2:$R$5794,'Base Recursos Fiscales'!$H223,'2019'!$T$2:$T$5794)</f>
        <v>0</v>
      </c>
      <c r="T223" s="115">
        <f t="shared" ref="T223:T228" si="207">SUM(J223:S223)</f>
        <v>642.6</v>
      </c>
      <c r="Y223" s="106"/>
      <c r="Z223" s="106"/>
    </row>
    <row r="224" spans="1:26" hidden="1" x14ac:dyDescent="0.25">
      <c r="A224" s="1">
        <f t="shared" si="202"/>
        <v>17</v>
      </c>
      <c r="C224" s="1" t="str">
        <f>IFERROR(VLOOKUP($F224,catalogos!$A$3:$D$111,2,0),0)</f>
        <v>1.1.4.1</v>
      </c>
      <c r="D224" s="1">
        <v>11</v>
      </c>
      <c r="E224" s="6" t="str">
        <f t="shared" si="182"/>
        <v>1 4 3 003 002</v>
      </c>
      <c r="F224" s="6" t="str">
        <f t="shared" si="183"/>
        <v>4 3</v>
      </c>
      <c r="G224" s="1" t="s">
        <v>424</v>
      </c>
      <c r="H224" s="117" t="s">
        <v>1057</v>
      </c>
      <c r="I224" s="117" t="s">
        <v>1568</v>
      </c>
      <c r="J224" s="3">
        <f>SUMIF('2022'!$R$2:$R$3023,'Base Recursos Fiscales'!$H224,'2022'!$T$2:$T$3023)</f>
        <v>0</v>
      </c>
      <c r="K224" s="3">
        <f t="shared" si="203"/>
        <v>0</v>
      </c>
      <c r="L224" s="3">
        <f t="shared" si="204"/>
        <v>0</v>
      </c>
      <c r="M224" s="3">
        <f t="shared" si="205"/>
        <v>0</v>
      </c>
      <c r="N224" s="3">
        <f t="shared" si="206"/>
        <v>0</v>
      </c>
      <c r="P224" s="3">
        <f>SUMIF('2021'!$R$2:$R$5794,'Base Recursos Fiscales'!$H224,'2021'!$T$2:$T$5794)</f>
        <v>0</v>
      </c>
      <c r="Q224" s="3">
        <f>SUMIF('2020'!$R$2:$R$5794,'Base Recursos Fiscales'!$H224,'2020'!$T$2:$T$5794)</f>
        <v>0</v>
      </c>
      <c r="R224" s="3">
        <f>SUMIF('2019'!$R$2:$R$5794,'Base Recursos Fiscales'!$H224,'2019'!$T$2:$T$5794)</f>
        <v>0</v>
      </c>
      <c r="T224" s="115">
        <f t="shared" si="207"/>
        <v>0</v>
      </c>
    </row>
    <row r="225" spans="1:28" x14ac:dyDescent="0.25">
      <c r="A225" s="1">
        <f t="shared" ref="A225" si="208">LEN(H225)</f>
        <v>17</v>
      </c>
      <c r="C225" s="1" t="str">
        <f>IFERROR(VLOOKUP($F225,catalogos!$A$3:$D$111,2,0),0)</f>
        <v>1.1.4.1</v>
      </c>
      <c r="D225" s="1">
        <v>11</v>
      </c>
      <c r="E225" s="6" t="str">
        <f t="shared" si="182"/>
        <v>1 4 3 003 002</v>
      </c>
      <c r="F225" s="6" t="str">
        <f t="shared" ref="F225" si="209">MID(H225,3,3)</f>
        <v>4 3</v>
      </c>
      <c r="G225" s="1" t="s">
        <v>424</v>
      </c>
      <c r="H225" s="117" t="s">
        <v>672</v>
      </c>
      <c r="I225" s="117" t="s">
        <v>673</v>
      </c>
      <c r="J225" s="3">
        <f>SUMIF('2022'!$R$2:$R$3023,'Base Recursos Fiscales'!$H225,'2022'!$T$2:$T$3023)</f>
        <v>13138</v>
      </c>
      <c r="K225" s="3">
        <f t="shared" si="203"/>
        <v>13138</v>
      </c>
      <c r="L225" s="3">
        <f t="shared" si="204"/>
        <v>26276</v>
      </c>
      <c r="M225" s="3">
        <f t="shared" si="205"/>
        <v>788.28</v>
      </c>
      <c r="N225" s="3">
        <f t="shared" ref="N225" si="210">+M225+L225</f>
        <v>27064.28</v>
      </c>
      <c r="P225" s="3">
        <f>SUMIF('2021'!$R$2:$R$5794,'Base Recursos Fiscales'!$H225,'2021'!$T$2:$T$5794)</f>
        <v>0</v>
      </c>
      <c r="Q225" s="3">
        <f>SUMIF('2020'!$R$2:$R$5794,'Base Recursos Fiscales'!$H225,'2020'!$T$2:$T$5794)</f>
        <v>0</v>
      </c>
      <c r="R225" s="3">
        <f>SUMIF('2019'!$R$2:$R$5794,'Base Recursos Fiscales'!$H225,'2019'!$T$2:$T$5794)</f>
        <v>0</v>
      </c>
      <c r="T225" s="115">
        <f t="shared" ref="T225" si="211">SUM(J225:S225)</f>
        <v>80404.56</v>
      </c>
    </row>
    <row r="226" spans="1:28" ht="24" hidden="1" x14ac:dyDescent="0.25">
      <c r="A226" s="1">
        <f t="shared" si="202"/>
        <v>17</v>
      </c>
      <c r="C226" s="1" t="str">
        <f>IFERROR(VLOOKUP($F226,catalogos!$A$3:$D$111,2,0),0)</f>
        <v>1.1.4.1</v>
      </c>
      <c r="D226" s="1">
        <v>11</v>
      </c>
      <c r="E226" s="6" t="str">
        <f t="shared" si="182"/>
        <v>1 4 3 003 002</v>
      </c>
      <c r="F226" s="6" t="str">
        <f t="shared" si="183"/>
        <v>4 3</v>
      </c>
      <c r="G226" s="1" t="s">
        <v>424</v>
      </c>
      <c r="H226" s="117" t="s">
        <v>1621</v>
      </c>
      <c r="I226" s="117" t="s">
        <v>1622</v>
      </c>
      <c r="J226" s="3">
        <f>SUMIF('2022'!$R$2:$R$3023,'Base Recursos Fiscales'!$H226,'2022'!$T$2:$T$3023)</f>
        <v>0</v>
      </c>
      <c r="K226" s="3">
        <f t="shared" si="203"/>
        <v>0</v>
      </c>
      <c r="L226" s="3">
        <f t="shared" si="204"/>
        <v>0</v>
      </c>
      <c r="M226" s="3">
        <f t="shared" si="205"/>
        <v>0</v>
      </c>
      <c r="N226" s="3">
        <f t="shared" si="206"/>
        <v>0</v>
      </c>
      <c r="P226" s="3">
        <f>SUMIF('2021'!$R$2:$R$5794,'Base Recursos Fiscales'!$H226,'2021'!$T$2:$T$5794)</f>
        <v>0</v>
      </c>
      <c r="Q226" s="3">
        <f>SUMIF('2020'!$R$2:$R$5794,'Base Recursos Fiscales'!$H226,'2020'!$T$2:$T$5794)</f>
        <v>0</v>
      </c>
      <c r="R226" s="3">
        <f>SUMIF('2019'!$R$2:$R$5794,'Base Recursos Fiscales'!$H226,'2019'!$T$2:$T$5794)</f>
        <v>0</v>
      </c>
      <c r="T226" s="115">
        <f t="shared" si="207"/>
        <v>0</v>
      </c>
      <c r="Y226" s="106"/>
      <c r="Z226" s="106"/>
    </row>
    <row r="227" spans="1:28" x14ac:dyDescent="0.25">
      <c r="A227" s="1">
        <f t="shared" si="202"/>
        <v>13</v>
      </c>
      <c r="E227" s="116" t="str">
        <f t="shared" si="182"/>
        <v>1 4 3 003</v>
      </c>
      <c r="F227" s="116" t="str">
        <f t="shared" si="183"/>
        <v>4 3</v>
      </c>
      <c r="G227" s="106" t="s">
        <v>423</v>
      </c>
      <c r="H227" s="136" t="s">
        <v>1058</v>
      </c>
      <c r="I227" s="136" t="s">
        <v>1059</v>
      </c>
      <c r="J227" s="2">
        <f>SUMIF($E$11:$E$5802,$H227,$J$11:$J$5802)</f>
        <v>105</v>
      </c>
      <c r="K227" s="2">
        <f>SUMIF($E$11:$E$5802,$H227,$K$11:$K$5802)</f>
        <v>105</v>
      </c>
      <c r="L227" s="2">
        <f>SUMIF($E$11:$E$5802,$H227,$L$11:$L$5802)</f>
        <v>210</v>
      </c>
      <c r="M227" s="2">
        <f>SUMIF($E$11:$E$5802,$H227,$M$11:$M$5802)</f>
        <v>6.3</v>
      </c>
      <c r="N227" s="2">
        <f>SUMIF($E$11:$E$5802,$H227,$N$11:$N$5802)</f>
        <v>216.3</v>
      </c>
      <c r="O227" s="2"/>
      <c r="P227" s="2">
        <f>SUMIF($E$11:$E$5802,$H227,$P$11:$P$5802)</f>
        <v>0</v>
      </c>
      <c r="Q227" s="2">
        <f>SUMIF($E$11:$E$5802,$H227,$Q$11:$Q$5802)</f>
        <v>0</v>
      </c>
      <c r="R227" s="2">
        <f>SUMIF($E$11:$E$5802,$H227,$R$11:$R$5802)</f>
        <v>0</v>
      </c>
      <c r="T227" s="115">
        <f t="shared" ref="T227" si="212">SUM(J227:S227)</f>
        <v>642.6</v>
      </c>
    </row>
    <row r="228" spans="1:28" ht="24" x14ac:dyDescent="0.25">
      <c r="A228" s="1">
        <f t="shared" si="202"/>
        <v>17</v>
      </c>
      <c r="C228" s="1" t="str">
        <f>IFERROR(VLOOKUP($F228,catalogos!$A$3:$D$111,2,0),0)</f>
        <v>1.1.4.1</v>
      </c>
      <c r="D228" s="1">
        <v>11</v>
      </c>
      <c r="E228" s="6" t="str">
        <f t="shared" si="182"/>
        <v>1 4 3 003 003</v>
      </c>
      <c r="F228" s="6" t="str">
        <f t="shared" si="183"/>
        <v>4 3</v>
      </c>
      <c r="G228" s="1" t="s">
        <v>424</v>
      </c>
      <c r="H228" s="117" t="s">
        <v>1060</v>
      </c>
      <c r="I228" s="117" t="s">
        <v>1061</v>
      </c>
      <c r="J228" s="3">
        <f>SUMIF('2022'!$R$2:$R$3023,'Base Recursos Fiscales'!$H228,'2022'!$T$2:$T$3023)</f>
        <v>105</v>
      </c>
      <c r="K228" s="3">
        <f t="shared" si="203"/>
        <v>105</v>
      </c>
      <c r="L228" s="3">
        <f t="shared" si="204"/>
        <v>210</v>
      </c>
      <c r="M228" s="3">
        <f t="shared" si="205"/>
        <v>6.3</v>
      </c>
      <c r="N228" s="3">
        <f t="shared" si="206"/>
        <v>216.3</v>
      </c>
      <c r="P228" s="3">
        <f>SUMIF('2021'!$R$2:$R$5794,'Base Recursos Fiscales'!$H228,'2021'!$T$2:$T$5794)</f>
        <v>0</v>
      </c>
      <c r="Q228" s="3">
        <f>SUMIF('2020'!$R$2:$R$5794,'Base Recursos Fiscales'!$H228,'2020'!$T$2:$T$5794)</f>
        <v>0</v>
      </c>
      <c r="R228" s="3">
        <f>SUMIF('2019'!$R$2:$R$5794,'Base Recursos Fiscales'!$H228,'2019'!$T$2:$T$5794)</f>
        <v>0</v>
      </c>
      <c r="T228" s="115">
        <f t="shared" si="207"/>
        <v>642.6</v>
      </c>
    </row>
    <row r="229" spans="1:28" x14ac:dyDescent="0.25">
      <c r="A229" s="106">
        <f t="shared" si="202"/>
        <v>13</v>
      </c>
      <c r="B229" s="106"/>
      <c r="C229" s="106">
        <f>IFERROR(VLOOKUP($F229,catalogos!$A$3:$D$111,2,0),0)</f>
        <v>0</v>
      </c>
      <c r="D229" s="106"/>
      <c r="E229" s="116" t="str">
        <f t="shared" si="182"/>
        <v>1 4 3 003</v>
      </c>
      <c r="F229" s="116"/>
      <c r="G229" s="106" t="s">
        <v>423</v>
      </c>
      <c r="H229" s="136" t="s">
        <v>674</v>
      </c>
      <c r="I229" s="136" t="s">
        <v>675</v>
      </c>
      <c r="J229" s="2">
        <f>SUMIF($E$11:$E$5802,$H229,$J$11:$J$5802)</f>
        <v>25220</v>
      </c>
      <c r="K229" s="2">
        <f>SUMIF($E$11:$E$5802,$H229,$K$11:$K$5802)</f>
        <v>25220</v>
      </c>
      <c r="L229" s="2">
        <f>SUMIF($E$11:$E$5802,$H229,$L$11:$L$5802)</f>
        <v>50440</v>
      </c>
      <c r="M229" s="2">
        <f>SUMIF($E$11:$E$5802,$H229,$M$11:$M$5802)</f>
        <v>1513.2</v>
      </c>
      <c r="N229" s="2">
        <f>SUMIF($E$11:$E$5802,$H229,$N$11:$N$5802)</f>
        <v>51953.2</v>
      </c>
      <c r="O229" s="2"/>
      <c r="P229" s="2">
        <f>SUMIF($E$11:$E$5802,$H229,$P$11:$P$5802)</f>
        <v>0</v>
      </c>
      <c r="Q229" s="2">
        <f>SUMIF($E$11:$E$5802,$H229,$Q$11:$Q$5802)</f>
        <v>0</v>
      </c>
      <c r="R229" s="2">
        <f>SUMIF($E$11:$E$5802,$H229,$R$11:$R$5802)</f>
        <v>0</v>
      </c>
      <c r="T229" s="115">
        <f t="shared" si="191"/>
        <v>154346.4</v>
      </c>
    </row>
    <row r="230" spans="1:28" x14ac:dyDescent="0.25">
      <c r="A230" s="1">
        <f t="shared" ref="A230:A231" si="213">LEN(H230)</f>
        <v>17</v>
      </c>
      <c r="C230" s="1" t="str">
        <f>IFERROR(VLOOKUP($F230,catalogos!$A$3:$D$111,2,0),0)</f>
        <v>1.1.4.1</v>
      </c>
      <c r="D230" s="1">
        <v>11</v>
      </c>
      <c r="E230" s="6" t="str">
        <f t="shared" si="182"/>
        <v>1 4 3 003 004</v>
      </c>
      <c r="F230" s="6" t="str">
        <f t="shared" ref="F230:F231" si="214">MID(H230,3,3)</f>
        <v>4 3</v>
      </c>
      <c r="G230" s="1" t="s">
        <v>424</v>
      </c>
      <c r="H230" s="117" t="s">
        <v>370</v>
      </c>
      <c r="I230" s="117" t="s">
        <v>1569</v>
      </c>
      <c r="J230" s="3">
        <f>SUMIF('2022'!$R$2:$R$3023,'Base Recursos Fiscales'!$H230,'2022'!$T$2:$T$3023)</f>
        <v>24870</v>
      </c>
      <c r="K230" s="3">
        <f t="shared" ref="K230:K232" si="215">($J230/$K$1)*$K$2</f>
        <v>24870</v>
      </c>
      <c r="L230" s="3">
        <f t="shared" ref="L230:L232" si="216">+$J230+$K230</f>
        <v>49740</v>
      </c>
      <c r="M230" s="3">
        <f t="shared" ref="M230:M232" si="217">+$L230*$K$3</f>
        <v>1492.2</v>
      </c>
      <c r="N230" s="3">
        <f t="shared" ref="N230:N231" si="218">+M230+L230</f>
        <v>51232.2</v>
      </c>
      <c r="P230" s="3">
        <f>SUMIF('2021'!$R$2:$R$5794,'Base Recursos Fiscales'!$H230,'2021'!$T$2:$T$5794)</f>
        <v>0</v>
      </c>
      <c r="Q230" s="3">
        <f>SUMIF('2020'!$R$2:$R$5794,'Base Recursos Fiscales'!$H230,'2020'!$T$2:$T$5794)</f>
        <v>0</v>
      </c>
      <c r="R230" s="3">
        <f>SUMIF('2019'!$R$2:$R$5794,'Base Recursos Fiscales'!$H230,'2019'!$T$2:$T$5794)</f>
        <v>0</v>
      </c>
      <c r="T230" s="115">
        <f t="shared" ref="T230:T231" si="219">SUM(J230:S230)</f>
        <v>152204.4</v>
      </c>
    </row>
    <row r="231" spans="1:28" hidden="1" x14ac:dyDescent="0.25">
      <c r="A231" s="1">
        <f t="shared" si="213"/>
        <v>17</v>
      </c>
      <c r="C231" s="1" t="str">
        <f>IFERROR(VLOOKUP($F231,catalogos!$A$3:$D$111,2,0),0)</f>
        <v>1.1.4.1</v>
      </c>
      <c r="D231" s="1">
        <v>11</v>
      </c>
      <c r="E231" s="6" t="str">
        <f t="shared" si="182"/>
        <v>1 4 3 003 004</v>
      </c>
      <c r="F231" s="6" t="str">
        <f t="shared" si="214"/>
        <v>4 3</v>
      </c>
      <c r="G231" s="1" t="s">
        <v>424</v>
      </c>
      <c r="H231" s="117" t="s">
        <v>1623</v>
      </c>
      <c r="I231" s="117" t="s">
        <v>1624</v>
      </c>
      <c r="J231" s="3">
        <f>SUMIF('2022'!$R$2:$R$3023,'Base Recursos Fiscales'!$H231,'2022'!$T$2:$T$3023)</f>
        <v>0</v>
      </c>
      <c r="K231" s="3">
        <f t="shared" si="215"/>
        <v>0</v>
      </c>
      <c r="L231" s="3">
        <f t="shared" si="216"/>
        <v>0</v>
      </c>
      <c r="M231" s="3">
        <f t="shared" si="217"/>
        <v>0</v>
      </c>
      <c r="N231" s="3">
        <f t="shared" si="218"/>
        <v>0</v>
      </c>
      <c r="P231" s="3">
        <f>SUMIF('2021'!$R$2:$R$5794,'Base Recursos Fiscales'!$H231,'2021'!$T$2:$T$5794)</f>
        <v>0</v>
      </c>
      <c r="Q231" s="3">
        <f>SUMIF('2020'!$R$2:$R$5794,'Base Recursos Fiscales'!$H231,'2020'!$T$2:$T$5794)</f>
        <v>0</v>
      </c>
      <c r="R231" s="3">
        <f>SUMIF('2019'!$R$2:$R$5794,'Base Recursos Fiscales'!$H231,'2019'!$T$2:$T$5794)</f>
        <v>0</v>
      </c>
      <c r="T231" s="115">
        <f t="shared" si="219"/>
        <v>0</v>
      </c>
    </row>
    <row r="232" spans="1:28" ht="24" x14ac:dyDescent="0.25">
      <c r="A232" s="1">
        <f t="shared" si="202"/>
        <v>17</v>
      </c>
      <c r="C232" s="1" t="str">
        <f>IFERROR(VLOOKUP($F232,catalogos!$A$3:$D$111,2,0),0)</f>
        <v>1.1.4.1</v>
      </c>
      <c r="D232" s="1">
        <v>11</v>
      </c>
      <c r="E232" s="6" t="str">
        <f t="shared" si="182"/>
        <v>1 4 3 003 004</v>
      </c>
      <c r="F232" s="6" t="str">
        <f t="shared" si="183"/>
        <v>4 3</v>
      </c>
      <c r="G232" s="1" t="s">
        <v>424</v>
      </c>
      <c r="H232" s="117" t="s">
        <v>1629</v>
      </c>
      <c r="I232" s="117" t="s">
        <v>1630</v>
      </c>
      <c r="J232" s="3">
        <f>SUMIF('2022'!$R$2:$R$3023,'Base Recursos Fiscales'!$H232,'2022'!$T$2:$T$3023)</f>
        <v>350</v>
      </c>
      <c r="K232" s="3">
        <f t="shared" si="215"/>
        <v>350</v>
      </c>
      <c r="L232" s="3">
        <f t="shared" si="216"/>
        <v>700</v>
      </c>
      <c r="M232" s="3">
        <f t="shared" si="217"/>
        <v>21</v>
      </c>
      <c r="N232" s="3">
        <f t="shared" ref="N232" si="220">+M232+L232</f>
        <v>721</v>
      </c>
      <c r="P232" s="3">
        <f>SUMIF('2021'!$R$2:$R$5794,'Base Recursos Fiscales'!$H232,'2021'!$T$2:$T$5794)</f>
        <v>0</v>
      </c>
      <c r="Q232" s="3">
        <f>SUMIF('2020'!$R$2:$R$5794,'Base Recursos Fiscales'!$H232,'2020'!$T$2:$T$5794)</f>
        <v>0</v>
      </c>
      <c r="R232" s="3">
        <f>SUMIF('2019'!$R$2:$R$5794,'Base Recursos Fiscales'!$H232,'2019'!$T$2:$T$5794)</f>
        <v>0</v>
      </c>
      <c r="T232" s="115">
        <f t="shared" ref="T232" si="221">SUM(J232:S232)</f>
        <v>2142</v>
      </c>
    </row>
    <row r="233" spans="1:28" hidden="1" x14ac:dyDescent="0.25">
      <c r="A233" s="106">
        <f t="shared" si="202"/>
        <v>9</v>
      </c>
      <c r="B233" s="106"/>
      <c r="C233" s="106">
        <f>IFERROR(VLOOKUP($F233,catalogos!$A$3:$D$111,2,0),0)</f>
        <v>0</v>
      </c>
      <c r="D233" s="106"/>
      <c r="E233" s="116" t="str">
        <f t="shared" si="182"/>
        <v>1 4 3</v>
      </c>
      <c r="F233" s="116"/>
      <c r="G233" s="106" t="s">
        <v>423</v>
      </c>
      <c r="H233" s="136" t="s">
        <v>1062</v>
      </c>
      <c r="I233" s="136" t="s">
        <v>1063</v>
      </c>
      <c r="J233" s="2">
        <f>SUMIF($E$11:$E$5802,$H233,$J$11:$J$5802)</f>
        <v>0</v>
      </c>
      <c r="K233" s="2">
        <f>SUMIF($E$11:$E$5802,$H233,$K$11:$K$5802)</f>
        <v>0</v>
      </c>
      <c r="L233" s="2">
        <f>SUMIF($E$11:$E$5802,$H233,$L$11:$L$5802)</f>
        <v>0</v>
      </c>
      <c r="M233" s="2">
        <f>SUMIF($E$11:$E$5802,$H233,$M$11:$M$5802)</f>
        <v>0</v>
      </c>
      <c r="N233" s="2">
        <f>SUMIF($E$11:$E$5802,$H233,$N$11:$N$5802)</f>
        <v>0</v>
      </c>
      <c r="O233" s="2"/>
      <c r="P233" s="2">
        <f>SUMIF($E$11:$E$5802,$H233,$P$11:$P$5802)</f>
        <v>0</v>
      </c>
      <c r="Q233" s="2">
        <f>SUMIF($E$11:$E$5802,$H233,$Q$11:$Q$5802)</f>
        <v>0</v>
      </c>
      <c r="R233" s="2">
        <f>SUMIF($E$11:$E$5802,$H233,$R$11:$R$5802)</f>
        <v>0</v>
      </c>
      <c r="T233" s="115">
        <f t="shared" si="191"/>
        <v>0</v>
      </c>
      <c r="Y233" s="106"/>
      <c r="Z233" s="106"/>
      <c r="AA233" s="106"/>
      <c r="AB233" s="106"/>
    </row>
    <row r="234" spans="1:28" hidden="1" x14ac:dyDescent="0.25">
      <c r="A234" s="1">
        <f t="shared" si="202"/>
        <v>13</v>
      </c>
      <c r="C234" s="1" t="str">
        <f>IFERROR(VLOOKUP($F234,catalogos!$A$3:$D$111,2,0),0)</f>
        <v>1.1.4.1</v>
      </c>
      <c r="D234" s="1">
        <v>11</v>
      </c>
      <c r="E234" s="6" t="str">
        <f t="shared" si="182"/>
        <v>1 4 3 004</v>
      </c>
      <c r="F234" s="6" t="str">
        <f t="shared" si="183"/>
        <v>4 3</v>
      </c>
      <c r="G234" s="1" t="s">
        <v>424</v>
      </c>
      <c r="H234" s="117" t="s">
        <v>1064</v>
      </c>
      <c r="I234" s="117" t="s">
        <v>1065</v>
      </c>
      <c r="J234" s="3">
        <f>SUMIF('2022'!$R$2:$R$3023,'Base Recursos Fiscales'!$H234,'2022'!$T$2:$T$3023)</f>
        <v>0</v>
      </c>
      <c r="K234" s="3">
        <f t="shared" ref="K234:K237" si="222">($J234/$K$1)*$K$2</f>
        <v>0</v>
      </c>
      <c r="L234" s="3">
        <f t="shared" ref="L234:L237" si="223">+$J234+$K234</f>
        <v>0</v>
      </c>
      <c r="M234" s="3">
        <f t="shared" ref="M234:M237" si="224">+$L234*$K$3</f>
        <v>0</v>
      </c>
      <c r="N234" s="3">
        <f t="shared" ref="N234:N237" si="225">+M234+L234</f>
        <v>0</v>
      </c>
      <c r="P234" s="3">
        <f>SUMIF('2021'!$R$2:$R$5794,'Base Recursos Fiscales'!$H234,'2021'!$T$2:$T$5794)</f>
        <v>0</v>
      </c>
      <c r="Q234" s="3">
        <f>SUMIF('2020'!$R$2:$R$5794,'Base Recursos Fiscales'!$H234,'2020'!$T$2:$T$5794)</f>
        <v>0</v>
      </c>
      <c r="R234" s="3">
        <f>SUMIF('2019'!$R$2:$R$5794,'Base Recursos Fiscales'!$H234,'2019'!$T$2:$T$5794)</f>
        <v>0</v>
      </c>
      <c r="T234" s="115">
        <f t="shared" ref="T234:T237" si="226">SUM(J234:S234)</f>
        <v>0</v>
      </c>
      <c r="Y234" s="106"/>
      <c r="Z234" s="106"/>
    </row>
    <row r="235" spans="1:28" hidden="1" x14ac:dyDescent="0.25">
      <c r="A235" s="1">
        <f t="shared" si="202"/>
        <v>13</v>
      </c>
      <c r="C235" s="1" t="str">
        <f>IFERROR(VLOOKUP($F235,catalogos!$A$3:$D$111,2,0),0)</f>
        <v>1.1.4.1</v>
      </c>
      <c r="D235" s="1">
        <v>11</v>
      </c>
      <c r="E235" s="6" t="str">
        <f t="shared" si="182"/>
        <v>1 4 3 004</v>
      </c>
      <c r="F235" s="6" t="str">
        <f t="shared" si="183"/>
        <v>4 3</v>
      </c>
      <c r="G235" s="1" t="s">
        <v>424</v>
      </c>
      <c r="H235" s="117" t="s">
        <v>1066</v>
      </c>
      <c r="I235" s="117" t="s">
        <v>1067</v>
      </c>
      <c r="J235" s="3">
        <f>SUMIF('2022'!$R$2:$R$3023,'Base Recursos Fiscales'!$H235,'2022'!$T$2:$T$3023)</f>
        <v>0</v>
      </c>
      <c r="K235" s="3">
        <f t="shared" si="222"/>
        <v>0</v>
      </c>
      <c r="L235" s="3">
        <f t="shared" si="223"/>
        <v>0</v>
      </c>
      <c r="M235" s="3">
        <f t="shared" si="224"/>
        <v>0</v>
      </c>
      <c r="N235" s="3">
        <f t="shared" si="225"/>
        <v>0</v>
      </c>
      <c r="P235" s="3">
        <f>SUMIF('2021'!$R$2:$R$5794,'Base Recursos Fiscales'!$H235,'2021'!$T$2:$T$5794)</f>
        <v>0</v>
      </c>
      <c r="Q235" s="3">
        <f>SUMIF('2020'!$R$2:$R$5794,'Base Recursos Fiscales'!$H235,'2020'!$T$2:$T$5794)</f>
        <v>0</v>
      </c>
      <c r="R235" s="3">
        <f>SUMIF('2019'!$R$2:$R$5794,'Base Recursos Fiscales'!$H235,'2019'!$T$2:$T$5794)</f>
        <v>0</v>
      </c>
      <c r="T235" s="115">
        <f t="shared" si="226"/>
        <v>0</v>
      </c>
    </row>
    <row r="236" spans="1:28" hidden="1" x14ac:dyDescent="0.25">
      <c r="A236" s="1">
        <f t="shared" si="202"/>
        <v>13</v>
      </c>
      <c r="C236" s="1" t="str">
        <f>IFERROR(VLOOKUP($F236,catalogos!$A$3:$D$111,2,0),0)</f>
        <v>1.1.4.1</v>
      </c>
      <c r="D236" s="1">
        <v>11</v>
      </c>
      <c r="E236" s="6" t="str">
        <f t="shared" si="182"/>
        <v>1 4 3 004</v>
      </c>
      <c r="F236" s="6" t="str">
        <f t="shared" si="183"/>
        <v>4 3</v>
      </c>
      <c r="G236" s="1" t="s">
        <v>424</v>
      </c>
      <c r="H236" s="117" t="s">
        <v>1068</v>
      </c>
      <c r="I236" s="117" t="s">
        <v>1069</v>
      </c>
      <c r="J236" s="3">
        <f>SUMIF('2022'!$R$2:$R$3023,'Base Recursos Fiscales'!$H236,'2022'!$T$2:$T$3023)</f>
        <v>0</v>
      </c>
      <c r="K236" s="3">
        <f t="shared" si="222"/>
        <v>0</v>
      </c>
      <c r="L236" s="3">
        <f t="shared" si="223"/>
        <v>0</v>
      </c>
      <c r="M236" s="3">
        <f t="shared" si="224"/>
        <v>0</v>
      </c>
      <c r="N236" s="3">
        <f t="shared" si="225"/>
        <v>0</v>
      </c>
      <c r="P236" s="3">
        <f>SUMIF('2021'!$R$2:$R$5794,'Base Recursos Fiscales'!$H236,'2021'!$T$2:$T$5794)</f>
        <v>0</v>
      </c>
      <c r="Q236" s="3">
        <f>SUMIF('2020'!$R$2:$R$5794,'Base Recursos Fiscales'!$H236,'2020'!$T$2:$T$5794)</f>
        <v>0</v>
      </c>
      <c r="R236" s="3">
        <f>SUMIF('2019'!$R$2:$R$5794,'Base Recursos Fiscales'!$H236,'2019'!$T$2:$T$5794)</f>
        <v>0</v>
      </c>
      <c r="T236" s="115">
        <f t="shared" si="226"/>
        <v>0</v>
      </c>
    </row>
    <row r="237" spans="1:28" hidden="1" x14ac:dyDescent="0.25">
      <c r="A237" s="1">
        <f t="shared" si="202"/>
        <v>13</v>
      </c>
      <c r="C237" s="1" t="str">
        <f>IFERROR(VLOOKUP($F237,catalogos!$A$3:$D$111,2,0),0)</f>
        <v>1.1.4.1</v>
      </c>
      <c r="D237" s="1">
        <v>11</v>
      </c>
      <c r="E237" s="6" t="str">
        <f t="shared" si="182"/>
        <v>1 4 3 004</v>
      </c>
      <c r="F237" s="6" t="str">
        <f t="shared" si="183"/>
        <v>4 3</v>
      </c>
      <c r="G237" s="1" t="s">
        <v>424</v>
      </c>
      <c r="H237" s="117" t="s">
        <v>1070</v>
      </c>
      <c r="I237" s="117" t="s">
        <v>1071</v>
      </c>
      <c r="J237" s="3">
        <f>SUMIF('2022'!$R$2:$R$3023,'Base Recursos Fiscales'!$H237,'2022'!$T$2:$T$3023)</f>
        <v>0</v>
      </c>
      <c r="K237" s="3">
        <f t="shared" si="222"/>
        <v>0</v>
      </c>
      <c r="L237" s="3">
        <f t="shared" si="223"/>
        <v>0</v>
      </c>
      <c r="M237" s="3">
        <f t="shared" si="224"/>
        <v>0</v>
      </c>
      <c r="N237" s="3">
        <f t="shared" si="225"/>
        <v>0</v>
      </c>
      <c r="P237" s="3">
        <f>SUMIF('2021'!$R$2:$R$5794,'Base Recursos Fiscales'!$H237,'2021'!$T$2:$T$5794)</f>
        <v>0</v>
      </c>
      <c r="Q237" s="3">
        <f>SUMIF('2020'!$R$2:$R$5794,'Base Recursos Fiscales'!$H237,'2020'!$T$2:$T$5794)</f>
        <v>0</v>
      </c>
      <c r="R237" s="3">
        <f>SUMIF('2019'!$R$2:$R$5794,'Base Recursos Fiscales'!$H237,'2019'!$T$2:$T$5794)</f>
        <v>0</v>
      </c>
      <c r="T237" s="115">
        <f t="shared" si="226"/>
        <v>0</v>
      </c>
    </row>
    <row r="238" spans="1:28" x14ac:dyDescent="0.25">
      <c r="A238" s="106">
        <f t="shared" si="202"/>
        <v>9</v>
      </c>
      <c r="B238" s="106"/>
      <c r="C238" s="106">
        <f>IFERROR(VLOOKUP($F238,catalogos!$A$3:$D$111,2,0),0)</f>
        <v>0</v>
      </c>
      <c r="D238" s="106"/>
      <c r="E238" s="116" t="str">
        <f t="shared" si="182"/>
        <v>1 4 3</v>
      </c>
      <c r="F238" s="116"/>
      <c r="G238" s="106" t="s">
        <v>423</v>
      </c>
      <c r="H238" s="136" t="s">
        <v>676</v>
      </c>
      <c r="I238" s="136" t="s">
        <v>677</v>
      </c>
      <c r="J238" s="2">
        <f>SUMIF($E$11:$E$5802,$H238,$J$11:$J$5802)</f>
        <v>121895</v>
      </c>
      <c r="K238" s="2">
        <f>SUMIF($E$11:$E$5802,$H238,$K$11:$K$5802)</f>
        <v>121895</v>
      </c>
      <c r="L238" s="2">
        <f>SUMIF($E$11:$E$5802,$H238,$L$11:$L$5802)</f>
        <v>243790</v>
      </c>
      <c r="M238" s="2">
        <f>SUMIF($E$11:$E$5802,$H238,$M$11:$M$5802)</f>
        <v>7313.7</v>
      </c>
      <c r="N238" s="2">
        <f>SUMIF($E$11:$E$5802,$H238,$N$11:$N$5802)</f>
        <v>251103.69999999998</v>
      </c>
      <c r="O238" s="2"/>
      <c r="P238" s="2">
        <f>SUMIF($E$11:$E$5802,$H238,$P$11:$P$5802)</f>
        <v>0</v>
      </c>
      <c r="Q238" s="2">
        <f>SUMIF($E$11:$E$5802,$H238,$Q$11:$Q$5802)</f>
        <v>0</v>
      </c>
      <c r="R238" s="2">
        <f>SUMIF($E$11:$E$5802,$H238,$R$11:$R$5802)</f>
        <v>0</v>
      </c>
      <c r="T238" s="115">
        <f t="shared" si="191"/>
        <v>745997.4</v>
      </c>
    </row>
    <row r="239" spans="1:28" x14ac:dyDescent="0.25">
      <c r="A239" s="106">
        <f t="shared" si="202"/>
        <v>13</v>
      </c>
      <c r="B239" s="106"/>
      <c r="C239" s="106">
        <f>IFERROR(VLOOKUP($F239,catalogos!$A$3:$D$111,2,0),0)</f>
        <v>0</v>
      </c>
      <c r="D239" s="106"/>
      <c r="E239" s="116" t="str">
        <f t="shared" si="182"/>
        <v>1 4 3 005</v>
      </c>
      <c r="F239" s="116"/>
      <c r="G239" s="106" t="s">
        <v>423</v>
      </c>
      <c r="H239" s="136" t="s">
        <v>678</v>
      </c>
      <c r="I239" s="136" t="s">
        <v>679</v>
      </c>
      <c r="J239" s="2">
        <f>SUMIF($E$11:$E$5802,$H239,$J$11:$J$5802)</f>
        <v>115815</v>
      </c>
      <c r="K239" s="2">
        <f>SUMIF($E$11:$E$5802,$H239,$K$11:$K$5802)</f>
        <v>115815</v>
      </c>
      <c r="L239" s="2">
        <f>SUMIF($E$11:$E$5802,$H239,$L$11:$L$5802)</f>
        <v>231630</v>
      </c>
      <c r="M239" s="2">
        <f>SUMIF($E$11:$E$5802,$H239,$M$11:$M$5802)</f>
        <v>6948.9</v>
      </c>
      <c r="N239" s="2">
        <f>SUMIF($E$11:$E$5802,$H239,$N$11:$N$5802)</f>
        <v>238578.9</v>
      </c>
      <c r="O239" s="2"/>
      <c r="P239" s="2">
        <f>SUMIF($E$11:$E$5802,$H239,$P$11:$P$5802)</f>
        <v>0</v>
      </c>
      <c r="Q239" s="2">
        <f>SUMIF($E$11:$E$5802,$H239,$Q$11:$Q$5802)</f>
        <v>0</v>
      </c>
      <c r="R239" s="2">
        <f>SUMIF($E$11:$E$5802,$H239,$R$11:$R$5802)</f>
        <v>0</v>
      </c>
      <c r="S239" s="2">
        <f>SUMIF($E$11:$E$5802,$H239,$S$11:$S$5802)</f>
        <v>0</v>
      </c>
      <c r="T239" s="107"/>
      <c r="U239" s="106"/>
      <c r="V239" s="106"/>
      <c r="W239" s="106"/>
      <c r="X239" s="106"/>
      <c r="Y239" s="106"/>
      <c r="Z239" s="106"/>
    </row>
    <row r="240" spans="1:28" x14ac:dyDescent="0.25">
      <c r="A240" s="1">
        <f t="shared" si="202"/>
        <v>17</v>
      </c>
      <c r="C240" s="1" t="str">
        <f>IFERROR(VLOOKUP($F240,catalogos!$A$3:$D$111,2,0),0)</f>
        <v>1.1.4.1</v>
      </c>
      <c r="D240" s="1">
        <v>11</v>
      </c>
      <c r="E240" s="6" t="str">
        <f t="shared" si="182"/>
        <v>1 4 3 005 001</v>
      </c>
      <c r="F240" s="6" t="str">
        <f t="shared" si="183"/>
        <v>4 3</v>
      </c>
      <c r="G240" s="1" t="s">
        <v>424</v>
      </c>
      <c r="H240" s="117" t="s">
        <v>371</v>
      </c>
      <c r="I240" s="117" t="s">
        <v>680</v>
      </c>
      <c r="J240" s="3">
        <f>SUMIF('2022'!$R$2:$R$3023,'Base Recursos Fiscales'!$H240,'2022'!$T$2:$T$3023)</f>
        <v>50950</v>
      </c>
      <c r="K240" s="3">
        <f t="shared" ref="K240:K243" si="227">($J240/$K$1)*$K$2</f>
        <v>50950</v>
      </c>
      <c r="L240" s="3">
        <f t="shared" ref="L240:L243" si="228">+$J240+$K240</f>
        <v>101900</v>
      </c>
      <c r="M240" s="3">
        <f t="shared" ref="M240:M243" si="229">+$L240*$K$3</f>
        <v>3057</v>
      </c>
      <c r="N240" s="3">
        <f t="shared" ref="N240:N243" si="230">+M240+L240</f>
        <v>104957</v>
      </c>
      <c r="P240" s="3">
        <f>SUMIF('2021'!$R$2:$R$5794,'Base Recursos Fiscales'!$H240,'2021'!$T$2:$T$5794)</f>
        <v>0</v>
      </c>
      <c r="Q240" s="3">
        <f>SUMIF('2020'!$R$2:$R$5794,'Base Recursos Fiscales'!$H240,'2020'!$T$2:$T$5794)</f>
        <v>0</v>
      </c>
      <c r="R240" s="3">
        <f>SUMIF('2019'!$R$2:$R$5794,'Base Recursos Fiscales'!$H240,'2019'!$T$2:$T$5794)</f>
        <v>0</v>
      </c>
      <c r="T240" s="115">
        <f t="shared" ref="T240:T243" si="231">SUM(J240:S240)</f>
        <v>311814</v>
      </c>
      <c r="U240" s="106"/>
      <c r="V240" s="106"/>
      <c r="W240" s="106"/>
      <c r="X240" s="106"/>
    </row>
    <row r="241" spans="1:26" x14ac:dyDescent="0.25">
      <c r="A241" s="1">
        <f t="shared" si="202"/>
        <v>17</v>
      </c>
      <c r="C241" s="1" t="str">
        <f>IFERROR(VLOOKUP($F241,catalogos!$A$3:$D$111,2,0),0)</f>
        <v>1.1.4.1</v>
      </c>
      <c r="D241" s="1">
        <v>11</v>
      </c>
      <c r="E241" s="6" t="str">
        <f t="shared" si="182"/>
        <v>1 4 3 005 001</v>
      </c>
      <c r="F241" s="6" t="str">
        <f t="shared" si="183"/>
        <v>4 3</v>
      </c>
      <c r="G241" s="1" t="s">
        <v>424</v>
      </c>
      <c r="H241" s="117" t="s">
        <v>1072</v>
      </c>
      <c r="I241" s="117" t="s">
        <v>1073</v>
      </c>
      <c r="J241" s="3">
        <f>SUMIF('2022'!$R$2:$R$3023,'Base Recursos Fiscales'!$H241,'2022'!$T$2:$T$3023)</f>
        <v>64865</v>
      </c>
      <c r="K241" s="3">
        <f t="shared" si="227"/>
        <v>64865</v>
      </c>
      <c r="L241" s="3">
        <f t="shared" si="228"/>
        <v>129730</v>
      </c>
      <c r="M241" s="3">
        <f t="shared" si="229"/>
        <v>3891.8999999999996</v>
      </c>
      <c r="N241" s="3">
        <f t="shared" si="230"/>
        <v>133621.9</v>
      </c>
      <c r="P241" s="3">
        <f>SUMIF('2021'!$R$2:$R$5794,'Base Recursos Fiscales'!$H241,'2021'!$T$2:$T$5794)</f>
        <v>0</v>
      </c>
      <c r="Q241" s="3">
        <f>SUMIF('2020'!$R$2:$R$5794,'Base Recursos Fiscales'!$H241,'2020'!$T$2:$T$5794)</f>
        <v>0</v>
      </c>
      <c r="R241" s="3">
        <f>SUMIF('2019'!$R$2:$R$5794,'Base Recursos Fiscales'!$H241,'2019'!$T$2:$T$5794)</f>
        <v>0</v>
      </c>
      <c r="T241" s="115">
        <f t="shared" si="231"/>
        <v>396973.80000000005</v>
      </c>
    </row>
    <row r="242" spans="1:26" hidden="1" x14ac:dyDescent="0.25">
      <c r="A242" s="1">
        <f t="shared" si="202"/>
        <v>17</v>
      </c>
      <c r="C242" s="1" t="str">
        <f>IFERROR(VLOOKUP($F242,catalogos!$A$3:$D$111,2,0),0)</f>
        <v>1.1.4.1</v>
      </c>
      <c r="D242" s="1">
        <v>11</v>
      </c>
      <c r="E242" s="6" t="str">
        <f t="shared" si="182"/>
        <v>1 4 3 005 001</v>
      </c>
      <c r="F242" s="6" t="str">
        <f t="shared" si="183"/>
        <v>4 3</v>
      </c>
      <c r="G242" s="1" t="s">
        <v>424</v>
      </c>
      <c r="H242" s="117" t="s">
        <v>1074</v>
      </c>
      <c r="I242" s="117" t="s">
        <v>1075</v>
      </c>
      <c r="J242" s="3">
        <f>SUMIF('2022'!$R$2:$R$3023,'Base Recursos Fiscales'!$H242,'2022'!$T$2:$T$3023)</f>
        <v>0</v>
      </c>
      <c r="K242" s="3">
        <f t="shared" si="227"/>
        <v>0</v>
      </c>
      <c r="L242" s="3">
        <f t="shared" si="228"/>
        <v>0</v>
      </c>
      <c r="M242" s="3">
        <f t="shared" si="229"/>
        <v>0</v>
      </c>
      <c r="N242" s="3">
        <f t="shared" si="230"/>
        <v>0</v>
      </c>
      <c r="P242" s="3">
        <f>SUMIF('2021'!$R$2:$R$5794,'Base Recursos Fiscales'!$H242,'2021'!$T$2:$T$5794)</f>
        <v>0</v>
      </c>
      <c r="Q242" s="3">
        <f>SUMIF('2020'!$R$2:$R$5794,'Base Recursos Fiscales'!$H242,'2020'!$T$2:$T$5794)</f>
        <v>0</v>
      </c>
      <c r="R242" s="3">
        <f>SUMIF('2019'!$R$2:$R$5794,'Base Recursos Fiscales'!$H242,'2019'!$T$2:$T$5794)</f>
        <v>0</v>
      </c>
      <c r="T242" s="115">
        <f t="shared" si="231"/>
        <v>0</v>
      </c>
    </row>
    <row r="243" spans="1:26" hidden="1" x14ac:dyDescent="0.25">
      <c r="A243" s="1">
        <f t="shared" si="202"/>
        <v>17</v>
      </c>
      <c r="C243" s="1" t="str">
        <f>IFERROR(VLOOKUP($F243,catalogos!$A$3:$D$111,2,0),0)</f>
        <v>1.1.4.1</v>
      </c>
      <c r="D243" s="1">
        <v>11</v>
      </c>
      <c r="E243" s="6" t="str">
        <f t="shared" si="182"/>
        <v>1 4 3 005 001</v>
      </c>
      <c r="F243" s="6" t="str">
        <f t="shared" si="183"/>
        <v>4 3</v>
      </c>
      <c r="G243" s="1" t="s">
        <v>424</v>
      </c>
      <c r="H243" s="117" t="s">
        <v>1076</v>
      </c>
      <c r="I243" s="117" t="s">
        <v>1077</v>
      </c>
      <c r="J243" s="3">
        <f>SUMIF('2022'!$R$2:$R$3023,'Base Recursos Fiscales'!$H243,'2022'!$T$2:$T$3023)</f>
        <v>0</v>
      </c>
      <c r="K243" s="3">
        <f t="shared" si="227"/>
        <v>0</v>
      </c>
      <c r="L243" s="3">
        <f t="shared" si="228"/>
        <v>0</v>
      </c>
      <c r="M243" s="3">
        <f t="shared" si="229"/>
        <v>0</v>
      </c>
      <c r="N243" s="3">
        <f t="shared" si="230"/>
        <v>0</v>
      </c>
      <c r="P243" s="3">
        <f>SUMIF('2021'!$R$2:$R$5794,'Base Recursos Fiscales'!$H243,'2021'!$T$2:$T$5794)</f>
        <v>0</v>
      </c>
      <c r="Q243" s="3">
        <f>SUMIF('2020'!$R$2:$R$5794,'Base Recursos Fiscales'!$H243,'2020'!$T$2:$T$5794)</f>
        <v>0</v>
      </c>
      <c r="R243" s="3">
        <f>SUMIF('2019'!$R$2:$R$5794,'Base Recursos Fiscales'!$H243,'2019'!$T$2:$T$5794)</f>
        <v>0</v>
      </c>
      <c r="T243" s="115">
        <f t="shared" si="231"/>
        <v>0</v>
      </c>
    </row>
    <row r="244" spans="1:26" x14ac:dyDescent="0.25">
      <c r="A244" s="106">
        <f t="shared" si="202"/>
        <v>13</v>
      </c>
      <c r="B244" s="106"/>
      <c r="C244" s="106">
        <f>IFERROR(VLOOKUP($F244,catalogos!$A$3:$D$111,2,0),0)</f>
        <v>0</v>
      </c>
      <c r="D244" s="106"/>
      <c r="E244" s="116" t="str">
        <f t="shared" si="182"/>
        <v>1 4 3 005</v>
      </c>
      <c r="F244" s="116"/>
      <c r="G244" s="106" t="s">
        <v>423</v>
      </c>
      <c r="H244" s="136" t="s">
        <v>1078</v>
      </c>
      <c r="I244" s="136" t="s">
        <v>973</v>
      </c>
      <c r="J244" s="2">
        <f>SUMIF($E$11:$E$5802,$H244,$J$11:$J$5802)</f>
        <v>6080</v>
      </c>
      <c r="K244" s="2">
        <f>SUMIF($E$11:$E$5802,$H244,$K$11:$K$5802)</f>
        <v>6080</v>
      </c>
      <c r="L244" s="2">
        <f>SUMIF($E$11:$E$5802,$H244,$L$11:$L$5802)</f>
        <v>12160</v>
      </c>
      <c r="M244" s="2">
        <f>SUMIF($E$11:$E$5802,$H244,$M$11:$M$5802)</f>
        <v>364.8</v>
      </c>
      <c r="N244" s="2">
        <f>SUMIF($E$11:$E$5802,$H244,$N$11:$N$5802)</f>
        <v>12524.8</v>
      </c>
      <c r="O244" s="2"/>
      <c r="P244" s="2">
        <f>SUMIF($E$11:$E$5802,$H244,$P$11:$P$5802)</f>
        <v>0</v>
      </c>
      <c r="Q244" s="2">
        <f>SUMIF($E$11:$E$5802,$H244,$Q$11:$Q$5802)</f>
        <v>0</v>
      </c>
      <c r="R244" s="2">
        <f>SUMIF($E$11:$E$5802,$H244,$R$11:$R$5802)</f>
        <v>0</v>
      </c>
      <c r="T244" s="115">
        <f t="shared" ref="T244" si="232">SUM(J244:S244)</f>
        <v>37209.599999999999</v>
      </c>
    </row>
    <row r="245" spans="1:26" hidden="1" x14ac:dyDescent="0.25">
      <c r="A245" s="1">
        <f t="shared" si="202"/>
        <v>17</v>
      </c>
      <c r="C245" s="1" t="str">
        <f>IFERROR(VLOOKUP($F245,catalogos!$A$3:$D$111,2,0),0)</f>
        <v>1.1.4.1</v>
      </c>
      <c r="D245" s="1">
        <v>11</v>
      </c>
      <c r="E245" s="6" t="str">
        <f t="shared" si="182"/>
        <v>1 4 3 005 002</v>
      </c>
      <c r="F245" s="6" t="str">
        <f t="shared" si="183"/>
        <v>4 3</v>
      </c>
      <c r="G245" s="1" t="s">
        <v>424</v>
      </c>
      <c r="H245" s="117" t="s">
        <v>1079</v>
      </c>
      <c r="I245" s="117" t="s">
        <v>1080</v>
      </c>
      <c r="J245" s="3">
        <f>SUMIF('2022'!$R$2:$R$3023,'Base Recursos Fiscales'!$H245,'2022'!$T$2:$T$3023)</f>
        <v>0</v>
      </c>
      <c r="K245" s="3">
        <f t="shared" ref="K245:K251" si="233">($J245/$K$1)*$K$2</f>
        <v>0</v>
      </c>
      <c r="L245" s="3">
        <f t="shared" ref="L245:L251" si="234">+$J245+$K245</f>
        <v>0</v>
      </c>
      <c r="M245" s="3">
        <f t="shared" ref="M245:M251" si="235">+$L245*$K$3</f>
        <v>0</v>
      </c>
      <c r="N245" s="3">
        <f t="shared" ref="N245:N251" si="236">+M245+L245</f>
        <v>0</v>
      </c>
      <c r="P245" s="3">
        <f>SUMIF('2021'!$R$2:$R$5794,'Base Recursos Fiscales'!$H245,'2021'!$T$2:$T$5794)</f>
        <v>0</v>
      </c>
      <c r="Q245" s="3">
        <f>SUMIF('2020'!$R$2:$R$5794,'Base Recursos Fiscales'!$H245,'2020'!$T$2:$T$5794)</f>
        <v>0</v>
      </c>
      <c r="R245" s="3">
        <f>SUMIF('2019'!$R$2:$R$5794,'Base Recursos Fiscales'!$H245,'2019'!$T$2:$T$5794)</f>
        <v>0</v>
      </c>
      <c r="T245" s="115">
        <f t="shared" ref="T245:T251" si="237">SUM(J245:S245)</f>
        <v>0</v>
      </c>
      <c r="U245" s="106"/>
      <c r="V245" s="106"/>
      <c r="W245" s="106"/>
      <c r="X245" s="106"/>
    </row>
    <row r="246" spans="1:26" x14ac:dyDescent="0.25">
      <c r="A246" s="1">
        <f t="shared" si="202"/>
        <v>17</v>
      </c>
      <c r="C246" s="1" t="str">
        <f>IFERROR(VLOOKUP($F246,catalogos!$A$3:$D$111,2,0),0)</f>
        <v>1.1.4.1</v>
      </c>
      <c r="D246" s="1">
        <v>11</v>
      </c>
      <c r="E246" s="6" t="str">
        <f t="shared" si="182"/>
        <v>1 4 3 005 002</v>
      </c>
      <c r="F246" s="6" t="str">
        <f t="shared" si="183"/>
        <v>4 3</v>
      </c>
      <c r="G246" s="1" t="s">
        <v>424</v>
      </c>
      <c r="H246" s="117" t="s">
        <v>1081</v>
      </c>
      <c r="I246" s="117" t="s">
        <v>1082</v>
      </c>
      <c r="J246" s="3">
        <f>SUMIF('2022'!$R$2:$R$3023,'Base Recursos Fiscales'!$H246,'2022'!$T$2:$T$3023)</f>
        <v>130</v>
      </c>
      <c r="K246" s="3">
        <f t="shared" si="233"/>
        <v>130</v>
      </c>
      <c r="L246" s="3">
        <f t="shared" si="234"/>
        <v>260</v>
      </c>
      <c r="M246" s="3">
        <f t="shared" si="235"/>
        <v>7.8</v>
      </c>
      <c r="N246" s="3">
        <f t="shared" si="236"/>
        <v>267.8</v>
      </c>
      <c r="P246" s="3">
        <f>SUMIF('2021'!$R$2:$R$5794,'Base Recursos Fiscales'!$H246,'2021'!$T$2:$T$5794)</f>
        <v>0</v>
      </c>
      <c r="Q246" s="3">
        <f>SUMIF('2020'!$R$2:$R$5794,'Base Recursos Fiscales'!$H246,'2020'!$T$2:$T$5794)</f>
        <v>0</v>
      </c>
      <c r="R246" s="3">
        <f>SUMIF('2019'!$R$2:$R$5794,'Base Recursos Fiscales'!$H246,'2019'!$T$2:$T$5794)</f>
        <v>0</v>
      </c>
      <c r="T246" s="115">
        <f t="shared" si="237"/>
        <v>795.59999999999991</v>
      </c>
      <c r="Y246" s="106"/>
      <c r="Z246" s="106"/>
    </row>
    <row r="247" spans="1:26" x14ac:dyDescent="0.25">
      <c r="A247" s="1">
        <f t="shared" si="202"/>
        <v>17</v>
      </c>
      <c r="C247" s="1" t="str">
        <f>IFERROR(VLOOKUP($F247,catalogos!$A$3:$D$111,2,0),0)</f>
        <v>1.1.4.1</v>
      </c>
      <c r="D247" s="1">
        <v>11</v>
      </c>
      <c r="E247" s="6" t="str">
        <f t="shared" si="182"/>
        <v>1 4 3 005 002</v>
      </c>
      <c r="F247" s="6" t="str">
        <f t="shared" si="183"/>
        <v>4 3</v>
      </c>
      <c r="G247" s="1" t="s">
        <v>424</v>
      </c>
      <c r="H247" s="117" t="s">
        <v>1083</v>
      </c>
      <c r="I247" s="117" t="s">
        <v>1084</v>
      </c>
      <c r="J247" s="3">
        <f>SUMIF('2022'!$R$2:$R$3023,'Base Recursos Fiscales'!$H247,'2022'!$T$2:$T$3023)</f>
        <v>5950</v>
      </c>
      <c r="K247" s="3">
        <f t="shared" si="233"/>
        <v>5950</v>
      </c>
      <c r="L247" s="3">
        <f t="shared" si="234"/>
        <v>11900</v>
      </c>
      <c r="M247" s="3">
        <f t="shared" si="235"/>
        <v>357</v>
      </c>
      <c r="N247" s="3">
        <f t="shared" si="236"/>
        <v>12257</v>
      </c>
      <c r="P247" s="3">
        <f>SUMIF('2021'!$R$2:$R$5794,'Base Recursos Fiscales'!$H247,'2021'!$T$2:$T$5794)</f>
        <v>0</v>
      </c>
      <c r="Q247" s="3">
        <f>SUMIF('2020'!$R$2:$R$5794,'Base Recursos Fiscales'!$H247,'2020'!$T$2:$T$5794)</f>
        <v>0</v>
      </c>
      <c r="R247" s="3">
        <f>SUMIF('2019'!$R$2:$R$5794,'Base Recursos Fiscales'!$H247,'2019'!$T$2:$T$5794)</f>
        <v>0</v>
      </c>
      <c r="T247" s="115">
        <f t="shared" si="237"/>
        <v>36414</v>
      </c>
      <c r="Y247" s="106"/>
      <c r="Z247" s="106"/>
    </row>
    <row r="248" spans="1:26" hidden="1" x14ac:dyDescent="0.25">
      <c r="A248" s="1">
        <f t="shared" si="202"/>
        <v>17</v>
      </c>
      <c r="C248" s="1" t="str">
        <f>IFERROR(VLOOKUP($F248,catalogos!$A$3:$D$111,2,0),0)</f>
        <v>1.1.4.1</v>
      </c>
      <c r="D248" s="1">
        <v>11</v>
      </c>
      <c r="E248" s="6" t="str">
        <f t="shared" si="182"/>
        <v>1 4 3 005 002</v>
      </c>
      <c r="F248" s="6" t="str">
        <f t="shared" si="183"/>
        <v>4 3</v>
      </c>
      <c r="G248" s="1" t="s">
        <v>424</v>
      </c>
      <c r="H248" s="117" t="s">
        <v>1085</v>
      </c>
      <c r="I248" s="117" t="s">
        <v>1086</v>
      </c>
      <c r="J248" s="3">
        <f>SUMIF('2022'!$R$2:$R$3023,'Base Recursos Fiscales'!$H248,'2022'!$T$2:$T$3023)</f>
        <v>0</v>
      </c>
      <c r="K248" s="3">
        <f t="shared" si="233"/>
        <v>0</v>
      </c>
      <c r="L248" s="3">
        <f t="shared" si="234"/>
        <v>0</v>
      </c>
      <c r="M248" s="3">
        <f t="shared" si="235"/>
        <v>0</v>
      </c>
      <c r="N248" s="3">
        <f t="shared" si="236"/>
        <v>0</v>
      </c>
      <c r="P248" s="3">
        <f>SUMIF('2021'!$R$2:$R$5794,'Base Recursos Fiscales'!$H248,'2021'!$T$2:$T$5794)</f>
        <v>0</v>
      </c>
      <c r="Q248" s="3">
        <f>SUMIF('2020'!$R$2:$R$5794,'Base Recursos Fiscales'!$H248,'2020'!$T$2:$T$5794)</f>
        <v>0</v>
      </c>
      <c r="R248" s="3">
        <f>SUMIF('2019'!$R$2:$R$5794,'Base Recursos Fiscales'!$H248,'2019'!$T$2:$T$5794)</f>
        <v>0</v>
      </c>
      <c r="T248" s="115">
        <f t="shared" si="237"/>
        <v>0</v>
      </c>
    </row>
    <row r="249" spans="1:26" hidden="1" x14ac:dyDescent="0.25">
      <c r="A249" s="1">
        <f t="shared" si="202"/>
        <v>17</v>
      </c>
      <c r="C249" s="1" t="str">
        <f>IFERROR(VLOOKUP($F249,catalogos!$A$3:$D$111,2,0),0)</f>
        <v>1.1.4.1</v>
      </c>
      <c r="D249" s="1">
        <v>11</v>
      </c>
      <c r="E249" s="6" t="str">
        <f t="shared" si="182"/>
        <v>1 4 3 005 002</v>
      </c>
      <c r="F249" s="6" t="str">
        <f t="shared" si="183"/>
        <v>4 3</v>
      </c>
      <c r="G249" s="1" t="s">
        <v>424</v>
      </c>
      <c r="H249" s="117" t="s">
        <v>1087</v>
      </c>
      <c r="I249" s="117" t="s">
        <v>1088</v>
      </c>
      <c r="J249" s="3">
        <f>SUMIF('2022'!$R$2:$R$3023,'Base Recursos Fiscales'!$H249,'2022'!$T$2:$T$3023)</f>
        <v>0</v>
      </c>
      <c r="K249" s="3">
        <f t="shared" si="233"/>
        <v>0</v>
      </c>
      <c r="L249" s="3">
        <f t="shared" si="234"/>
        <v>0</v>
      </c>
      <c r="M249" s="3">
        <f t="shared" si="235"/>
        <v>0</v>
      </c>
      <c r="N249" s="3">
        <f t="shared" si="236"/>
        <v>0</v>
      </c>
      <c r="P249" s="3">
        <f>SUMIF('2021'!$R$2:$R$5794,'Base Recursos Fiscales'!$H249,'2021'!$T$2:$T$5794)</f>
        <v>0</v>
      </c>
      <c r="Q249" s="3">
        <f>SUMIF('2020'!$R$2:$R$5794,'Base Recursos Fiscales'!$H249,'2020'!$T$2:$T$5794)</f>
        <v>0</v>
      </c>
      <c r="R249" s="3">
        <f>SUMIF('2019'!$R$2:$R$5794,'Base Recursos Fiscales'!$H249,'2019'!$T$2:$T$5794)</f>
        <v>0</v>
      </c>
      <c r="T249" s="115">
        <f t="shared" si="237"/>
        <v>0</v>
      </c>
    </row>
    <row r="250" spans="1:26" hidden="1" x14ac:dyDescent="0.25">
      <c r="A250" s="1">
        <f t="shared" si="202"/>
        <v>17</v>
      </c>
      <c r="C250" s="1" t="str">
        <f>IFERROR(VLOOKUP($F250,catalogos!$A$3:$D$111,2,0),0)</f>
        <v>1.1.4.1</v>
      </c>
      <c r="D250" s="1">
        <v>11</v>
      </c>
      <c r="E250" s="6" t="str">
        <f t="shared" si="182"/>
        <v>1 4 3 005 002</v>
      </c>
      <c r="F250" s="6" t="str">
        <f t="shared" si="183"/>
        <v>4 3</v>
      </c>
      <c r="G250" s="1" t="s">
        <v>424</v>
      </c>
      <c r="H250" s="117" t="s">
        <v>1089</v>
      </c>
      <c r="I250" s="117" t="s">
        <v>1090</v>
      </c>
      <c r="J250" s="3">
        <f>SUMIF('2022'!$R$2:$R$3023,'Base Recursos Fiscales'!$H250,'2022'!$T$2:$T$3023)</f>
        <v>0</v>
      </c>
      <c r="K250" s="3">
        <f t="shared" si="233"/>
        <v>0</v>
      </c>
      <c r="L250" s="3">
        <f t="shared" si="234"/>
        <v>0</v>
      </c>
      <c r="M250" s="3">
        <f t="shared" si="235"/>
        <v>0</v>
      </c>
      <c r="N250" s="3">
        <f t="shared" si="236"/>
        <v>0</v>
      </c>
      <c r="P250" s="3">
        <f>SUMIF('2021'!$R$2:$R$5794,'Base Recursos Fiscales'!$H250,'2021'!$T$2:$T$5794)</f>
        <v>0</v>
      </c>
      <c r="Q250" s="3">
        <f>SUMIF('2020'!$R$2:$R$5794,'Base Recursos Fiscales'!$H250,'2020'!$T$2:$T$5794)</f>
        <v>0</v>
      </c>
      <c r="R250" s="3">
        <f>SUMIF('2019'!$R$2:$R$5794,'Base Recursos Fiscales'!$H250,'2019'!$T$2:$T$5794)</f>
        <v>0</v>
      </c>
      <c r="T250" s="115">
        <f t="shared" si="237"/>
        <v>0</v>
      </c>
      <c r="U250" s="106"/>
      <c r="V250" s="106"/>
      <c r="W250" s="106"/>
      <c r="X250" s="106"/>
      <c r="Y250" s="106"/>
      <c r="Z250" s="106"/>
    </row>
    <row r="251" spans="1:26" hidden="1" x14ac:dyDescent="0.25">
      <c r="A251" s="1">
        <f t="shared" si="202"/>
        <v>17</v>
      </c>
      <c r="C251" s="1" t="str">
        <f>IFERROR(VLOOKUP($F251,catalogos!$A$3:$D$111,2,0),0)</f>
        <v>1.1.4.1</v>
      </c>
      <c r="D251" s="1">
        <v>11</v>
      </c>
      <c r="E251" s="6" t="str">
        <f t="shared" si="182"/>
        <v>1 4 3 005 002</v>
      </c>
      <c r="F251" s="6" t="str">
        <f t="shared" si="183"/>
        <v>4 3</v>
      </c>
      <c r="G251" s="1" t="s">
        <v>424</v>
      </c>
      <c r="H251" s="117" t="s">
        <v>1091</v>
      </c>
      <c r="I251" s="117" t="s">
        <v>1570</v>
      </c>
      <c r="J251" s="3">
        <f>SUMIF('2022'!$R$2:$R$3023,'Base Recursos Fiscales'!$H251,'2022'!$T$2:$T$3023)</f>
        <v>0</v>
      </c>
      <c r="K251" s="3">
        <f t="shared" si="233"/>
        <v>0</v>
      </c>
      <c r="L251" s="3">
        <f t="shared" si="234"/>
        <v>0</v>
      </c>
      <c r="M251" s="3">
        <f t="shared" si="235"/>
        <v>0</v>
      </c>
      <c r="N251" s="3">
        <f t="shared" si="236"/>
        <v>0</v>
      </c>
      <c r="P251" s="3">
        <f>SUMIF('2021'!$R$2:$R$5794,'Base Recursos Fiscales'!$H251,'2021'!$T$2:$T$5794)</f>
        <v>0</v>
      </c>
      <c r="Q251" s="3">
        <f>SUMIF('2020'!$R$2:$R$5794,'Base Recursos Fiscales'!$H251,'2020'!$T$2:$T$5794)</f>
        <v>0</v>
      </c>
      <c r="R251" s="3">
        <f>SUMIF('2019'!$R$2:$R$5794,'Base Recursos Fiscales'!$H251,'2019'!$T$2:$T$5794)</f>
        <v>0</v>
      </c>
      <c r="T251" s="115">
        <f t="shared" si="237"/>
        <v>0</v>
      </c>
    </row>
    <row r="252" spans="1:26" x14ac:dyDescent="0.25">
      <c r="A252" s="106">
        <f t="shared" si="202"/>
        <v>9</v>
      </c>
      <c r="B252" s="106"/>
      <c r="C252" s="106">
        <f>IFERROR(VLOOKUP($F252,catalogos!$A$3:$D$111,2,0),0)</f>
        <v>0</v>
      </c>
      <c r="D252" s="106"/>
      <c r="E252" s="116" t="str">
        <f t="shared" si="182"/>
        <v>1 4 3</v>
      </c>
      <c r="F252" s="116"/>
      <c r="G252" s="106" t="s">
        <v>423</v>
      </c>
      <c r="H252" s="136" t="s">
        <v>681</v>
      </c>
      <c r="I252" s="136" t="s">
        <v>682</v>
      </c>
      <c r="J252" s="2">
        <f>SUMIF($E$11:$E$5802,$H252,$J$11:$J$5802)</f>
        <v>41136.9</v>
      </c>
      <c r="K252" s="2">
        <f>SUMIF($E$11:$E$5802,$H252,$K$11:$K$5802)</f>
        <v>41136.9</v>
      </c>
      <c r="L252" s="2">
        <f>SUMIF($E$11:$E$5802,$H252,$L$11:$L$5802)</f>
        <v>82273.8</v>
      </c>
      <c r="M252" s="2">
        <f>SUMIF($E$11:$E$5802,$H252,$M$11:$M$5802)</f>
        <v>2468.2140000000004</v>
      </c>
      <c r="N252" s="2">
        <f>SUMIF($E$11:$E$5802,$H252,$N$11:$N$5802)</f>
        <v>84742.01400000001</v>
      </c>
      <c r="O252" s="2"/>
      <c r="P252" s="2">
        <f>SUMIF($E$11:$E$5802,$H252,$P$11:$P$5802)</f>
        <v>0</v>
      </c>
      <c r="Q252" s="2">
        <f>SUMIF($E$11:$E$5802,$H252,$Q$11:$Q$5802)</f>
        <v>0</v>
      </c>
      <c r="R252" s="2">
        <f>SUMIF($E$11:$E$5802,$H252,$R$11:$R$5802)</f>
        <v>0</v>
      </c>
      <c r="T252" s="115">
        <f t="shared" ref="T252" si="238">SUM(J252:S252)</f>
        <v>251757.82800000004</v>
      </c>
    </row>
    <row r="253" spans="1:26" x14ac:dyDescent="0.25">
      <c r="A253" s="106">
        <f t="shared" si="202"/>
        <v>13</v>
      </c>
      <c r="B253" s="106"/>
      <c r="C253" s="106">
        <f>IFERROR(VLOOKUP($F253,catalogos!$A$3:$D$111,2,0),0)</f>
        <v>0</v>
      </c>
      <c r="D253" s="106"/>
      <c r="E253" s="116" t="str">
        <f t="shared" si="182"/>
        <v>1 4 3 006</v>
      </c>
      <c r="F253" s="116"/>
      <c r="G253" s="106" t="s">
        <v>423</v>
      </c>
      <c r="H253" s="136" t="s">
        <v>683</v>
      </c>
      <c r="I253" s="136" t="s">
        <v>684</v>
      </c>
      <c r="J253" s="2">
        <f>SUMIF($E$11:$E$5802,$H253,$J$11:$J$5802)</f>
        <v>40063.9</v>
      </c>
      <c r="K253" s="2">
        <f>SUMIF($E$11:$E$5802,$H253,$K$11:$K$5802)</f>
        <v>40063.9</v>
      </c>
      <c r="L253" s="2">
        <f>SUMIF($E$11:$E$5802,$H253,$L$11:$L$5802)</f>
        <v>80127.8</v>
      </c>
      <c r="M253" s="2">
        <f>SUMIF($E$11:$E$5802,$H253,$M$11:$M$5802)</f>
        <v>2403.8340000000003</v>
      </c>
      <c r="N253" s="2">
        <f>SUMIF($E$11:$E$5802,$H253,$N$11:$N$5802)</f>
        <v>82531.634000000005</v>
      </c>
      <c r="O253" s="2"/>
      <c r="P253" s="2">
        <f>SUMIF($E$11:$E$5802,$H253,$P$11:$P$5802)</f>
        <v>0</v>
      </c>
      <c r="Q253" s="2">
        <f>SUMIF($E$11:$E$5802,$H253,$Q$11:$Q$5802)</f>
        <v>0</v>
      </c>
      <c r="R253" s="2">
        <f>SUMIF($E$11:$E$5802,$H253,$R$11:$R$5802)</f>
        <v>0</v>
      </c>
      <c r="S253" s="2">
        <f>SUMIF($E$11:$E$5802,$H253,$S$11:$S$5802)</f>
        <v>0</v>
      </c>
      <c r="T253" s="107"/>
      <c r="U253" s="106"/>
      <c r="V253" s="106"/>
      <c r="W253" s="106"/>
      <c r="X253" s="106"/>
    </row>
    <row r="254" spans="1:26" x14ac:dyDescent="0.25">
      <c r="A254" s="106">
        <f t="shared" si="202"/>
        <v>17</v>
      </c>
      <c r="B254" s="106"/>
      <c r="C254" s="106">
        <f>IFERROR(VLOOKUP($F254,catalogos!$A$3:$D$111,2,0),0)</f>
        <v>0</v>
      </c>
      <c r="D254" s="106"/>
      <c r="E254" s="116" t="str">
        <f t="shared" si="182"/>
        <v>1 4 3 006 001</v>
      </c>
      <c r="F254" s="116"/>
      <c r="G254" s="106" t="s">
        <v>423</v>
      </c>
      <c r="H254" s="136" t="s">
        <v>372</v>
      </c>
      <c r="I254" s="136" t="s">
        <v>373</v>
      </c>
      <c r="J254" s="2">
        <f>SUMIF($E$11:$E$5802,$H254,$J$11:$J$5802)</f>
        <v>36207.9</v>
      </c>
      <c r="K254" s="2">
        <f>SUMIF($E$11:$E$5802,$H254,$K$11:$K$5802)</f>
        <v>36207.9</v>
      </c>
      <c r="L254" s="2">
        <f>SUMIF($E$11:$E$5802,$H254,$L$11:$L$5802)</f>
        <v>72415.8</v>
      </c>
      <c r="M254" s="2">
        <f>SUMIF($E$11:$E$5802,$H254,$M$11:$M$5802)</f>
        <v>2172.4740000000002</v>
      </c>
      <c r="N254" s="2">
        <f>SUMIF($E$11:$E$5802,$H254,$N$11:$N$5802)</f>
        <v>74588.274000000005</v>
      </c>
      <c r="O254" s="2"/>
      <c r="P254" s="2">
        <f>SUMIF($E$11:$E$5802,$H254,$P$11:$P$5802)</f>
        <v>0</v>
      </c>
      <c r="Q254" s="2">
        <f>SUMIF($E$11:$E$5802,$H254,$Q$11:$Q$5802)</f>
        <v>0</v>
      </c>
      <c r="R254" s="2">
        <f>SUMIF($E$11:$E$5802,$H254,$R$11:$R$5802)</f>
        <v>0</v>
      </c>
      <c r="S254" s="2">
        <f>SUMIF($E$11:$E$5802,$H254,$S$11:$S$5802)</f>
        <v>0</v>
      </c>
      <c r="T254" s="107"/>
      <c r="U254" s="106"/>
      <c r="V254" s="106"/>
      <c r="W254" s="106"/>
      <c r="X254" s="106"/>
    </row>
    <row r="255" spans="1:26" x14ac:dyDescent="0.25">
      <c r="A255" s="1">
        <f t="shared" si="202"/>
        <v>21</v>
      </c>
      <c r="C255" s="1" t="str">
        <f>IFERROR(VLOOKUP($F255,catalogos!$A$3:$D$111,2,0),0)</f>
        <v>1.1.4.1</v>
      </c>
      <c r="D255" s="1">
        <v>11</v>
      </c>
      <c r="E255" s="6" t="str">
        <f t="shared" si="182"/>
        <v>1 4 3 006 001 001</v>
      </c>
      <c r="F255" s="6" t="str">
        <f t="shared" si="183"/>
        <v>4 3</v>
      </c>
      <c r="G255" s="1" t="s">
        <v>424</v>
      </c>
      <c r="H255" s="117" t="s">
        <v>685</v>
      </c>
      <c r="I255" s="117" t="s">
        <v>373</v>
      </c>
      <c r="J255" s="3">
        <f>SUMIF('2022'!$R$2:$R$3023,'Base Recursos Fiscales'!$H255,'2022'!$T$2:$T$3023)</f>
        <v>24654.799999999999</v>
      </c>
      <c r="K255" s="3">
        <f t="shared" ref="K255:K258" si="239">($J255/$K$1)*$K$2</f>
        <v>24654.799999999999</v>
      </c>
      <c r="L255" s="3">
        <f t="shared" ref="L255:L258" si="240">+$J255+$K255</f>
        <v>49309.599999999999</v>
      </c>
      <c r="M255" s="3">
        <f t="shared" ref="M255:M258" si="241">+$L255*$K$3</f>
        <v>1479.288</v>
      </c>
      <c r="N255" s="3">
        <f t="shared" ref="N255:N256" si="242">+M255+L255</f>
        <v>50788.887999999999</v>
      </c>
      <c r="P255" s="3">
        <f>SUMIF('2021'!$R$2:$R$5794,'Base Recursos Fiscales'!$H255,'2021'!$T$2:$T$5794)</f>
        <v>0</v>
      </c>
      <c r="Q255" s="3">
        <f>SUMIF('2020'!$R$2:$R$5794,'Base Recursos Fiscales'!$H255,'2020'!$T$2:$T$5794)</f>
        <v>0</v>
      </c>
      <c r="R255" s="3">
        <f>SUMIF('2019'!$R$2:$R$5794,'Base Recursos Fiscales'!$H255,'2019'!$T$2:$T$5794)</f>
        <v>0</v>
      </c>
      <c r="T255" s="115">
        <f t="shared" ref="T255:T256" si="243">SUM(J255:S255)</f>
        <v>150887.37599999999</v>
      </c>
    </row>
    <row r="256" spans="1:26" x14ac:dyDescent="0.25">
      <c r="A256" s="1">
        <f t="shared" si="202"/>
        <v>21</v>
      </c>
      <c r="C256" s="1" t="str">
        <f>IFERROR(VLOOKUP($F256,catalogos!$A$3:$D$111,2,0),0)</f>
        <v>1.1.4.1</v>
      </c>
      <c r="D256" s="1">
        <v>11</v>
      </c>
      <c r="E256" s="6" t="str">
        <f t="shared" si="182"/>
        <v>1 4 3 006 001 001</v>
      </c>
      <c r="F256" s="6" t="str">
        <f t="shared" si="183"/>
        <v>4 3</v>
      </c>
      <c r="G256" s="1" t="s">
        <v>424</v>
      </c>
      <c r="H256" s="117" t="s">
        <v>686</v>
      </c>
      <c r="I256" s="117" t="s">
        <v>1571</v>
      </c>
      <c r="J256" s="3">
        <f>SUMIF('2022'!$R$2:$R$3023,'Base Recursos Fiscales'!$H256,'2022'!$T$2:$T$3023)</f>
        <v>11553.1</v>
      </c>
      <c r="K256" s="3">
        <f t="shared" si="239"/>
        <v>11553.1</v>
      </c>
      <c r="L256" s="3">
        <f t="shared" si="240"/>
        <v>23106.2</v>
      </c>
      <c r="M256" s="3">
        <f t="shared" si="241"/>
        <v>693.18600000000004</v>
      </c>
      <c r="N256" s="3">
        <f t="shared" si="242"/>
        <v>23799.386000000002</v>
      </c>
      <c r="P256" s="3">
        <f>SUMIF('2021'!$R$2:$R$5794,'Base Recursos Fiscales'!$H256,'2021'!$T$2:$T$5794)</f>
        <v>0</v>
      </c>
      <c r="Q256" s="3">
        <f>SUMIF('2020'!$R$2:$R$5794,'Base Recursos Fiscales'!$H256,'2020'!$T$2:$T$5794)</f>
        <v>0</v>
      </c>
      <c r="R256" s="3">
        <f>SUMIF('2019'!$R$2:$R$5794,'Base Recursos Fiscales'!$H256,'2019'!$T$2:$T$5794)</f>
        <v>0</v>
      </c>
      <c r="T256" s="115">
        <f t="shared" si="243"/>
        <v>70704.972000000009</v>
      </c>
    </row>
    <row r="257" spans="1:26" x14ac:dyDescent="0.25">
      <c r="A257" s="1">
        <f t="shared" si="202"/>
        <v>17</v>
      </c>
      <c r="C257" s="106">
        <f>IFERROR(VLOOKUP($F257,catalogos!$A$3:$D$111,2,0),0)</f>
        <v>0</v>
      </c>
      <c r="E257" s="116" t="str">
        <f t="shared" si="182"/>
        <v>1 4 3 006 001</v>
      </c>
      <c r="F257" s="116"/>
      <c r="G257" s="106" t="s">
        <v>423</v>
      </c>
      <c r="H257" s="136" t="s">
        <v>374</v>
      </c>
      <c r="I257" s="136" t="s">
        <v>375</v>
      </c>
      <c r="J257" s="2">
        <f>SUMIF($E$11:$E$5802,$H257,$J$11:$J$5802)</f>
        <v>3856</v>
      </c>
      <c r="K257" s="2">
        <f>SUMIF($E$11:$E$5802,$H257,$K$11:$K$5802)</f>
        <v>3856</v>
      </c>
      <c r="L257" s="2">
        <f>SUMIF($E$11:$E$5802,$H257,$L$11:$L$5802)</f>
        <v>7712</v>
      </c>
      <c r="M257" s="2">
        <f>SUMIF($E$11:$E$5802,$H257,$M$11:$M$5802)</f>
        <v>231.35999999999999</v>
      </c>
      <c r="N257" s="2">
        <f>SUMIF($E$11:$E$5802,$H257,$N$11:$N$5802)</f>
        <v>7943.36</v>
      </c>
      <c r="O257" s="2"/>
      <c r="P257" s="2">
        <f>SUMIF($E$11:$E$5802,$H257,$P$11:$P$5802)</f>
        <v>0</v>
      </c>
      <c r="Q257" s="2">
        <f>SUMIF($E$11:$E$5802,$H257,$Q$11:$Q$5802)</f>
        <v>0</v>
      </c>
      <c r="R257" s="2">
        <f>SUMIF($E$11:$E$5802,$H257,$R$11:$R$5802)</f>
        <v>0</v>
      </c>
      <c r="S257" s="2">
        <f>SUMIF($E$11:$E$5802,$H257,$S$11:$S$5802)</f>
        <v>0</v>
      </c>
      <c r="T257" s="107"/>
      <c r="U257" s="106"/>
      <c r="V257" s="106"/>
      <c r="W257" s="106"/>
      <c r="X257" s="106"/>
    </row>
    <row r="258" spans="1:26" x14ac:dyDescent="0.25">
      <c r="A258" s="1">
        <f t="shared" ref="A258" si="244">LEN(H258)</f>
        <v>21</v>
      </c>
      <c r="C258" s="1" t="str">
        <f>IFERROR(VLOOKUP($F258,catalogos!$A$3:$D$111,2,0),0)</f>
        <v>1.1.4.1</v>
      </c>
      <c r="D258" s="1">
        <v>11</v>
      </c>
      <c r="E258" s="6" t="str">
        <f t="shared" si="182"/>
        <v>1 4 3 006 001 002</v>
      </c>
      <c r="F258" s="6" t="str">
        <f t="shared" ref="F258" si="245">MID(H258,3,3)</f>
        <v>4 3</v>
      </c>
      <c r="G258" s="1" t="s">
        <v>424</v>
      </c>
      <c r="H258" s="117" t="s">
        <v>1642</v>
      </c>
      <c r="I258" s="117" t="s">
        <v>375</v>
      </c>
      <c r="J258" s="3">
        <f>SUMIF('2022'!$R$2:$R$3023,'Base Recursos Fiscales'!$H258,'2022'!$T$2:$T$3023)</f>
        <v>3856</v>
      </c>
      <c r="K258" s="3">
        <f t="shared" si="239"/>
        <v>3856</v>
      </c>
      <c r="L258" s="3">
        <f t="shared" si="240"/>
        <v>7712</v>
      </c>
      <c r="M258" s="3">
        <f t="shared" si="241"/>
        <v>231.35999999999999</v>
      </c>
      <c r="N258" s="3">
        <f t="shared" ref="N258" si="246">+M258+L258</f>
        <v>7943.36</v>
      </c>
      <c r="P258" s="3">
        <f>SUMIF('2021'!$R$2:$R$5794,'Base Recursos Fiscales'!$H258,'2021'!$T$2:$T$5794)</f>
        <v>0</v>
      </c>
      <c r="Q258" s="3">
        <f>SUMIF('2020'!$R$2:$R$5794,'Base Recursos Fiscales'!$H258,'2020'!$T$2:$T$5794)</f>
        <v>0</v>
      </c>
      <c r="R258" s="3">
        <f>SUMIF('2019'!$R$2:$R$5794,'Base Recursos Fiscales'!$H258,'2019'!$T$2:$T$5794)</f>
        <v>0</v>
      </c>
      <c r="T258" s="115">
        <f t="shared" ref="T258" si="247">SUM(J258:S258)</f>
        <v>23598.720000000001</v>
      </c>
    </row>
    <row r="259" spans="1:26" x14ac:dyDescent="0.25">
      <c r="A259" s="106">
        <f t="shared" si="202"/>
        <v>13</v>
      </c>
      <c r="B259" s="106"/>
      <c r="C259" s="106">
        <f>IFERROR(VLOOKUP($F259,catalogos!$A$3:$D$111,2,0),0)</f>
        <v>0</v>
      </c>
      <c r="D259" s="106"/>
      <c r="E259" s="116" t="str">
        <f t="shared" si="182"/>
        <v>1 4 3 006</v>
      </c>
      <c r="F259" s="116"/>
      <c r="G259" s="106" t="s">
        <v>423</v>
      </c>
      <c r="H259" s="136" t="s">
        <v>1092</v>
      </c>
      <c r="I259" s="136" t="s">
        <v>1093</v>
      </c>
      <c r="J259" s="2">
        <f>SUMIF($E$11:$E$5802,$H259,$J$11:$J$5802)</f>
        <v>1073</v>
      </c>
      <c r="K259" s="2">
        <f>SUMIF($E$11:$E$5802,$H259,$K$11:$K$5802)</f>
        <v>1073</v>
      </c>
      <c r="L259" s="2">
        <f>SUMIF($E$11:$E$5802,$H259,$L$11:$L$5802)</f>
        <v>2146</v>
      </c>
      <c r="M259" s="2">
        <f>SUMIF($E$11:$E$5802,$H259,$M$11:$M$5802)</f>
        <v>64.38</v>
      </c>
      <c r="N259" s="2">
        <f>SUMIF($E$11:$E$5802,$H259,$N$11:$N$5802)</f>
        <v>2210.38</v>
      </c>
      <c r="O259" s="2"/>
      <c r="P259" s="2">
        <f>SUMIF($E$11:$E$5802,$H259,$P$11:$P$5802)</f>
        <v>0</v>
      </c>
      <c r="Q259" s="2">
        <f>SUMIF($E$11:$E$5802,$H259,$Q$11:$Q$5802)</f>
        <v>0</v>
      </c>
      <c r="R259" s="2">
        <f>SUMIF($E$11:$E$5802,$H259,$R$11:$R$5802)</f>
        <v>0</v>
      </c>
      <c r="T259" s="115">
        <f t="shared" ref="T259:T275" si="248">SUM(J259:S259)</f>
        <v>6566.76</v>
      </c>
    </row>
    <row r="260" spans="1:26" hidden="1" x14ac:dyDescent="0.25">
      <c r="A260" s="1">
        <f t="shared" si="202"/>
        <v>17</v>
      </c>
      <c r="C260" s="1" t="str">
        <f>IFERROR(VLOOKUP($F260,catalogos!$A$3:$D$111,2,0),0)</f>
        <v>1.1.4.1</v>
      </c>
      <c r="D260" s="1">
        <v>11</v>
      </c>
      <c r="E260" s="6" t="str">
        <f t="shared" si="182"/>
        <v>1 4 3 006 002</v>
      </c>
      <c r="F260" s="6" t="str">
        <f t="shared" si="183"/>
        <v>4 3</v>
      </c>
      <c r="G260" s="1" t="s">
        <v>424</v>
      </c>
      <c r="H260" s="117" t="s">
        <v>1094</v>
      </c>
      <c r="I260" s="117" t="s">
        <v>1095</v>
      </c>
      <c r="J260" s="3">
        <f>SUMIF('2022'!$R$2:$R$3023,'Base Recursos Fiscales'!$H260,'2022'!$T$2:$T$3023)</f>
        <v>0</v>
      </c>
      <c r="K260" s="3">
        <f t="shared" ref="K260:K269" si="249">($J260/$K$1)*$K$2</f>
        <v>0</v>
      </c>
      <c r="L260" s="3">
        <f t="shared" ref="L260:L269" si="250">+$J260+$K260</f>
        <v>0</v>
      </c>
      <c r="M260" s="3">
        <f t="shared" ref="M260:M269" si="251">+$L260*$K$3</f>
        <v>0</v>
      </c>
      <c r="N260" s="3">
        <f t="shared" ref="N260:N269" si="252">+M260+L260</f>
        <v>0</v>
      </c>
      <c r="P260" s="3">
        <f>SUMIF('2021'!$R$2:$R$5794,'Base Recursos Fiscales'!$H260,'2021'!$T$2:$T$5794)</f>
        <v>0</v>
      </c>
      <c r="Q260" s="3">
        <f>SUMIF('2020'!$R$2:$R$5794,'Base Recursos Fiscales'!$H260,'2020'!$T$2:$T$5794)</f>
        <v>0</v>
      </c>
      <c r="R260" s="3">
        <f>SUMIF('2019'!$R$2:$R$5794,'Base Recursos Fiscales'!$H260,'2019'!$T$2:$T$5794)</f>
        <v>0</v>
      </c>
      <c r="T260" s="115">
        <f t="shared" ref="T260:T269" si="253">SUM(J260:S260)</f>
        <v>0</v>
      </c>
    </row>
    <row r="261" spans="1:26" hidden="1" x14ac:dyDescent="0.25">
      <c r="A261" s="1">
        <f t="shared" si="202"/>
        <v>17</v>
      </c>
      <c r="C261" s="1" t="str">
        <f>IFERROR(VLOOKUP($F261,catalogos!$A$3:$D$111,2,0),0)</f>
        <v>1.1.4.1</v>
      </c>
      <c r="D261" s="1">
        <v>11</v>
      </c>
      <c r="E261" s="6" t="str">
        <f t="shared" si="182"/>
        <v>1 4 3 006 002</v>
      </c>
      <c r="F261" s="6" t="str">
        <f t="shared" si="183"/>
        <v>4 3</v>
      </c>
      <c r="G261" s="1" t="s">
        <v>424</v>
      </c>
      <c r="H261" s="117" t="s">
        <v>1096</v>
      </c>
      <c r="I261" s="117" t="s">
        <v>1097</v>
      </c>
      <c r="J261" s="3">
        <f>SUMIF('2022'!$R$2:$R$3023,'Base Recursos Fiscales'!$H261,'2022'!$T$2:$T$3023)</f>
        <v>0</v>
      </c>
      <c r="K261" s="3">
        <f t="shared" si="249"/>
        <v>0</v>
      </c>
      <c r="L261" s="3">
        <f t="shared" si="250"/>
        <v>0</v>
      </c>
      <c r="M261" s="3">
        <f t="shared" si="251"/>
        <v>0</v>
      </c>
      <c r="N261" s="3">
        <f t="shared" si="252"/>
        <v>0</v>
      </c>
      <c r="P261" s="3">
        <f>SUMIF('2021'!$R$2:$R$5794,'Base Recursos Fiscales'!$H261,'2021'!$T$2:$T$5794)</f>
        <v>0</v>
      </c>
      <c r="Q261" s="3">
        <f>SUMIF('2020'!$R$2:$R$5794,'Base Recursos Fiscales'!$H261,'2020'!$T$2:$T$5794)</f>
        <v>0</v>
      </c>
      <c r="R261" s="3">
        <f>SUMIF('2019'!$R$2:$R$5794,'Base Recursos Fiscales'!$H261,'2019'!$T$2:$T$5794)</f>
        <v>0</v>
      </c>
      <c r="T261" s="115">
        <f t="shared" si="253"/>
        <v>0</v>
      </c>
    </row>
    <row r="262" spans="1:26" hidden="1" x14ac:dyDescent="0.25">
      <c r="A262" s="1">
        <f t="shared" si="202"/>
        <v>17</v>
      </c>
      <c r="C262" s="1" t="str">
        <f>IFERROR(VLOOKUP($F262,catalogos!$A$3:$D$111,2,0),0)</f>
        <v>1.1.4.1</v>
      </c>
      <c r="D262" s="1">
        <v>11</v>
      </c>
      <c r="E262" s="6" t="str">
        <f t="shared" si="182"/>
        <v>1 4 3 006 002</v>
      </c>
      <c r="F262" s="6" t="str">
        <f t="shared" si="183"/>
        <v>4 3</v>
      </c>
      <c r="G262" s="1" t="s">
        <v>424</v>
      </c>
      <c r="H262" s="117" t="s">
        <v>1098</v>
      </c>
      <c r="I262" s="117" t="s">
        <v>1099</v>
      </c>
      <c r="J262" s="3">
        <f>SUMIF('2022'!$R$2:$R$3023,'Base Recursos Fiscales'!$H262,'2022'!$T$2:$T$3023)</f>
        <v>0</v>
      </c>
      <c r="K262" s="3">
        <f t="shared" si="249"/>
        <v>0</v>
      </c>
      <c r="L262" s="3">
        <f t="shared" si="250"/>
        <v>0</v>
      </c>
      <c r="M262" s="3">
        <f t="shared" si="251"/>
        <v>0</v>
      </c>
      <c r="N262" s="3">
        <f t="shared" si="252"/>
        <v>0</v>
      </c>
      <c r="P262" s="3">
        <f>SUMIF('2021'!$R$2:$R$5794,'Base Recursos Fiscales'!$H262,'2021'!$T$2:$T$5794)</f>
        <v>0</v>
      </c>
      <c r="Q262" s="3">
        <f>SUMIF('2020'!$R$2:$R$5794,'Base Recursos Fiscales'!$H262,'2020'!$T$2:$T$5794)</f>
        <v>0</v>
      </c>
      <c r="R262" s="3">
        <f>SUMIF('2019'!$R$2:$R$5794,'Base Recursos Fiscales'!$H262,'2019'!$T$2:$T$5794)</f>
        <v>0</v>
      </c>
      <c r="T262" s="115">
        <f t="shared" si="253"/>
        <v>0</v>
      </c>
      <c r="Y262" s="106"/>
      <c r="Z262" s="106"/>
    </row>
    <row r="263" spans="1:26" hidden="1" x14ac:dyDescent="0.25">
      <c r="A263" s="1">
        <f t="shared" si="202"/>
        <v>17</v>
      </c>
      <c r="C263" s="1" t="str">
        <f>IFERROR(VLOOKUP($F263,catalogos!$A$3:$D$111,2,0),0)</f>
        <v>1.1.4.1</v>
      </c>
      <c r="D263" s="1">
        <v>11</v>
      </c>
      <c r="E263" s="6" t="str">
        <f t="shared" si="182"/>
        <v>1 4 3 006 002</v>
      </c>
      <c r="F263" s="6" t="str">
        <f t="shared" si="183"/>
        <v>4 3</v>
      </c>
      <c r="G263" s="1" t="s">
        <v>424</v>
      </c>
      <c r="H263" s="117" t="s">
        <v>1100</v>
      </c>
      <c r="I263" s="117" t="s">
        <v>1101</v>
      </c>
      <c r="J263" s="3">
        <f>SUMIF('2022'!$R$2:$R$3023,'Base Recursos Fiscales'!$H263,'2022'!$T$2:$T$3023)</f>
        <v>0</v>
      </c>
      <c r="K263" s="3">
        <f t="shared" si="249"/>
        <v>0</v>
      </c>
      <c r="L263" s="3">
        <f t="shared" si="250"/>
        <v>0</v>
      </c>
      <c r="M263" s="3">
        <f t="shared" si="251"/>
        <v>0</v>
      </c>
      <c r="N263" s="3">
        <f t="shared" si="252"/>
        <v>0</v>
      </c>
      <c r="P263" s="3">
        <f>SUMIF('2021'!$R$2:$R$5794,'Base Recursos Fiscales'!$H263,'2021'!$T$2:$T$5794)</f>
        <v>0</v>
      </c>
      <c r="Q263" s="3">
        <f>SUMIF('2020'!$R$2:$R$5794,'Base Recursos Fiscales'!$H263,'2020'!$T$2:$T$5794)</f>
        <v>0</v>
      </c>
      <c r="R263" s="3">
        <f>SUMIF('2019'!$R$2:$R$5794,'Base Recursos Fiscales'!$H263,'2019'!$T$2:$T$5794)</f>
        <v>0</v>
      </c>
      <c r="T263" s="115">
        <f t="shared" si="253"/>
        <v>0</v>
      </c>
    </row>
    <row r="264" spans="1:26" hidden="1" x14ac:dyDescent="0.25">
      <c r="A264" s="1">
        <f t="shared" si="202"/>
        <v>17</v>
      </c>
      <c r="C264" s="1" t="str">
        <f>IFERROR(VLOOKUP($F264,catalogos!$A$3:$D$111,2,0),0)</f>
        <v>1.1.4.1</v>
      </c>
      <c r="D264" s="1">
        <v>11</v>
      </c>
      <c r="E264" s="6" t="str">
        <f t="shared" si="182"/>
        <v>1 4 3 006 002</v>
      </c>
      <c r="F264" s="6" t="str">
        <f t="shared" si="183"/>
        <v>4 3</v>
      </c>
      <c r="G264" s="1" t="s">
        <v>424</v>
      </c>
      <c r="H264" s="117" t="s">
        <v>1102</v>
      </c>
      <c r="I264" s="117" t="s">
        <v>1030</v>
      </c>
      <c r="J264" s="3">
        <f>SUMIF('2022'!$R$2:$R$3023,'Base Recursos Fiscales'!$H264,'2022'!$T$2:$T$3023)</f>
        <v>0</v>
      </c>
      <c r="K264" s="3">
        <f t="shared" si="249"/>
        <v>0</v>
      </c>
      <c r="L264" s="3">
        <f t="shared" si="250"/>
        <v>0</v>
      </c>
      <c r="M264" s="3">
        <f t="shared" si="251"/>
        <v>0</v>
      </c>
      <c r="N264" s="3">
        <f t="shared" si="252"/>
        <v>0</v>
      </c>
      <c r="P264" s="3">
        <f>SUMIF('2021'!$R$2:$R$5794,'Base Recursos Fiscales'!$H264,'2021'!$T$2:$T$5794)</f>
        <v>0</v>
      </c>
      <c r="Q264" s="3">
        <f>SUMIF('2020'!$R$2:$R$5794,'Base Recursos Fiscales'!$H264,'2020'!$T$2:$T$5794)</f>
        <v>0</v>
      </c>
      <c r="R264" s="3">
        <f>SUMIF('2019'!$R$2:$R$5794,'Base Recursos Fiscales'!$H264,'2019'!$T$2:$T$5794)</f>
        <v>0</v>
      </c>
      <c r="T264" s="115">
        <f t="shared" si="253"/>
        <v>0</v>
      </c>
    </row>
    <row r="265" spans="1:26" hidden="1" x14ac:dyDescent="0.25">
      <c r="A265" s="1">
        <f t="shared" si="202"/>
        <v>17</v>
      </c>
      <c r="C265" s="1" t="str">
        <f>IFERROR(VLOOKUP($F265,catalogos!$A$3:$D$111,2,0),0)</f>
        <v>1.1.4.1</v>
      </c>
      <c r="D265" s="1">
        <v>11</v>
      </c>
      <c r="E265" s="6" t="str">
        <f t="shared" si="182"/>
        <v>1 4 3 006 002</v>
      </c>
      <c r="F265" s="6" t="str">
        <f t="shared" si="183"/>
        <v>4 3</v>
      </c>
      <c r="G265" s="1" t="s">
        <v>424</v>
      </c>
      <c r="H265" s="117" t="s">
        <v>1103</v>
      </c>
      <c r="I265" s="117" t="s">
        <v>1104</v>
      </c>
      <c r="J265" s="3">
        <f>SUMIF('2022'!$R$2:$R$3023,'Base Recursos Fiscales'!$H265,'2022'!$T$2:$T$3023)</f>
        <v>0</v>
      </c>
      <c r="K265" s="3">
        <f t="shared" si="249"/>
        <v>0</v>
      </c>
      <c r="L265" s="3">
        <f t="shared" si="250"/>
        <v>0</v>
      </c>
      <c r="M265" s="3">
        <f t="shared" si="251"/>
        <v>0</v>
      </c>
      <c r="N265" s="3">
        <f t="shared" si="252"/>
        <v>0</v>
      </c>
      <c r="P265" s="3">
        <f>SUMIF('2021'!$R$2:$R$5794,'Base Recursos Fiscales'!$H265,'2021'!$T$2:$T$5794)</f>
        <v>0</v>
      </c>
      <c r="Q265" s="3">
        <f>SUMIF('2020'!$R$2:$R$5794,'Base Recursos Fiscales'!$H265,'2020'!$T$2:$T$5794)</f>
        <v>0</v>
      </c>
      <c r="R265" s="3">
        <f>SUMIF('2019'!$R$2:$R$5794,'Base Recursos Fiscales'!$H265,'2019'!$T$2:$T$5794)</f>
        <v>0</v>
      </c>
      <c r="T265" s="115">
        <f t="shared" si="253"/>
        <v>0</v>
      </c>
    </row>
    <row r="266" spans="1:26" x14ac:dyDescent="0.25">
      <c r="A266" s="1">
        <f t="shared" si="202"/>
        <v>17</v>
      </c>
      <c r="C266" s="1" t="str">
        <f>IFERROR(VLOOKUP($F266,catalogos!$A$3:$D$111,2,0),0)</f>
        <v>1.1.4.1</v>
      </c>
      <c r="D266" s="1">
        <v>11</v>
      </c>
      <c r="E266" s="6" t="str">
        <f t="shared" si="182"/>
        <v>1 4 3 006 002</v>
      </c>
      <c r="F266" s="6" t="str">
        <f t="shared" si="183"/>
        <v>4 3</v>
      </c>
      <c r="G266" s="1" t="s">
        <v>424</v>
      </c>
      <c r="H266" s="117" t="s">
        <v>1105</v>
      </c>
      <c r="I266" s="117" t="s">
        <v>1106</v>
      </c>
      <c r="J266" s="3">
        <f>SUMIF('2022'!$R$2:$R$3023,'Base Recursos Fiscales'!$H266,'2022'!$T$2:$T$3023)</f>
        <v>1073</v>
      </c>
      <c r="K266" s="3">
        <f t="shared" si="249"/>
        <v>1073</v>
      </c>
      <c r="L266" s="3">
        <f t="shared" si="250"/>
        <v>2146</v>
      </c>
      <c r="M266" s="3">
        <f t="shared" si="251"/>
        <v>64.38</v>
      </c>
      <c r="N266" s="3">
        <f t="shared" si="252"/>
        <v>2210.38</v>
      </c>
      <c r="P266" s="3">
        <f>SUMIF('2021'!$R$2:$R$5794,'Base Recursos Fiscales'!$H266,'2021'!$T$2:$T$5794)</f>
        <v>0</v>
      </c>
      <c r="Q266" s="3">
        <f>SUMIF('2020'!$R$2:$R$5794,'Base Recursos Fiscales'!$H266,'2020'!$T$2:$T$5794)</f>
        <v>0</v>
      </c>
      <c r="R266" s="3">
        <f>SUMIF('2019'!$R$2:$R$5794,'Base Recursos Fiscales'!$H266,'2019'!$T$2:$T$5794)</f>
        <v>0</v>
      </c>
      <c r="T266" s="115">
        <f t="shared" si="253"/>
        <v>6566.76</v>
      </c>
    </row>
    <row r="267" spans="1:26" hidden="1" x14ac:dyDescent="0.25">
      <c r="A267" s="1">
        <f t="shared" si="202"/>
        <v>17</v>
      </c>
      <c r="C267" s="1" t="str">
        <f>IFERROR(VLOOKUP($F267,catalogos!$A$3:$D$111,2,0),0)</f>
        <v>1.1.4.1</v>
      </c>
      <c r="D267" s="1">
        <v>11</v>
      </c>
      <c r="E267" s="6" t="str">
        <f t="shared" si="182"/>
        <v>1 4 3 006 002</v>
      </c>
      <c r="F267" s="6" t="str">
        <f t="shared" si="183"/>
        <v>4 3</v>
      </c>
      <c r="G267" s="1" t="s">
        <v>424</v>
      </c>
      <c r="H267" s="117" t="s">
        <v>1107</v>
      </c>
      <c r="I267" s="117" t="s">
        <v>989</v>
      </c>
      <c r="J267" s="3">
        <f>SUMIF('2022'!$R$2:$R$3023,'Base Recursos Fiscales'!$H267,'2022'!$T$2:$T$3023)</f>
        <v>0</v>
      </c>
      <c r="K267" s="3">
        <f t="shared" si="249"/>
        <v>0</v>
      </c>
      <c r="L267" s="3">
        <f t="shared" si="250"/>
        <v>0</v>
      </c>
      <c r="M267" s="3">
        <f t="shared" si="251"/>
        <v>0</v>
      </c>
      <c r="N267" s="3">
        <f t="shared" si="252"/>
        <v>0</v>
      </c>
      <c r="P267" s="3">
        <f>SUMIF('2021'!$R$2:$R$5794,'Base Recursos Fiscales'!$H267,'2021'!$T$2:$T$5794)</f>
        <v>0</v>
      </c>
      <c r="Q267" s="3">
        <f>SUMIF('2020'!$R$2:$R$5794,'Base Recursos Fiscales'!$H267,'2020'!$T$2:$T$5794)</f>
        <v>0</v>
      </c>
      <c r="R267" s="3">
        <f>SUMIF('2019'!$R$2:$R$5794,'Base Recursos Fiscales'!$H267,'2019'!$T$2:$T$5794)</f>
        <v>0</v>
      </c>
      <c r="T267" s="115">
        <f t="shared" si="253"/>
        <v>0</v>
      </c>
      <c r="Y267" s="106"/>
      <c r="Z267" s="106"/>
    </row>
    <row r="268" spans="1:26" hidden="1" x14ac:dyDescent="0.25">
      <c r="A268" s="1">
        <f t="shared" si="202"/>
        <v>17</v>
      </c>
      <c r="C268" s="1" t="str">
        <f>IFERROR(VLOOKUP($F268,catalogos!$A$3:$D$111,2,0),0)</f>
        <v>1.1.4.1</v>
      </c>
      <c r="D268" s="1">
        <v>11</v>
      </c>
      <c r="E268" s="6" t="str">
        <f t="shared" si="182"/>
        <v>1 4 3 006 002</v>
      </c>
      <c r="F268" s="6" t="str">
        <f t="shared" si="183"/>
        <v>4 3</v>
      </c>
      <c r="G268" s="1" t="s">
        <v>424</v>
      </c>
      <c r="H268" s="117" t="s">
        <v>1108</v>
      </c>
      <c r="I268" s="117" t="s">
        <v>1109</v>
      </c>
      <c r="J268" s="3">
        <f>SUMIF('2022'!$R$2:$R$3023,'Base Recursos Fiscales'!$H268,'2022'!$T$2:$T$3023)</f>
        <v>0</v>
      </c>
      <c r="K268" s="3">
        <f t="shared" si="249"/>
        <v>0</v>
      </c>
      <c r="L268" s="3">
        <f t="shared" si="250"/>
        <v>0</v>
      </c>
      <c r="M268" s="3">
        <f t="shared" si="251"/>
        <v>0</v>
      </c>
      <c r="N268" s="3">
        <f t="shared" si="252"/>
        <v>0</v>
      </c>
      <c r="P268" s="3">
        <f>SUMIF('2021'!$R$2:$R$5794,'Base Recursos Fiscales'!$H268,'2021'!$T$2:$T$5794)</f>
        <v>0</v>
      </c>
      <c r="Q268" s="3">
        <f>SUMIF('2020'!$R$2:$R$5794,'Base Recursos Fiscales'!$H268,'2020'!$T$2:$T$5794)</f>
        <v>0</v>
      </c>
      <c r="R268" s="3">
        <f>SUMIF('2019'!$R$2:$R$5794,'Base Recursos Fiscales'!$H268,'2019'!$T$2:$T$5794)</f>
        <v>0</v>
      </c>
      <c r="T268" s="115">
        <f t="shared" si="253"/>
        <v>0</v>
      </c>
    </row>
    <row r="269" spans="1:26" hidden="1" x14ac:dyDescent="0.25">
      <c r="A269" s="1">
        <f t="shared" si="202"/>
        <v>17</v>
      </c>
      <c r="C269" s="1" t="str">
        <f>IFERROR(VLOOKUP($F269,catalogos!$A$3:$D$111,2,0),0)</f>
        <v>1.1.4.1</v>
      </c>
      <c r="D269" s="1">
        <v>11</v>
      </c>
      <c r="E269" s="6" t="str">
        <f t="shared" si="182"/>
        <v>1 4 3 006 002</v>
      </c>
      <c r="F269" s="6" t="str">
        <f t="shared" si="183"/>
        <v>4 3</v>
      </c>
      <c r="G269" s="1" t="s">
        <v>424</v>
      </c>
      <c r="H269" s="117" t="s">
        <v>1110</v>
      </c>
      <c r="I269" s="117" t="s">
        <v>1111</v>
      </c>
      <c r="J269" s="3">
        <f>SUMIF('2022'!$R$2:$R$3023,'Base Recursos Fiscales'!$H269,'2022'!$T$2:$T$3023)</f>
        <v>0</v>
      </c>
      <c r="K269" s="3">
        <f t="shared" si="249"/>
        <v>0</v>
      </c>
      <c r="L269" s="3">
        <f t="shared" si="250"/>
        <v>0</v>
      </c>
      <c r="M269" s="3">
        <f t="shared" si="251"/>
        <v>0</v>
      </c>
      <c r="N269" s="3">
        <f t="shared" si="252"/>
        <v>0</v>
      </c>
      <c r="P269" s="3">
        <f>SUMIF('2021'!$R$2:$R$5794,'Base Recursos Fiscales'!$H269,'2021'!$T$2:$T$5794)</f>
        <v>0</v>
      </c>
      <c r="Q269" s="3">
        <f>SUMIF('2020'!$R$2:$R$5794,'Base Recursos Fiscales'!$H269,'2020'!$T$2:$T$5794)</f>
        <v>0</v>
      </c>
      <c r="R269" s="3">
        <f>SUMIF('2019'!$R$2:$R$5794,'Base Recursos Fiscales'!$H269,'2019'!$T$2:$T$5794)</f>
        <v>0</v>
      </c>
      <c r="T269" s="115">
        <f t="shared" si="253"/>
        <v>0</v>
      </c>
    </row>
    <row r="270" spans="1:26" hidden="1" x14ac:dyDescent="0.25">
      <c r="A270" s="106">
        <f t="shared" si="202"/>
        <v>13</v>
      </c>
      <c r="B270" s="106"/>
      <c r="C270" s="106">
        <f>IFERROR(VLOOKUP($F270,catalogos!$A$3:$D$111,2,0),0)</f>
        <v>0</v>
      </c>
      <c r="D270" s="106"/>
      <c r="E270" s="116" t="str">
        <f t="shared" si="182"/>
        <v>1 4 3 006</v>
      </c>
      <c r="F270" s="116"/>
      <c r="G270" s="106" t="s">
        <v>423</v>
      </c>
      <c r="H270" s="136" t="s">
        <v>687</v>
      </c>
      <c r="I270" s="136" t="s">
        <v>688</v>
      </c>
      <c r="J270" s="2">
        <f>SUMIF($E$11:$E$5802,$H270,$J$11:$J$5802)</f>
        <v>0</v>
      </c>
      <c r="K270" s="2">
        <f>SUMIF($E$11:$E$5802,$H270,$K$11:$K$5802)</f>
        <v>0</v>
      </c>
      <c r="L270" s="2">
        <f>SUMIF($E$11:$E$5802,$H270,$L$11:$L$5802)</f>
        <v>0</v>
      </c>
      <c r="M270" s="2">
        <f>SUMIF($E$11:$E$5802,$H270,$M$11:$M$5802)</f>
        <v>0</v>
      </c>
      <c r="N270" s="2">
        <f>SUMIF($E$11:$E$5802,$H270,$N$11:$N$5802)</f>
        <v>0</v>
      </c>
      <c r="O270" s="2"/>
      <c r="P270" s="2">
        <f>SUMIF($E$11:$E$5802,$H270,$P$11:$P$5802)</f>
        <v>0</v>
      </c>
      <c r="Q270" s="2">
        <f>SUMIF($E$11:$E$5802,$H270,$Q$11:$Q$5802)</f>
        <v>0</v>
      </c>
      <c r="R270" s="2">
        <f>SUMIF($E$11:$E$5802,$H270,$R$11:$R$5802)</f>
        <v>0</v>
      </c>
      <c r="T270" s="115">
        <f t="shared" si="248"/>
        <v>0</v>
      </c>
    </row>
    <row r="271" spans="1:26" hidden="1" x14ac:dyDescent="0.25">
      <c r="A271" s="1">
        <f t="shared" si="202"/>
        <v>17</v>
      </c>
      <c r="C271" s="1" t="str">
        <f>IFERROR(VLOOKUP($F271,catalogos!$A$3:$D$111,2,0),0)</f>
        <v>1.1.4.1</v>
      </c>
      <c r="D271" s="1">
        <v>11</v>
      </c>
      <c r="E271" s="6" t="str">
        <f t="shared" si="182"/>
        <v>1 4 3 006 003</v>
      </c>
      <c r="F271" s="6" t="str">
        <f t="shared" si="183"/>
        <v>4 3</v>
      </c>
      <c r="G271" s="1" t="s">
        <v>424</v>
      </c>
      <c r="H271" s="117" t="s">
        <v>1112</v>
      </c>
      <c r="I271" s="117" t="s">
        <v>1113</v>
      </c>
      <c r="J271" s="3">
        <f>SUMIF('2022'!$R$2:$R$3023,'Base Recursos Fiscales'!$H271,'2022'!$T$2:$T$3023)</f>
        <v>0</v>
      </c>
      <c r="K271" s="3">
        <f t="shared" ref="K271:K274" si="254">($J271/$K$1)*$K$2</f>
        <v>0</v>
      </c>
      <c r="L271" s="3">
        <f t="shared" ref="L271:L274" si="255">+$J271+$K271</f>
        <v>0</v>
      </c>
      <c r="M271" s="3">
        <f t="shared" ref="M271:M274" si="256">+$L271*$K$3</f>
        <v>0</v>
      </c>
      <c r="N271" s="3">
        <f t="shared" ref="N271:N274" si="257">+M271+L271</f>
        <v>0</v>
      </c>
      <c r="P271" s="3">
        <f>SUMIF('2021'!$R$2:$R$5794,'Base Recursos Fiscales'!$H271,'2021'!$T$2:$T$5794)</f>
        <v>0</v>
      </c>
      <c r="Q271" s="3">
        <f>SUMIF('2020'!$R$2:$R$5794,'Base Recursos Fiscales'!$H271,'2020'!$T$2:$T$5794)</f>
        <v>0</v>
      </c>
      <c r="R271" s="3">
        <f>SUMIF('2019'!$R$2:$R$5794,'Base Recursos Fiscales'!$H271,'2019'!$T$2:$T$5794)</f>
        <v>0</v>
      </c>
      <c r="T271" s="115">
        <f t="shared" ref="T271:T274" si="258">SUM(J271:S271)</f>
        <v>0</v>
      </c>
    </row>
    <row r="272" spans="1:26" hidden="1" x14ac:dyDescent="0.25">
      <c r="A272" s="1">
        <f t="shared" si="202"/>
        <v>17</v>
      </c>
      <c r="C272" s="1" t="str">
        <f>IFERROR(VLOOKUP($F272,catalogos!$A$3:$D$111,2,0),0)</f>
        <v>1.1.4.1</v>
      </c>
      <c r="D272" s="1">
        <v>11</v>
      </c>
      <c r="E272" s="6" t="str">
        <f t="shared" si="182"/>
        <v>1 4 3 006 003</v>
      </c>
      <c r="F272" s="6" t="str">
        <f t="shared" si="183"/>
        <v>4 3</v>
      </c>
      <c r="G272" s="1" t="s">
        <v>424</v>
      </c>
      <c r="H272" s="117" t="s">
        <v>376</v>
      </c>
      <c r="I272" s="117" t="s">
        <v>377</v>
      </c>
      <c r="J272" s="3">
        <f>SUMIF('2022'!$R$2:$R$3023,'Base Recursos Fiscales'!$H272,'2022'!$T$2:$T$3023)</f>
        <v>0</v>
      </c>
      <c r="K272" s="3">
        <f t="shared" si="254"/>
        <v>0</v>
      </c>
      <c r="L272" s="3">
        <f t="shared" si="255"/>
        <v>0</v>
      </c>
      <c r="M272" s="3">
        <f t="shared" si="256"/>
        <v>0</v>
      </c>
      <c r="N272" s="3">
        <f t="shared" si="257"/>
        <v>0</v>
      </c>
      <c r="P272" s="3">
        <f>SUMIF('2021'!$R$2:$R$5794,'Base Recursos Fiscales'!$H272,'2021'!$T$2:$T$5794)</f>
        <v>0</v>
      </c>
      <c r="Q272" s="3">
        <f>SUMIF('2020'!$R$2:$R$5794,'Base Recursos Fiscales'!$H272,'2020'!$T$2:$T$5794)</f>
        <v>0</v>
      </c>
      <c r="R272" s="3">
        <f>SUMIF('2019'!$R$2:$R$5794,'Base Recursos Fiscales'!$H272,'2019'!$T$2:$T$5794)</f>
        <v>0</v>
      </c>
      <c r="T272" s="115">
        <f t="shared" si="258"/>
        <v>0</v>
      </c>
      <c r="Y272" s="106"/>
      <c r="Z272" s="106"/>
    </row>
    <row r="273" spans="1:26" hidden="1" x14ac:dyDescent="0.25">
      <c r="A273" s="1">
        <f t="shared" si="202"/>
        <v>17</v>
      </c>
      <c r="C273" s="1" t="str">
        <f>IFERROR(VLOOKUP($F273,catalogos!$A$3:$D$111,2,0),0)</f>
        <v>1.1.4.1</v>
      </c>
      <c r="D273" s="1">
        <v>11</v>
      </c>
      <c r="E273" s="6" t="str">
        <f t="shared" si="182"/>
        <v>1 4 3 006 003</v>
      </c>
      <c r="F273" s="6" t="str">
        <f t="shared" si="183"/>
        <v>4 3</v>
      </c>
      <c r="G273" s="1" t="s">
        <v>424</v>
      </c>
      <c r="H273" s="117" t="s">
        <v>1114</v>
      </c>
      <c r="I273" s="117" t="s">
        <v>1115</v>
      </c>
      <c r="J273" s="3">
        <f>SUMIF('2022'!$R$2:$R$3023,'Base Recursos Fiscales'!$H273,'2022'!$T$2:$T$3023)</f>
        <v>0</v>
      </c>
      <c r="K273" s="3">
        <f t="shared" si="254"/>
        <v>0</v>
      </c>
      <c r="L273" s="3">
        <f t="shared" si="255"/>
        <v>0</v>
      </c>
      <c r="M273" s="3">
        <f t="shared" si="256"/>
        <v>0</v>
      </c>
      <c r="N273" s="3">
        <f t="shared" si="257"/>
        <v>0</v>
      </c>
      <c r="P273" s="3">
        <f>SUMIF('2021'!$R$2:$R$5794,'Base Recursos Fiscales'!$H273,'2021'!$T$2:$T$5794)</f>
        <v>0</v>
      </c>
      <c r="Q273" s="3">
        <f>SUMIF('2020'!$R$2:$R$5794,'Base Recursos Fiscales'!$H273,'2020'!$T$2:$T$5794)</f>
        <v>0</v>
      </c>
      <c r="R273" s="3">
        <f>SUMIF('2019'!$R$2:$R$5794,'Base Recursos Fiscales'!$H273,'2019'!$T$2:$T$5794)</f>
        <v>0</v>
      </c>
      <c r="T273" s="115">
        <f t="shared" si="258"/>
        <v>0</v>
      </c>
    </row>
    <row r="274" spans="1:26" hidden="1" x14ac:dyDescent="0.25">
      <c r="A274" s="1">
        <f t="shared" si="202"/>
        <v>17</v>
      </c>
      <c r="C274" s="1" t="str">
        <f>IFERROR(VLOOKUP($F274,catalogos!$A$3:$D$111,2,0),0)</f>
        <v>1.1.4.1</v>
      </c>
      <c r="D274" s="1">
        <v>11</v>
      </c>
      <c r="E274" s="6" t="str">
        <f t="shared" ref="E274:E337" si="259">IF($A274=21,MID($H274,1,17),IF($A274=17,MID($H274,1,13),IF($A274=13,MID($H274,1,9),IF($A274=9,MID($H274,1,5),IF($A274=5,MID($H274,1,3),IF($A274=3,MID($H274,1,1),0))))))</f>
        <v>1 4 3 006 003</v>
      </c>
      <c r="F274" s="6" t="str">
        <f t="shared" si="183"/>
        <v>4 3</v>
      </c>
      <c r="G274" s="1" t="s">
        <v>424</v>
      </c>
      <c r="H274" s="117" t="s">
        <v>1116</v>
      </c>
      <c r="I274" s="117" t="s">
        <v>1117</v>
      </c>
      <c r="J274" s="3">
        <f>SUMIF('2022'!$R$2:$R$3023,'Base Recursos Fiscales'!$H274,'2022'!$T$2:$T$3023)</f>
        <v>0</v>
      </c>
      <c r="K274" s="3">
        <f t="shared" si="254"/>
        <v>0</v>
      </c>
      <c r="L274" s="3">
        <f t="shared" si="255"/>
        <v>0</v>
      </c>
      <c r="M274" s="3">
        <f t="shared" si="256"/>
        <v>0</v>
      </c>
      <c r="N274" s="3">
        <f t="shared" si="257"/>
        <v>0</v>
      </c>
      <c r="P274" s="3">
        <f>SUMIF('2021'!$R$2:$R$5794,'Base Recursos Fiscales'!$H274,'2021'!$T$2:$T$5794)</f>
        <v>0</v>
      </c>
      <c r="Q274" s="3">
        <f>SUMIF('2020'!$R$2:$R$5794,'Base Recursos Fiscales'!$H274,'2020'!$T$2:$T$5794)</f>
        <v>0</v>
      </c>
      <c r="R274" s="3">
        <f>SUMIF('2019'!$R$2:$R$5794,'Base Recursos Fiscales'!$H274,'2019'!$T$2:$T$5794)</f>
        <v>0</v>
      </c>
      <c r="T274" s="115">
        <f t="shared" si="258"/>
        <v>0</v>
      </c>
    </row>
    <row r="275" spans="1:26" hidden="1" x14ac:dyDescent="0.25">
      <c r="A275" s="106">
        <f t="shared" si="202"/>
        <v>13</v>
      </c>
      <c r="B275" s="106"/>
      <c r="C275" s="106">
        <f>IFERROR(VLOOKUP($F275,catalogos!$A$3:$D$111,2,0),0)</f>
        <v>0</v>
      </c>
      <c r="D275" s="106"/>
      <c r="E275" s="116" t="str">
        <f t="shared" si="259"/>
        <v>1 4 3 006</v>
      </c>
      <c r="F275" s="116"/>
      <c r="G275" s="106" t="s">
        <v>423</v>
      </c>
      <c r="H275" s="136" t="s">
        <v>1118</v>
      </c>
      <c r="I275" s="136" t="s">
        <v>1119</v>
      </c>
      <c r="J275" s="2">
        <f>SUMIF($E$11:$E$5802,$H275,$J$11:$J$5802)</f>
        <v>0</v>
      </c>
      <c r="K275" s="2">
        <f>SUMIF($E$11:$E$5802,$H275,$K$11:$K$5802)</f>
        <v>0</v>
      </c>
      <c r="L275" s="2">
        <f>SUMIF($E$11:$E$5802,$H275,$L$11:$L$5802)</f>
        <v>0</v>
      </c>
      <c r="M275" s="2">
        <f>SUMIF($E$11:$E$5802,$H275,$M$11:$M$5802)</f>
        <v>0</v>
      </c>
      <c r="N275" s="2">
        <f>SUMIF($E$11:$E$5802,$H275,$N$11:$N$5802)</f>
        <v>0</v>
      </c>
      <c r="O275" s="2"/>
      <c r="P275" s="2">
        <f>SUMIF($E$11:$E$5802,$H275,$P$11:$P$5802)</f>
        <v>0</v>
      </c>
      <c r="Q275" s="2">
        <f>SUMIF($E$11:$E$5802,$H275,$Q$11:$Q$5802)</f>
        <v>0</v>
      </c>
      <c r="R275" s="2">
        <f>SUMIF($E$11:$E$5802,$H275,$R$11:$R$5802)</f>
        <v>0</v>
      </c>
      <c r="T275" s="115">
        <f t="shared" si="248"/>
        <v>0</v>
      </c>
    </row>
    <row r="276" spans="1:26" hidden="1" x14ac:dyDescent="0.25">
      <c r="A276" s="1">
        <f t="shared" si="202"/>
        <v>17</v>
      </c>
      <c r="C276" s="1" t="str">
        <f>IFERROR(VLOOKUP($F276,catalogos!$A$3:$D$111,2,0),0)</f>
        <v>1.1.4.1</v>
      </c>
      <c r="D276" s="1">
        <v>11</v>
      </c>
      <c r="E276" s="6" t="str">
        <f t="shared" si="259"/>
        <v>1 4 3 006 004</v>
      </c>
      <c r="F276" s="6" t="str">
        <f t="shared" si="183"/>
        <v>4 3</v>
      </c>
      <c r="G276" s="1" t="s">
        <v>424</v>
      </c>
      <c r="H276" s="117" t="s">
        <v>1120</v>
      </c>
      <c r="I276" s="117" t="s">
        <v>1113</v>
      </c>
      <c r="J276" s="3">
        <f>SUMIF('2022'!$R$2:$R$3023,'Base Recursos Fiscales'!$H276,'2022'!$T$2:$T$3023)</f>
        <v>0</v>
      </c>
      <c r="K276" s="3">
        <f t="shared" ref="K276:K279" si="260">($J276/$K$1)*$K$2</f>
        <v>0</v>
      </c>
      <c r="L276" s="3">
        <f t="shared" ref="L276:L279" si="261">+$J276+$K276</f>
        <v>0</v>
      </c>
      <c r="M276" s="3">
        <f t="shared" ref="M276:M279" si="262">+$L276*$K$3</f>
        <v>0</v>
      </c>
      <c r="N276" s="3">
        <f t="shared" ref="N276:N279" si="263">+M276+L276</f>
        <v>0</v>
      </c>
      <c r="P276" s="3">
        <f>SUMIF('2021'!$R$2:$R$5794,'Base Recursos Fiscales'!$H276,'2021'!$T$2:$T$5794)</f>
        <v>0</v>
      </c>
      <c r="Q276" s="3">
        <f>SUMIF('2020'!$R$2:$R$5794,'Base Recursos Fiscales'!$H276,'2020'!$T$2:$T$5794)</f>
        <v>0</v>
      </c>
      <c r="R276" s="3">
        <f>SUMIF('2019'!$R$2:$R$5794,'Base Recursos Fiscales'!$H276,'2019'!$T$2:$T$5794)</f>
        <v>0</v>
      </c>
      <c r="T276" s="115">
        <f t="shared" ref="T276:T279" si="264">SUM(J276:S276)</f>
        <v>0</v>
      </c>
    </row>
    <row r="277" spans="1:26" hidden="1" x14ac:dyDescent="0.25">
      <c r="A277" s="1">
        <f t="shared" si="202"/>
        <v>17</v>
      </c>
      <c r="C277" s="1" t="str">
        <f>IFERROR(VLOOKUP($F277,catalogos!$A$3:$D$111,2,0),0)</f>
        <v>1.1.4.1</v>
      </c>
      <c r="D277" s="1">
        <v>11</v>
      </c>
      <c r="E277" s="6" t="str">
        <f t="shared" si="259"/>
        <v>1 4 3 006 004</v>
      </c>
      <c r="F277" s="6" t="str">
        <f t="shared" ref="F277:F339" si="265">MID(H277,3,3)</f>
        <v>4 3</v>
      </c>
      <c r="G277" s="1" t="s">
        <v>424</v>
      </c>
      <c r="H277" s="117" t="s">
        <v>1121</v>
      </c>
      <c r="I277" s="117" t="s">
        <v>377</v>
      </c>
      <c r="J277" s="3">
        <f>SUMIF('2022'!$R$2:$R$3023,'Base Recursos Fiscales'!$H277,'2022'!$T$2:$T$3023)</f>
        <v>0</v>
      </c>
      <c r="K277" s="3">
        <f t="shared" si="260"/>
        <v>0</v>
      </c>
      <c r="L277" s="3">
        <f t="shared" si="261"/>
        <v>0</v>
      </c>
      <c r="M277" s="3">
        <f t="shared" si="262"/>
        <v>0</v>
      </c>
      <c r="N277" s="3">
        <f t="shared" si="263"/>
        <v>0</v>
      </c>
      <c r="P277" s="3">
        <f>SUMIF('2021'!$R$2:$R$5794,'Base Recursos Fiscales'!$H277,'2021'!$T$2:$T$5794)</f>
        <v>0</v>
      </c>
      <c r="Q277" s="3">
        <f>SUMIF('2020'!$R$2:$R$5794,'Base Recursos Fiscales'!$H277,'2020'!$T$2:$T$5794)</f>
        <v>0</v>
      </c>
      <c r="R277" s="3">
        <f>SUMIF('2019'!$R$2:$R$5794,'Base Recursos Fiscales'!$H277,'2019'!$T$2:$T$5794)</f>
        <v>0</v>
      </c>
      <c r="T277" s="115">
        <f t="shared" si="264"/>
        <v>0</v>
      </c>
    </row>
    <row r="278" spans="1:26" hidden="1" x14ac:dyDescent="0.25">
      <c r="A278" s="1">
        <f t="shared" si="202"/>
        <v>17</v>
      </c>
      <c r="C278" s="1" t="str">
        <f>IFERROR(VLOOKUP($F278,catalogos!$A$3:$D$111,2,0),0)</f>
        <v>1.1.4.1</v>
      </c>
      <c r="D278" s="1">
        <v>11</v>
      </c>
      <c r="E278" s="6" t="str">
        <f t="shared" si="259"/>
        <v>1 4 3 006 004</v>
      </c>
      <c r="F278" s="6" t="str">
        <f t="shared" si="265"/>
        <v>4 3</v>
      </c>
      <c r="G278" s="1" t="s">
        <v>424</v>
      </c>
      <c r="H278" s="117" t="s">
        <v>1122</v>
      </c>
      <c r="I278" s="117" t="s">
        <v>1117</v>
      </c>
      <c r="J278" s="3">
        <f>SUMIF('2022'!$R$2:$R$3023,'Base Recursos Fiscales'!$H278,'2022'!$T$2:$T$3023)</f>
        <v>0</v>
      </c>
      <c r="K278" s="3">
        <f t="shared" si="260"/>
        <v>0</v>
      </c>
      <c r="L278" s="3">
        <f t="shared" si="261"/>
        <v>0</v>
      </c>
      <c r="M278" s="3">
        <f t="shared" si="262"/>
        <v>0</v>
      </c>
      <c r="N278" s="3">
        <f t="shared" si="263"/>
        <v>0</v>
      </c>
      <c r="P278" s="3">
        <f>SUMIF('2021'!$R$2:$R$5794,'Base Recursos Fiscales'!$H278,'2021'!$T$2:$T$5794)</f>
        <v>0</v>
      </c>
      <c r="Q278" s="3">
        <f>SUMIF('2020'!$R$2:$R$5794,'Base Recursos Fiscales'!$H278,'2020'!$T$2:$T$5794)</f>
        <v>0</v>
      </c>
      <c r="R278" s="3">
        <f>SUMIF('2019'!$R$2:$R$5794,'Base Recursos Fiscales'!$H278,'2019'!$T$2:$T$5794)</f>
        <v>0</v>
      </c>
      <c r="T278" s="115">
        <f t="shared" si="264"/>
        <v>0</v>
      </c>
      <c r="Y278" s="106"/>
      <c r="Z278" s="106"/>
    </row>
    <row r="279" spans="1:26" hidden="1" x14ac:dyDescent="0.25">
      <c r="A279" s="1">
        <f t="shared" si="202"/>
        <v>17</v>
      </c>
      <c r="C279" s="1" t="str">
        <f>IFERROR(VLOOKUP($F279,catalogos!$A$3:$D$111,2,0),0)</f>
        <v>1.1.4.1</v>
      </c>
      <c r="D279" s="1">
        <v>11</v>
      </c>
      <c r="E279" s="6" t="str">
        <f t="shared" si="259"/>
        <v>1 4 3 006 004</v>
      </c>
      <c r="F279" s="6" t="str">
        <f t="shared" si="265"/>
        <v>4 3</v>
      </c>
      <c r="G279" s="1" t="s">
        <v>424</v>
      </c>
      <c r="H279" s="117" t="s">
        <v>1123</v>
      </c>
      <c r="I279" s="117" t="s">
        <v>1124</v>
      </c>
      <c r="J279" s="3">
        <f>SUMIF('2022'!$R$2:$R$3023,'Base Recursos Fiscales'!$H279,'2022'!$T$2:$T$3023)</f>
        <v>0</v>
      </c>
      <c r="K279" s="3">
        <f t="shared" si="260"/>
        <v>0</v>
      </c>
      <c r="L279" s="3">
        <f t="shared" si="261"/>
        <v>0</v>
      </c>
      <c r="M279" s="3">
        <f t="shared" si="262"/>
        <v>0</v>
      </c>
      <c r="N279" s="3">
        <f t="shared" si="263"/>
        <v>0</v>
      </c>
      <c r="P279" s="3">
        <f>SUMIF('2021'!$R$2:$R$5794,'Base Recursos Fiscales'!$H279,'2021'!$T$2:$T$5794)</f>
        <v>0</v>
      </c>
      <c r="Q279" s="3">
        <f>SUMIF('2020'!$R$2:$R$5794,'Base Recursos Fiscales'!$H279,'2020'!$T$2:$T$5794)</f>
        <v>0</v>
      </c>
      <c r="R279" s="3">
        <f>SUMIF('2019'!$R$2:$R$5794,'Base Recursos Fiscales'!$H279,'2019'!$T$2:$T$5794)</f>
        <v>0</v>
      </c>
      <c r="T279" s="115">
        <f t="shared" si="264"/>
        <v>0</v>
      </c>
    </row>
    <row r="280" spans="1:26" hidden="1" x14ac:dyDescent="0.25">
      <c r="A280" s="106">
        <f t="shared" si="202"/>
        <v>9</v>
      </c>
      <c r="B280" s="106"/>
      <c r="C280" s="106">
        <f>IFERROR(VLOOKUP($F280,catalogos!$A$3:$D$111,2,0),0)</f>
        <v>0</v>
      </c>
      <c r="D280" s="106"/>
      <c r="E280" s="116" t="str">
        <f t="shared" si="259"/>
        <v>1 4 3</v>
      </c>
      <c r="F280" s="116"/>
      <c r="G280" s="106" t="s">
        <v>423</v>
      </c>
      <c r="H280" s="136" t="s">
        <v>689</v>
      </c>
      <c r="I280" s="136" t="s">
        <v>690</v>
      </c>
      <c r="J280" s="2">
        <f>SUMIF($E$11:$E$5802,$H280,$J$11:$J$5802)</f>
        <v>0</v>
      </c>
      <c r="K280" s="2">
        <f>SUMIF($E$11:$E$5802,$H280,$K$11:$K$5802)</f>
        <v>0</v>
      </c>
      <c r="L280" s="2">
        <f>SUMIF($E$11:$E$5802,$H280,$L$11:$L$5802)</f>
        <v>0</v>
      </c>
      <c r="M280" s="2">
        <f>SUMIF($E$11:$E$5802,$H280,$M$11:$M$5802)</f>
        <v>0</v>
      </c>
      <c r="N280" s="2">
        <f>SUMIF($E$11:$E$5802,$H280,$N$11:$N$5802)</f>
        <v>0</v>
      </c>
      <c r="O280" s="2"/>
      <c r="P280" s="2">
        <f>SUMIF($E$11:$E$5802,$H280,$P$11:$P$5802)</f>
        <v>0</v>
      </c>
      <c r="Q280" s="2">
        <f>SUMIF($E$11:$E$5802,$H280,$Q$11:$Q$5802)</f>
        <v>0</v>
      </c>
      <c r="R280" s="2">
        <f>SUMIF($E$11:$E$5802,$H280,$R$11:$R$5802)</f>
        <v>0</v>
      </c>
      <c r="S280" s="2">
        <f>SUMIF($E$11:$E$5802,$H280,$S$11:$S$5802)</f>
        <v>0</v>
      </c>
      <c r="T280" s="107"/>
      <c r="U280" s="106"/>
      <c r="V280" s="106"/>
      <c r="W280" s="106"/>
      <c r="X280" s="106"/>
    </row>
    <row r="281" spans="1:26" hidden="1" x14ac:dyDescent="0.25">
      <c r="A281" s="1">
        <f t="shared" si="202"/>
        <v>13</v>
      </c>
      <c r="C281" s="1" t="str">
        <f>IFERROR(VLOOKUP($F281,catalogos!$A$3:$D$111,2,0),0)</f>
        <v>1.1.4.1</v>
      </c>
      <c r="D281" s="1">
        <v>11</v>
      </c>
      <c r="E281" s="6" t="str">
        <f t="shared" si="259"/>
        <v>1 4 3 007</v>
      </c>
      <c r="F281" s="6" t="str">
        <f t="shared" si="265"/>
        <v>4 3</v>
      </c>
      <c r="G281" s="1" t="s">
        <v>424</v>
      </c>
      <c r="H281" s="117" t="s">
        <v>1125</v>
      </c>
      <c r="I281" s="117" t="s">
        <v>1126</v>
      </c>
      <c r="J281" s="3">
        <f>SUMIF('2022'!$R$2:$R$3023,'Base Recursos Fiscales'!$H281,'2022'!$T$2:$T$3023)</f>
        <v>0</v>
      </c>
      <c r="K281" s="3">
        <f t="shared" ref="K281:K285" si="266">($J281/$K$1)*$K$2</f>
        <v>0</v>
      </c>
      <c r="L281" s="3">
        <f t="shared" ref="L281:L285" si="267">+$J281+$K281</f>
        <v>0</v>
      </c>
      <c r="M281" s="3">
        <f t="shared" ref="M281:M285" si="268">+$L281*$K$3</f>
        <v>0</v>
      </c>
      <c r="N281" s="3">
        <f t="shared" ref="N281:N285" si="269">+M281+L281</f>
        <v>0</v>
      </c>
      <c r="P281" s="3">
        <f>SUMIF('2021'!$R$2:$R$5794,'Base Recursos Fiscales'!$H281,'2021'!$T$2:$T$5794)</f>
        <v>0</v>
      </c>
      <c r="Q281" s="3">
        <f>SUMIF('2020'!$R$2:$R$5794,'Base Recursos Fiscales'!$H281,'2020'!$T$2:$T$5794)</f>
        <v>0</v>
      </c>
      <c r="R281" s="3">
        <f>SUMIF('2019'!$R$2:$R$5794,'Base Recursos Fiscales'!$H281,'2019'!$T$2:$T$5794)</f>
        <v>0</v>
      </c>
      <c r="T281" s="115">
        <f t="shared" ref="T281:T285" si="270">SUM(J281:S281)</f>
        <v>0</v>
      </c>
      <c r="U281" s="106"/>
      <c r="V281" s="106"/>
      <c r="W281" s="106"/>
      <c r="X281" s="106"/>
      <c r="Y281" s="106"/>
      <c r="Z281" s="106"/>
    </row>
    <row r="282" spans="1:26" hidden="1" x14ac:dyDescent="0.25">
      <c r="A282" s="1">
        <f t="shared" si="202"/>
        <v>13</v>
      </c>
      <c r="C282" s="1" t="str">
        <f>IFERROR(VLOOKUP($F282,catalogos!$A$3:$D$111,2,0),0)</f>
        <v>1.1.4.1</v>
      </c>
      <c r="D282" s="1">
        <v>11</v>
      </c>
      <c r="E282" s="6" t="str">
        <f t="shared" si="259"/>
        <v>1 4 3 007</v>
      </c>
      <c r="F282" s="6" t="str">
        <f t="shared" si="265"/>
        <v>4 3</v>
      </c>
      <c r="G282" s="1" t="s">
        <v>424</v>
      </c>
      <c r="H282" s="117" t="s">
        <v>1127</v>
      </c>
      <c r="I282" s="117" t="s">
        <v>1128</v>
      </c>
      <c r="J282" s="3">
        <f>SUMIF('2022'!$R$2:$R$3023,'Base Recursos Fiscales'!$H282,'2022'!$T$2:$T$3023)</f>
        <v>0</v>
      </c>
      <c r="K282" s="3">
        <f t="shared" si="266"/>
        <v>0</v>
      </c>
      <c r="L282" s="3">
        <f t="shared" si="267"/>
        <v>0</v>
      </c>
      <c r="M282" s="3">
        <f t="shared" si="268"/>
        <v>0</v>
      </c>
      <c r="N282" s="3">
        <f t="shared" si="269"/>
        <v>0</v>
      </c>
      <c r="P282" s="3">
        <f>SUMIF('2021'!$R$2:$R$5794,'Base Recursos Fiscales'!$H282,'2021'!$T$2:$T$5794)</f>
        <v>0</v>
      </c>
      <c r="Q282" s="3">
        <f>SUMIF('2020'!$R$2:$R$5794,'Base Recursos Fiscales'!$H282,'2020'!$T$2:$T$5794)</f>
        <v>0</v>
      </c>
      <c r="R282" s="3">
        <f>SUMIF('2019'!$R$2:$R$5794,'Base Recursos Fiscales'!$H282,'2019'!$T$2:$T$5794)</f>
        <v>0</v>
      </c>
      <c r="T282" s="115">
        <f t="shared" si="270"/>
        <v>0</v>
      </c>
    </row>
    <row r="283" spans="1:26" hidden="1" x14ac:dyDescent="0.25">
      <c r="A283" s="1">
        <f t="shared" si="202"/>
        <v>13</v>
      </c>
      <c r="C283" s="1" t="str">
        <f>IFERROR(VLOOKUP($F283,catalogos!$A$3:$D$111,2,0),0)</f>
        <v>1.1.4.1</v>
      </c>
      <c r="D283" s="1">
        <v>11</v>
      </c>
      <c r="E283" s="6" t="str">
        <f t="shared" si="259"/>
        <v>1 4 3 007</v>
      </c>
      <c r="F283" s="6" t="str">
        <f t="shared" si="265"/>
        <v>4 3</v>
      </c>
      <c r="G283" s="1" t="s">
        <v>424</v>
      </c>
      <c r="H283" s="117" t="s">
        <v>378</v>
      </c>
      <c r="I283" s="117" t="s">
        <v>379</v>
      </c>
      <c r="J283" s="3">
        <f>SUMIF('2022'!$R$2:$R$3023,'Base Recursos Fiscales'!$H283,'2022'!$T$2:$T$3023)</f>
        <v>0</v>
      </c>
      <c r="K283" s="3">
        <f t="shared" si="266"/>
        <v>0</v>
      </c>
      <c r="L283" s="3">
        <f t="shared" si="267"/>
        <v>0</v>
      </c>
      <c r="M283" s="3">
        <f t="shared" si="268"/>
        <v>0</v>
      </c>
      <c r="N283" s="3">
        <f t="shared" si="269"/>
        <v>0</v>
      </c>
      <c r="P283" s="3">
        <f>SUMIF('2021'!$R$2:$R$5794,'Base Recursos Fiscales'!$H283,'2021'!$T$2:$T$5794)</f>
        <v>0</v>
      </c>
      <c r="Q283" s="3">
        <f>SUMIF('2020'!$R$2:$R$5794,'Base Recursos Fiscales'!$H283,'2020'!$T$2:$T$5794)</f>
        <v>0</v>
      </c>
      <c r="R283" s="3">
        <f>SUMIF('2019'!$R$2:$R$5794,'Base Recursos Fiscales'!$H283,'2019'!$T$2:$T$5794)</f>
        <v>0</v>
      </c>
      <c r="T283" s="115">
        <f t="shared" si="270"/>
        <v>0</v>
      </c>
    </row>
    <row r="284" spans="1:26" hidden="1" x14ac:dyDescent="0.25">
      <c r="A284" s="1">
        <f t="shared" si="202"/>
        <v>13</v>
      </c>
      <c r="C284" s="1" t="str">
        <f>IFERROR(VLOOKUP($F284,catalogos!$A$3:$D$111,2,0),0)</f>
        <v>1.1.4.1</v>
      </c>
      <c r="D284" s="1">
        <v>11</v>
      </c>
      <c r="E284" s="6" t="str">
        <f t="shared" si="259"/>
        <v>1 4 3 007</v>
      </c>
      <c r="F284" s="6" t="str">
        <f t="shared" si="265"/>
        <v>4 3</v>
      </c>
      <c r="G284" s="1" t="s">
        <v>424</v>
      </c>
      <c r="H284" s="117" t="s">
        <v>1129</v>
      </c>
      <c r="I284" s="117" t="s">
        <v>1130</v>
      </c>
      <c r="J284" s="3">
        <f>SUMIF('2022'!$R$2:$R$3023,'Base Recursos Fiscales'!$H284,'2022'!$T$2:$T$3023)</f>
        <v>0</v>
      </c>
      <c r="K284" s="3">
        <f t="shared" si="266"/>
        <v>0</v>
      </c>
      <c r="L284" s="3">
        <f t="shared" si="267"/>
        <v>0</v>
      </c>
      <c r="M284" s="3">
        <f t="shared" si="268"/>
        <v>0</v>
      </c>
      <c r="N284" s="3">
        <f t="shared" si="269"/>
        <v>0</v>
      </c>
      <c r="P284" s="3">
        <f>SUMIF('2021'!$R$2:$R$5794,'Base Recursos Fiscales'!$H284,'2021'!$T$2:$T$5794)</f>
        <v>0</v>
      </c>
      <c r="Q284" s="3">
        <f>SUMIF('2020'!$R$2:$R$5794,'Base Recursos Fiscales'!$H284,'2020'!$T$2:$T$5794)</f>
        <v>0</v>
      </c>
      <c r="R284" s="3">
        <f>SUMIF('2019'!$R$2:$R$5794,'Base Recursos Fiscales'!$H284,'2019'!$T$2:$T$5794)</f>
        <v>0</v>
      </c>
      <c r="T284" s="115">
        <f t="shared" si="270"/>
        <v>0</v>
      </c>
      <c r="Y284" s="106"/>
      <c r="Z284" s="106"/>
    </row>
    <row r="285" spans="1:26" hidden="1" x14ac:dyDescent="0.25">
      <c r="A285" s="1">
        <f t="shared" si="202"/>
        <v>13</v>
      </c>
      <c r="C285" s="1" t="str">
        <f>IFERROR(VLOOKUP($F285,catalogos!$A$3:$D$111,2,0),0)</f>
        <v>1.1.4.1</v>
      </c>
      <c r="D285" s="1">
        <v>11</v>
      </c>
      <c r="E285" s="6" t="str">
        <f t="shared" si="259"/>
        <v>1 4 3 007</v>
      </c>
      <c r="F285" s="6" t="str">
        <f t="shared" si="265"/>
        <v>4 3</v>
      </c>
      <c r="G285" s="1" t="s">
        <v>424</v>
      </c>
      <c r="H285" s="117" t="s">
        <v>1131</v>
      </c>
      <c r="I285" s="117" t="s">
        <v>1132</v>
      </c>
      <c r="J285" s="3">
        <f>SUMIF('2022'!$R$2:$R$3023,'Base Recursos Fiscales'!$H285,'2022'!$T$2:$T$3023)</f>
        <v>0</v>
      </c>
      <c r="K285" s="3">
        <f t="shared" si="266"/>
        <v>0</v>
      </c>
      <c r="L285" s="3">
        <f t="shared" si="267"/>
        <v>0</v>
      </c>
      <c r="M285" s="3">
        <f t="shared" si="268"/>
        <v>0</v>
      </c>
      <c r="N285" s="3">
        <f t="shared" si="269"/>
        <v>0</v>
      </c>
      <c r="P285" s="3">
        <f>SUMIF('2021'!$R$2:$R$5794,'Base Recursos Fiscales'!$H285,'2021'!$T$2:$T$5794)</f>
        <v>0</v>
      </c>
      <c r="Q285" s="3">
        <f>SUMIF('2020'!$R$2:$R$5794,'Base Recursos Fiscales'!$H285,'2020'!$T$2:$T$5794)</f>
        <v>0</v>
      </c>
      <c r="R285" s="3">
        <f>SUMIF('2019'!$R$2:$R$5794,'Base Recursos Fiscales'!$H285,'2019'!$T$2:$T$5794)</f>
        <v>0</v>
      </c>
      <c r="T285" s="115">
        <f t="shared" si="270"/>
        <v>0</v>
      </c>
      <c r="Y285" s="106"/>
      <c r="Z285" s="106"/>
    </row>
    <row r="286" spans="1:26" hidden="1" x14ac:dyDescent="0.25">
      <c r="A286" s="106">
        <f t="shared" si="202"/>
        <v>13</v>
      </c>
      <c r="B286" s="106"/>
      <c r="C286" s="106">
        <f>IFERROR(VLOOKUP($F286,catalogos!$A$3:$D$111,2,0),0)</f>
        <v>0</v>
      </c>
      <c r="D286" s="106"/>
      <c r="E286" s="116" t="str">
        <f t="shared" si="259"/>
        <v>1 4 3 007</v>
      </c>
      <c r="F286" s="116"/>
      <c r="G286" s="106" t="s">
        <v>423</v>
      </c>
      <c r="H286" s="136" t="s">
        <v>1133</v>
      </c>
      <c r="I286" s="136" t="s">
        <v>1134</v>
      </c>
      <c r="J286" s="2">
        <f>SUMIF($E$11:$E$5802,$H286,$J$11:$J$5802)</f>
        <v>0</v>
      </c>
      <c r="K286" s="2">
        <f>SUMIF($E$11:$E$5802,$H286,$K$11:$K$5802)</f>
        <v>0</v>
      </c>
      <c r="L286" s="2">
        <f>SUMIF($E$11:$E$5802,$H286,$L$11:$L$5802)</f>
        <v>0</v>
      </c>
      <c r="M286" s="2">
        <f>SUMIF($E$11:$E$5802,$H286,$M$11:$M$5802)</f>
        <v>0</v>
      </c>
      <c r="N286" s="2">
        <f>SUMIF($E$11:$E$5802,$H286,$N$11:$N$5802)</f>
        <v>0</v>
      </c>
      <c r="O286" s="2"/>
      <c r="P286" s="2">
        <f>SUMIF($E$11:$E$5802,$H286,$P$11:$P$5802)</f>
        <v>0</v>
      </c>
      <c r="Q286" s="2">
        <f>SUMIF($E$11:$E$5802,$H286,$Q$11:$Q$5802)</f>
        <v>0</v>
      </c>
      <c r="R286" s="2">
        <f>SUMIF($E$11:$E$5802,$H286,$R$11:$R$5802)</f>
        <v>0</v>
      </c>
      <c r="T286" s="115">
        <f t="shared" ref="T286:T295" si="271">SUM(J286:S286)</f>
        <v>0</v>
      </c>
    </row>
    <row r="287" spans="1:26" hidden="1" x14ac:dyDescent="0.25">
      <c r="A287" s="1">
        <f t="shared" si="202"/>
        <v>17</v>
      </c>
      <c r="C287" s="1" t="str">
        <f>IFERROR(VLOOKUP($F287,catalogos!$A$3:$D$111,2,0),0)</f>
        <v>1.1.4.1</v>
      </c>
      <c r="D287" s="1">
        <v>11</v>
      </c>
      <c r="E287" s="6" t="str">
        <f t="shared" si="259"/>
        <v>1 4 3 007 006</v>
      </c>
      <c r="F287" s="6" t="str">
        <f t="shared" si="265"/>
        <v>4 3</v>
      </c>
      <c r="G287" s="1" t="s">
        <v>424</v>
      </c>
      <c r="H287" s="117" t="s">
        <v>1135</v>
      </c>
      <c r="I287" s="117" t="s">
        <v>1136</v>
      </c>
      <c r="J287" s="3">
        <f>SUMIF('2022'!$R$2:$R$3023,'Base Recursos Fiscales'!$H287,'2022'!$T$2:$T$3023)</f>
        <v>0</v>
      </c>
      <c r="K287" s="3">
        <f t="shared" ref="K287:K288" si="272">($J287/$K$1)*$K$2</f>
        <v>0</v>
      </c>
      <c r="L287" s="3">
        <f t="shared" ref="L287:L288" si="273">+$J287+$K287</f>
        <v>0</v>
      </c>
      <c r="M287" s="3">
        <f t="shared" ref="M287:M288" si="274">+$L287*$K$3</f>
        <v>0</v>
      </c>
      <c r="N287" s="3">
        <f t="shared" ref="N287:N288" si="275">+M287+L287</f>
        <v>0</v>
      </c>
      <c r="P287" s="3">
        <f>SUMIF('2021'!$R$2:$R$5794,'Base Recursos Fiscales'!$H287,'2021'!$T$2:$T$5794)</f>
        <v>0</v>
      </c>
      <c r="Q287" s="3">
        <f>SUMIF('2020'!$R$2:$R$5794,'Base Recursos Fiscales'!$H287,'2020'!$T$2:$T$5794)</f>
        <v>0</v>
      </c>
      <c r="R287" s="3">
        <f>SUMIF('2019'!$R$2:$R$5794,'Base Recursos Fiscales'!$H287,'2019'!$T$2:$T$5794)</f>
        <v>0</v>
      </c>
      <c r="T287" s="115">
        <f t="shared" ref="T287:T288" si="276">SUM(J287:S287)</f>
        <v>0</v>
      </c>
    </row>
    <row r="288" spans="1:26" hidden="1" x14ac:dyDescent="0.25">
      <c r="A288" s="1">
        <f t="shared" si="202"/>
        <v>17</v>
      </c>
      <c r="C288" s="1" t="str">
        <f>IFERROR(VLOOKUP($F288,catalogos!$A$3:$D$111,2,0),0)</f>
        <v>1.1.4.1</v>
      </c>
      <c r="D288" s="1">
        <v>11</v>
      </c>
      <c r="E288" s="6" t="str">
        <f t="shared" si="259"/>
        <v>1 4 3 007 006</v>
      </c>
      <c r="F288" s="6" t="str">
        <f t="shared" si="265"/>
        <v>4 3</v>
      </c>
      <c r="G288" s="1" t="s">
        <v>424</v>
      </c>
      <c r="H288" s="117" t="s">
        <v>1137</v>
      </c>
      <c r="I288" s="117" t="s">
        <v>1138</v>
      </c>
      <c r="J288" s="3">
        <f>SUMIF('2022'!$R$2:$R$3023,'Base Recursos Fiscales'!$H288,'2022'!$T$2:$T$3023)</f>
        <v>0</v>
      </c>
      <c r="K288" s="3">
        <f t="shared" si="272"/>
        <v>0</v>
      </c>
      <c r="L288" s="3">
        <f t="shared" si="273"/>
        <v>0</v>
      </c>
      <c r="M288" s="3">
        <f t="shared" si="274"/>
        <v>0</v>
      </c>
      <c r="N288" s="3">
        <f t="shared" si="275"/>
        <v>0</v>
      </c>
      <c r="P288" s="3">
        <f>SUMIF('2021'!$R$2:$R$5794,'Base Recursos Fiscales'!$H288,'2021'!$T$2:$T$5794)</f>
        <v>0</v>
      </c>
      <c r="Q288" s="3">
        <f>SUMIF('2020'!$R$2:$R$5794,'Base Recursos Fiscales'!$H288,'2020'!$T$2:$T$5794)</f>
        <v>0</v>
      </c>
      <c r="R288" s="3">
        <f>SUMIF('2019'!$R$2:$R$5794,'Base Recursos Fiscales'!$H288,'2019'!$T$2:$T$5794)</f>
        <v>0</v>
      </c>
      <c r="T288" s="115">
        <f t="shared" si="276"/>
        <v>0</v>
      </c>
      <c r="Y288" s="106"/>
      <c r="Z288" s="106"/>
    </row>
    <row r="289" spans="1:26" hidden="1" x14ac:dyDescent="0.25">
      <c r="A289" s="106">
        <f t="shared" ref="A289:A352" si="277">LEN(H289)</f>
        <v>13</v>
      </c>
      <c r="B289" s="106"/>
      <c r="C289" s="106">
        <f>IFERROR(VLOOKUP($F289,catalogos!$A$3:$D$111,2,0),0)</f>
        <v>0</v>
      </c>
      <c r="D289" s="106"/>
      <c r="E289" s="116" t="str">
        <f t="shared" si="259"/>
        <v>1 4 3 007</v>
      </c>
      <c r="F289" s="116"/>
      <c r="G289" s="106" t="s">
        <v>423</v>
      </c>
      <c r="H289" s="136" t="s">
        <v>1139</v>
      </c>
      <c r="I289" s="136" t="s">
        <v>1140</v>
      </c>
      <c r="J289" s="2">
        <f>SUMIF($E$11:$E$5802,$H289,$J$11:$J$5802)</f>
        <v>0</v>
      </c>
      <c r="K289" s="2">
        <f>SUMIF($E$11:$E$5802,$H289,$K$11:$K$5802)</f>
        <v>0</v>
      </c>
      <c r="L289" s="2">
        <f>SUMIF($E$11:$E$5802,$H289,$L$11:$L$5802)</f>
        <v>0</v>
      </c>
      <c r="M289" s="2">
        <f>SUMIF($E$11:$E$5802,$H289,$M$11:$M$5802)</f>
        <v>0</v>
      </c>
      <c r="N289" s="2">
        <f>SUMIF($E$11:$E$5802,$H289,$N$11:$N$5802)</f>
        <v>0</v>
      </c>
      <c r="O289" s="2"/>
      <c r="P289" s="2">
        <f>SUMIF($E$11:$E$5802,$H289,$P$11:$P$5802)</f>
        <v>0</v>
      </c>
      <c r="Q289" s="2">
        <f>SUMIF($E$11:$E$5802,$H289,$Q$11:$Q$5802)</f>
        <v>0</v>
      </c>
      <c r="R289" s="2">
        <f>SUMIF($E$11:$E$5802,$H289,$R$11:$R$5802)</f>
        <v>0</v>
      </c>
      <c r="T289" s="115">
        <f t="shared" si="271"/>
        <v>0</v>
      </c>
    </row>
    <row r="290" spans="1:26" hidden="1" x14ac:dyDescent="0.25">
      <c r="A290" s="1">
        <f t="shared" si="277"/>
        <v>17</v>
      </c>
      <c r="C290" s="1" t="str">
        <f>IFERROR(VLOOKUP($F290,catalogos!$A$3:$D$111,2,0),0)</f>
        <v>1.1.4.1</v>
      </c>
      <c r="D290" s="1">
        <v>11</v>
      </c>
      <c r="E290" s="6" t="str">
        <f t="shared" si="259"/>
        <v>1 4 3 007 007</v>
      </c>
      <c r="F290" s="6" t="str">
        <f t="shared" si="265"/>
        <v>4 3</v>
      </c>
      <c r="G290" s="1" t="s">
        <v>424</v>
      </c>
      <c r="H290" s="117" t="s">
        <v>1141</v>
      </c>
      <c r="I290" s="117" t="s">
        <v>1142</v>
      </c>
      <c r="J290" s="3">
        <f>SUMIF('2022'!$R$2:$R$3023,'Base Recursos Fiscales'!$H290,'2022'!$T$2:$T$3023)</f>
        <v>0</v>
      </c>
      <c r="K290" s="3">
        <f t="shared" ref="K290:K291" si="278">($J290/$K$1)*$K$2</f>
        <v>0</v>
      </c>
      <c r="L290" s="3">
        <f t="shared" ref="L290:L291" si="279">+$J290+$K290</f>
        <v>0</v>
      </c>
      <c r="M290" s="3">
        <f t="shared" ref="M290:M291" si="280">+$L290*$K$3</f>
        <v>0</v>
      </c>
      <c r="N290" s="3">
        <f t="shared" ref="N290:N291" si="281">+M290+L290</f>
        <v>0</v>
      </c>
      <c r="P290" s="3">
        <f>SUMIF('2021'!$R$2:$R$5794,'Base Recursos Fiscales'!$H290,'2021'!$T$2:$T$5794)</f>
        <v>0</v>
      </c>
      <c r="Q290" s="3">
        <f>SUMIF('2020'!$R$2:$R$5794,'Base Recursos Fiscales'!$H290,'2020'!$T$2:$T$5794)</f>
        <v>0</v>
      </c>
      <c r="R290" s="3">
        <f>SUMIF('2019'!$R$2:$R$5794,'Base Recursos Fiscales'!$H290,'2019'!$T$2:$T$5794)</f>
        <v>0</v>
      </c>
      <c r="T290" s="115">
        <f t="shared" ref="T290:T291" si="282">SUM(J290:S290)</f>
        <v>0</v>
      </c>
      <c r="Y290" s="106"/>
      <c r="Z290" s="106"/>
    </row>
    <row r="291" spans="1:26" hidden="1" x14ac:dyDescent="0.25">
      <c r="A291" s="1">
        <f t="shared" si="277"/>
        <v>17</v>
      </c>
      <c r="C291" s="1" t="str">
        <f>IFERROR(VLOOKUP($F291,catalogos!$A$3:$D$111,2,0),0)</f>
        <v>1.1.4.1</v>
      </c>
      <c r="D291" s="1">
        <v>11</v>
      </c>
      <c r="E291" s="6" t="str">
        <f t="shared" si="259"/>
        <v>1 4 3 007 007</v>
      </c>
      <c r="F291" s="6" t="str">
        <f t="shared" si="265"/>
        <v>4 3</v>
      </c>
      <c r="G291" s="1" t="s">
        <v>424</v>
      </c>
      <c r="H291" s="117" t="s">
        <v>1143</v>
      </c>
      <c r="I291" s="117" t="s">
        <v>1144</v>
      </c>
      <c r="J291" s="3">
        <f>SUMIF('2022'!$R$2:$R$3023,'Base Recursos Fiscales'!$H291,'2022'!$T$2:$T$3023)</f>
        <v>0</v>
      </c>
      <c r="K291" s="3">
        <f t="shared" si="278"/>
        <v>0</v>
      </c>
      <c r="L291" s="3">
        <f t="shared" si="279"/>
        <v>0</v>
      </c>
      <c r="M291" s="3">
        <f t="shared" si="280"/>
        <v>0</v>
      </c>
      <c r="N291" s="3">
        <f t="shared" si="281"/>
        <v>0</v>
      </c>
      <c r="P291" s="3">
        <f>SUMIF('2021'!$R$2:$R$5794,'Base Recursos Fiscales'!$H291,'2021'!$T$2:$T$5794)</f>
        <v>0</v>
      </c>
      <c r="Q291" s="3">
        <f>SUMIF('2020'!$R$2:$R$5794,'Base Recursos Fiscales'!$H291,'2020'!$T$2:$T$5794)</f>
        <v>0</v>
      </c>
      <c r="R291" s="3">
        <f>SUMIF('2019'!$R$2:$R$5794,'Base Recursos Fiscales'!$H291,'2019'!$T$2:$T$5794)</f>
        <v>0</v>
      </c>
      <c r="T291" s="115">
        <f t="shared" si="282"/>
        <v>0</v>
      </c>
    </row>
    <row r="292" spans="1:26" hidden="1" x14ac:dyDescent="0.25">
      <c r="A292" s="106">
        <f t="shared" si="277"/>
        <v>9</v>
      </c>
      <c r="B292" s="106"/>
      <c r="C292" s="106">
        <f>IFERROR(VLOOKUP($F292,catalogos!$A$3:$D$111,2,0),0)</f>
        <v>0</v>
      </c>
      <c r="D292" s="106"/>
      <c r="E292" s="116" t="str">
        <f t="shared" si="259"/>
        <v>1 4 3</v>
      </c>
      <c r="F292" s="116"/>
      <c r="G292" s="106" t="s">
        <v>423</v>
      </c>
      <c r="H292" s="136" t="s">
        <v>691</v>
      </c>
      <c r="I292" s="136" t="s">
        <v>692</v>
      </c>
      <c r="J292" s="2">
        <f>SUMIF($E$11:$E$5802,$H292,$J$11:$J$5802)</f>
        <v>0</v>
      </c>
      <c r="K292" s="2">
        <f>SUMIF($E$11:$E$5802,$H292,$K$11:$K$5802)</f>
        <v>0</v>
      </c>
      <c r="L292" s="2">
        <f>SUMIF($E$11:$E$5802,$H292,$L$11:$L$5802)</f>
        <v>0</v>
      </c>
      <c r="M292" s="2">
        <f>SUMIF($E$11:$E$5802,$H292,$M$11:$M$5802)</f>
        <v>0</v>
      </c>
      <c r="N292" s="2">
        <f>SUMIF($E$11:$E$5802,$H292,$N$11:$N$5802)</f>
        <v>0</v>
      </c>
      <c r="O292" s="2"/>
      <c r="P292" s="2">
        <f>SUMIF($E$11:$E$5802,$H292,$P$11:$P$5802)</f>
        <v>0</v>
      </c>
      <c r="Q292" s="2">
        <f>SUMIF($E$11:$E$5802,$H292,$Q$11:$Q$5802)</f>
        <v>0</v>
      </c>
      <c r="R292" s="2">
        <f>SUMIF($E$11:$E$5802,$H292,$R$11:$R$5802)</f>
        <v>0</v>
      </c>
      <c r="T292" s="115">
        <f t="shared" si="271"/>
        <v>0</v>
      </c>
    </row>
    <row r="293" spans="1:26" hidden="1" x14ac:dyDescent="0.25">
      <c r="A293" s="106">
        <f t="shared" si="277"/>
        <v>13</v>
      </c>
      <c r="B293" s="106"/>
      <c r="C293" s="106">
        <f>IFERROR(VLOOKUP($F293,catalogos!$A$3:$D$111,2,0),0)</f>
        <v>0</v>
      </c>
      <c r="D293" s="106"/>
      <c r="E293" s="116" t="str">
        <f t="shared" si="259"/>
        <v>1 4 3 008</v>
      </c>
      <c r="F293" s="116"/>
      <c r="G293" s="106" t="s">
        <v>423</v>
      </c>
      <c r="H293" s="136" t="s">
        <v>693</v>
      </c>
      <c r="I293" s="136" t="s">
        <v>694</v>
      </c>
      <c r="J293" s="2">
        <f>SUMIF($E$11:$E$5802,$H293,$J$11:$J$5802)</f>
        <v>0</v>
      </c>
      <c r="K293" s="2">
        <f>SUMIF($E$11:$E$5802,$H293,$K$11:$K$5802)</f>
        <v>0</v>
      </c>
      <c r="L293" s="2">
        <f>SUMIF($E$11:$E$5802,$H293,$L$11:$L$5802)</f>
        <v>0</v>
      </c>
      <c r="M293" s="2">
        <f>SUMIF($E$11:$E$5802,$H293,$M$11:$M$5802)</f>
        <v>0</v>
      </c>
      <c r="N293" s="2">
        <f>SUMIF($E$11:$E$5802,$H293,$N$11:$N$5802)</f>
        <v>0</v>
      </c>
      <c r="O293" s="2"/>
      <c r="P293" s="2">
        <f>SUMIF($E$11:$E$5802,$H293,$P$11:$P$5802)</f>
        <v>0</v>
      </c>
      <c r="Q293" s="2">
        <f>SUMIF($E$11:$E$5802,$H293,$Q$11:$Q$5802)</f>
        <v>0</v>
      </c>
      <c r="R293" s="2">
        <f>SUMIF($E$11:$E$5802,$H293,$R$11:$R$5802)</f>
        <v>0</v>
      </c>
      <c r="T293" s="115">
        <f t="shared" si="271"/>
        <v>0</v>
      </c>
    </row>
    <row r="294" spans="1:26" hidden="1" x14ac:dyDescent="0.25">
      <c r="A294" s="1">
        <f t="shared" si="277"/>
        <v>17</v>
      </c>
      <c r="C294" s="1" t="str">
        <f>IFERROR(VLOOKUP($F294,catalogos!$A$3:$D$111,2,0),0)</f>
        <v>1.1.4.1</v>
      </c>
      <c r="D294" s="1">
        <v>11</v>
      </c>
      <c r="E294" s="6" t="str">
        <f t="shared" si="259"/>
        <v>1 4 3 008 001</v>
      </c>
      <c r="F294" s="6" t="str">
        <f t="shared" si="265"/>
        <v>4 3</v>
      </c>
      <c r="G294" s="1" t="s">
        <v>424</v>
      </c>
      <c r="H294" s="117" t="s">
        <v>380</v>
      </c>
      <c r="I294" s="117" t="s">
        <v>381</v>
      </c>
      <c r="J294" s="3">
        <f>SUMIF('2022'!$R$2:$R$3023,'Base Recursos Fiscales'!$H294,'2022'!$T$2:$T$3023)</f>
        <v>0</v>
      </c>
      <c r="K294" s="3">
        <f t="shared" ref="K294" si="283">($J294/$K$1)*$K$2</f>
        <v>0</v>
      </c>
      <c r="L294" s="3">
        <f t="shared" ref="L294" si="284">+$J294+$K294</f>
        <v>0</v>
      </c>
      <c r="M294" s="3">
        <f t="shared" ref="M294" si="285">+$L294*$K$3</f>
        <v>0</v>
      </c>
      <c r="N294" s="3">
        <f t="shared" ref="N294" si="286">+M294+L294</f>
        <v>0</v>
      </c>
      <c r="P294" s="3">
        <f>SUMIF('2021'!$R$2:$R$5794,'Base Recursos Fiscales'!$H294,'2021'!$T$2:$T$5794)</f>
        <v>0</v>
      </c>
      <c r="Q294" s="3">
        <f>SUMIF('2020'!$R$2:$R$5794,'Base Recursos Fiscales'!$H294,'2020'!$T$2:$T$5794)</f>
        <v>0</v>
      </c>
      <c r="R294" s="3">
        <f>SUMIF('2019'!$R$2:$R$5794,'Base Recursos Fiscales'!$H294,'2019'!$T$2:$T$5794)</f>
        <v>0</v>
      </c>
      <c r="T294" s="115">
        <f t="shared" ref="T294" si="287">SUM(J294:S294)</f>
        <v>0</v>
      </c>
    </row>
    <row r="295" spans="1:26" hidden="1" x14ac:dyDescent="0.25">
      <c r="A295" s="106">
        <f t="shared" si="277"/>
        <v>13</v>
      </c>
      <c r="B295" s="106"/>
      <c r="C295" s="106">
        <f>IFERROR(VLOOKUP($F295,catalogos!$A$3:$D$111,2,0),0)</f>
        <v>0</v>
      </c>
      <c r="D295" s="106"/>
      <c r="E295" s="116" t="str">
        <f t="shared" si="259"/>
        <v>1 4 3 008</v>
      </c>
      <c r="F295" s="116"/>
      <c r="G295" s="106" t="s">
        <v>423</v>
      </c>
      <c r="H295" s="136" t="s">
        <v>695</v>
      </c>
      <c r="I295" s="136" t="s">
        <v>1572</v>
      </c>
      <c r="J295" s="2">
        <f>SUMIF($E$11:$E$5802,$H295,$J$11:$J$5802)</f>
        <v>0</v>
      </c>
      <c r="K295" s="2">
        <f>SUMIF($E$11:$E$5802,$H295,$K$11:$K$5802)</f>
        <v>0</v>
      </c>
      <c r="L295" s="2">
        <f>SUMIF($E$11:$E$5802,$H295,$L$11:$L$5802)</f>
        <v>0</v>
      </c>
      <c r="M295" s="2">
        <f>SUMIF($E$11:$E$5802,$H295,$M$11:$M$5802)</f>
        <v>0</v>
      </c>
      <c r="N295" s="2">
        <f>SUMIF($E$11:$E$5802,$H295,$N$11:$N$5802)</f>
        <v>0</v>
      </c>
      <c r="O295" s="2"/>
      <c r="P295" s="2">
        <f>SUMIF($E$11:$E$5802,$H295,$P$11:$P$5802)</f>
        <v>0</v>
      </c>
      <c r="Q295" s="2">
        <f>SUMIF($E$11:$E$5802,$H295,$Q$11:$Q$5802)</f>
        <v>0</v>
      </c>
      <c r="R295" s="2">
        <f>SUMIF($E$11:$E$5802,$H295,$R$11:$R$5802)</f>
        <v>0</v>
      </c>
      <c r="T295" s="115">
        <f t="shared" si="271"/>
        <v>0</v>
      </c>
    </row>
    <row r="296" spans="1:26" hidden="1" x14ac:dyDescent="0.25">
      <c r="A296" s="1">
        <f t="shared" si="277"/>
        <v>17</v>
      </c>
      <c r="C296" s="1" t="str">
        <f>IFERROR(VLOOKUP($F296,catalogos!$A$3:$D$111,2,0),0)</f>
        <v>1.1.4.1</v>
      </c>
      <c r="D296" s="1">
        <v>11</v>
      </c>
      <c r="E296" s="6" t="str">
        <f t="shared" si="259"/>
        <v>1 4 3 008 002</v>
      </c>
      <c r="F296" s="6" t="str">
        <f t="shared" si="265"/>
        <v>4 3</v>
      </c>
      <c r="G296" s="1" t="s">
        <v>424</v>
      </c>
      <c r="H296" s="117" t="s">
        <v>382</v>
      </c>
      <c r="I296" s="117" t="s">
        <v>383</v>
      </c>
      <c r="J296" s="3">
        <f>SUMIF('2022'!$R$2:$R$3023,'Base Recursos Fiscales'!$H296,'2022'!$T$2:$T$3023)</f>
        <v>0</v>
      </c>
      <c r="K296" s="3">
        <f t="shared" ref="K296" si="288">($J296/$K$1)*$K$2</f>
        <v>0</v>
      </c>
      <c r="L296" s="3">
        <f t="shared" ref="L296" si="289">+$J296+$K296</f>
        <v>0</v>
      </c>
      <c r="M296" s="3">
        <f t="shared" ref="M296" si="290">+$L296*$K$3</f>
        <v>0</v>
      </c>
      <c r="N296" s="3">
        <f t="shared" ref="N296" si="291">+M296+L296</f>
        <v>0</v>
      </c>
      <c r="P296" s="3">
        <f>SUMIF('2021'!$R$2:$R$5794,'Base Recursos Fiscales'!$H296,'2021'!$T$2:$T$5794)</f>
        <v>0</v>
      </c>
      <c r="Q296" s="3">
        <f>SUMIF('2020'!$R$2:$R$5794,'Base Recursos Fiscales'!$H296,'2020'!$T$2:$T$5794)</f>
        <v>0</v>
      </c>
      <c r="R296" s="3">
        <f>SUMIF('2019'!$R$2:$R$5794,'Base Recursos Fiscales'!$H296,'2019'!$T$2:$T$5794)</f>
        <v>0</v>
      </c>
      <c r="T296" s="115">
        <f t="shared" ref="T296" si="292">SUM(J296:S296)</f>
        <v>0</v>
      </c>
      <c r="U296" s="106"/>
      <c r="V296" s="106"/>
      <c r="W296" s="106"/>
      <c r="X296" s="106"/>
      <c r="Y296" s="106"/>
      <c r="Z296" s="106"/>
    </row>
    <row r="297" spans="1:26" hidden="1" x14ac:dyDescent="0.25">
      <c r="A297" s="106">
        <f t="shared" si="277"/>
        <v>13</v>
      </c>
      <c r="B297" s="106"/>
      <c r="C297" s="106">
        <f>IFERROR(VLOOKUP($F297,catalogos!$A$3:$D$111,2,0),0)</f>
        <v>0</v>
      </c>
      <c r="D297" s="106"/>
      <c r="E297" s="116" t="str">
        <f t="shared" si="259"/>
        <v>1 4 3 008</v>
      </c>
      <c r="F297" s="116"/>
      <c r="G297" s="106" t="s">
        <v>423</v>
      </c>
      <c r="H297" s="136" t="s">
        <v>696</v>
      </c>
      <c r="I297" s="136" t="s">
        <v>697</v>
      </c>
      <c r="J297" s="2">
        <f>SUMIF($E$11:$E$5802,$H297,$J$11:$J$5802)</f>
        <v>0</v>
      </c>
      <c r="K297" s="2">
        <f>SUMIF($E$11:$E$5802,$H297,$K$11:$K$5802)</f>
        <v>0</v>
      </c>
      <c r="L297" s="2">
        <f>SUMIF($E$11:$E$5802,$H297,$L$11:$L$5802)</f>
        <v>0</v>
      </c>
      <c r="M297" s="2">
        <f>SUMIF($E$11:$E$5802,$H297,$M$11:$M$5802)</f>
        <v>0</v>
      </c>
      <c r="N297" s="2">
        <f>SUMIF($E$11:$E$5802,$H297,$N$11:$N$5802)</f>
        <v>0</v>
      </c>
      <c r="O297" s="2"/>
      <c r="P297" s="2">
        <f>SUMIF($E$11:$E$5802,$H297,$P$11:$P$5802)</f>
        <v>0</v>
      </c>
      <c r="Q297" s="2">
        <f>SUMIF($E$11:$E$5802,$H297,$Q$11:$Q$5802)</f>
        <v>0</v>
      </c>
      <c r="R297" s="2">
        <f>SUMIF($E$11:$E$5802,$H297,$R$11:$R$5802)</f>
        <v>0</v>
      </c>
      <c r="S297" s="2">
        <f>SUMIF($E$11:$E$5802,$H297,$S$11:$S$5802)</f>
        <v>0</v>
      </c>
      <c r="T297" s="107"/>
      <c r="U297" s="106"/>
      <c r="V297" s="106"/>
      <c r="W297" s="106"/>
      <c r="X297" s="106"/>
    </row>
    <row r="298" spans="1:26" hidden="1" x14ac:dyDescent="0.25">
      <c r="A298" s="1">
        <f t="shared" si="277"/>
        <v>17</v>
      </c>
      <c r="C298" s="1" t="str">
        <f>IFERROR(VLOOKUP($F298,catalogos!$A$3:$D$111,2,0),0)</f>
        <v>1.1.4.1</v>
      </c>
      <c r="D298" s="1">
        <v>11</v>
      </c>
      <c r="E298" s="6" t="str">
        <f t="shared" si="259"/>
        <v>1 4 3 008 003</v>
      </c>
      <c r="F298" s="6" t="str">
        <f t="shared" si="265"/>
        <v>4 3</v>
      </c>
      <c r="G298" s="1" t="s">
        <v>424</v>
      </c>
      <c r="H298" s="117" t="s">
        <v>384</v>
      </c>
      <c r="I298" s="117" t="s">
        <v>385</v>
      </c>
      <c r="J298" s="3">
        <f>SUMIF('2022'!$R$2:$R$3023,'Base Recursos Fiscales'!$H298,'2022'!$T$2:$T$3023)</f>
        <v>0</v>
      </c>
      <c r="K298" s="3">
        <f t="shared" ref="K298:K302" si="293">($J298/$K$1)*$K$2</f>
        <v>0</v>
      </c>
      <c r="L298" s="3">
        <f t="shared" ref="L298:L302" si="294">+$J298+$K298</f>
        <v>0</v>
      </c>
      <c r="M298" s="3">
        <f t="shared" ref="M298:M302" si="295">+$L298*$K$3</f>
        <v>0</v>
      </c>
      <c r="N298" s="3">
        <f t="shared" ref="N298:N302" si="296">+M298+L298</f>
        <v>0</v>
      </c>
      <c r="P298" s="3">
        <f>SUMIF('2021'!$R$2:$R$5794,'Base Recursos Fiscales'!$H298,'2021'!$T$2:$T$5794)</f>
        <v>0</v>
      </c>
      <c r="Q298" s="3">
        <f>SUMIF('2020'!$R$2:$R$5794,'Base Recursos Fiscales'!$H298,'2020'!$T$2:$T$5794)</f>
        <v>0</v>
      </c>
      <c r="R298" s="3">
        <f>SUMIF('2019'!$R$2:$R$5794,'Base Recursos Fiscales'!$H298,'2019'!$T$2:$T$5794)</f>
        <v>0</v>
      </c>
      <c r="T298" s="115">
        <f t="shared" ref="T298:T302" si="297">SUM(J298:S298)</f>
        <v>0</v>
      </c>
    </row>
    <row r="299" spans="1:26" hidden="1" x14ac:dyDescent="0.25">
      <c r="A299" s="1">
        <f t="shared" si="277"/>
        <v>17</v>
      </c>
      <c r="C299" s="1" t="str">
        <f>IFERROR(VLOOKUP($F299,catalogos!$A$3:$D$111,2,0),0)</f>
        <v>1.1.4.1</v>
      </c>
      <c r="D299" s="1">
        <v>11</v>
      </c>
      <c r="E299" s="6" t="str">
        <f t="shared" si="259"/>
        <v>1 4 3 008 003</v>
      </c>
      <c r="F299" s="6" t="str">
        <f t="shared" si="265"/>
        <v>4 3</v>
      </c>
      <c r="G299" s="1" t="s">
        <v>424</v>
      </c>
      <c r="H299" s="117" t="s">
        <v>386</v>
      </c>
      <c r="I299" s="117" t="s">
        <v>387</v>
      </c>
      <c r="J299" s="3">
        <f>SUMIF('2022'!$R$2:$R$3023,'Base Recursos Fiscales'!$H299,'2022'!$T$2:$T$3023)</f>
        <v>0</v>
      </c>
      <c r="K299" s="3">
        <f t="shared" si="293"/>
        <v>0</v>
      </c>
      <c r="L299" s="3">
        <f t="shared" si="294"/>
        <v>0</v>
      </c>
      <c r="M299" s="3">
        <f t="shared" si="295"/>
        <v>0</v>
      </c>
      <c r="N299" s="3">
        <f t="shared" si="296"/>
        <v>0</v>
      </c>
      <c r="P299" s="3">
        <f>SUMIF('2021'!$R$2:$R$5794,'Base Recursos Fiscales'!$H299,'2021'!$T$2:$T$5794)</f>
        <v>0</v>
      </c>
      <c r="Q299" s="3">
        <f>SUMIF('2020'!$R$2:$R$5794,'Base Recursos Fiscales'!$H299,'2020'!$T$2:$T$5794)</f>
        <v>0</v>
      </c>
      <c r="R299" s="3">
        <f>SUMIF('2019'!$R$2:$R$5794,'Base Recursos Fiscales'!$H299,'2019'!$T$2:$T$5794)</f>
        <v>0</v>
      </c>
      <c r="T299" s="115">
        <f t="shared" si="297"/>
        <v>0</v>
      </c>
    </row>
    <row r="300" spans="1:26" hidden="1" x14ac:dyDescent="0.25">
      <c r="A300" s="1">
        <f t="shared" si="277"/>
        <v>17</v>
      </c>
      <c r="C300" s="1" t="str">
        <f>IFERROR(VLOOKUP($F300,catalogos!$A$3:$D$111,2,0),0)</f>
        <v>1.1.4.1</v>
      </c>
      <c r="D300" s="1">
        <v>11</v>
      </c>
      <c r="E300" s="6" t="str">
        <f t="shared" si="259"/>
        <v>1 4 3 008 003</v>
      </c>
      <c r="F300" s="6" t="str">
        <f t="shared" si="265"/>
        <v>4 3</v>
      </c>
      <c r="G300" s="1" t="s">
        <v>424</v>
      </c>
      <c r="H300" s="117" t="s">
        <v>388</v>
      </c>
      <c r="I300" s="117" t="s">
        <v>389</v>
      </c>
      <c r="J300" s="3">
        <f>SUMIF('2022'!$R$2:$R$3023,'Base Recursos Fiscales'!$H300,'2022'!$T$2:$T$3023)</f>
        <v>0</v>
      </c>
      <c r="K300" s="3">
        <f t="shared" si="293"/>
        <v>0</v>
      </c>
      <c r="L300" s="3">
        <f t="shared" si="294"/>
        <v>0</v>
      </c>
      <c r="M300" s="3">
        <f t="shared" si="295"/>
        <v>0</v>
      </c>
      <c r="N300" s="3">
        <f t="shared" si="296"/>
        <v>0</v>
      </c>
      <c r="P300" s="3">
        <f>SUMIF('2021'!$R$2:$R$5794,'Base Recursos Fiscales'!$H300,'2021'!$T$2:$T$5794)</f>
        <v>0</v>
      </c>
      <c r="Q300" s="3">
        <f>SUMIF('2020'!$R$2:$R$5794,'Base Recursos Fiscales'!$H300,'2020'!$T$2:$T$5794)</f>
        <v>0</v>
      </c>
      <c r="R300" s="3">
        <f>SUMIF('2019'!$R$2:$R$5794,'Base Recursos Fiscales'!$H300,'2019'!$T$2:$T$5794)</f>
        <v>0</v>
      </c>
      <c r="T300" s="115">
        <f t="shared" si="297"/>
        <v>0</v>
      </c>
    </row>
    <row r="301" spans="1:26" hidden="1" x14ac:dyDescent="0.25">
      <c r="A301" s="1">
        <f t="shared" si="277"/>
        <v>17</v>
      </c>
      <c r="C301" s="1" t="str">
        <f>IFERROR(VLOOKUP($F301,catalogos!$A$3:$D$111,2,0),0)</f>
        <v>1.1.4.1</v>
      </c>
      <c r="D301" s="1">
        <v>11</v>
      </c>
      <c r="E301" s="6" t="str">
        <f t="shared" si="259"/>
        <v>1 4 3 008 003</v>
      </c>
      <c r="F301" s="6" t="str">
        <f t="shared" si="265"/>
        <v>4 3</v>
      </c>
      <c r="G301" s="1" t="s">
        <v>424</v>
      </c>
      <c r="H301" s="117" t="s">
        <v>390</v>
      </c>
      <c r="I301" s="117" t="s">
        <v>391</v>
      </c>
      <c r="J301" s="3">
        <f>SUMIF('2022'!$R$2:$R$3023,'Base Recursos Fiscales'!$H301,'2022'!$T$2:$T$3023)</f>
        <v>0</v>
      </c>
      <c r="K301" s="3">
        <f t="shared" si="293"/>
        <v>0</v>
      </c>
      <c r="L301" s="3">
        <f t="shared" si="294"/>
        <v>0</v>
      </c>
      <c r="M301" s="3">
        <f t="shared" si="295"/>
        <v>0</v>
      </c>
      <c r="N301" s="3">
        <f t="shared" si="296"/>
        <v>0</v>
      </c>
      <c r="P301" s="3">
        <f>SUMIF('2021'!$R$2:$R$5794,'Base Recursos Fiscales'!$H301,'2021'!$T$2:$T$5794)</f>
        <v>0</v>
      </c>
      <c r="Q301" s="3">
        <f>SUMIF('2020'!$R$2:$R$5794,'Base Recursos Fiscales'!$H301,'2020'!$T$2:$T$5794)</f>
        <v>0</v>
      </c>
      <c r="R301" s="3">
        <f>SUMIF('2019'!$R$2:$R$5794,'Base Recursos Fiscales'!$H301,'2019'!$T$2:$T$5794)</f>
        <v>0</v>
      </c>
      <c r="T301" s="115">
        <f t="shared" si="297"/>
        <v>0</v>
      </c>
    </row>
    <row r="302" spans="1:26" hidden="1" x14ac:dyDescent="0.25">
      <c r="A302" s="1">
        <f t="shared" si="277"/>
        <v>17</v>
      </c>
      <c r="C302" s="1" t="str">
        <f>IFERROR(VLOOKUP($F302,catalogos!$A$3:$D$111,2,0),0)</f>
        <v>1.1.4.1</v>
      </c>
      <c r="D302" s="1">
        <v>11</v>
      </c>
      <c r="E302" s="6" t="str">
        <f t="shared" si="259"/>
        <v>1 4 3 008 003</v>
      </c>
      <c r="F302" s="6" t="str">
        <f t="shared" si="265"/>
        <v>4 3</v>
      </c>
      <c r="G302" s="1" t="s">
        <v>424</v>
      </c>
      <c r="H302" s="117" t="s">
        <v>392</v>
      </c>
      <c r="I302" s="117" t="s">
        <v>393</v>
      </c>
      <c r="J302" s="3">
        <f>SUMIF('2022'!$R$2:$R$3023,'Base Recursos Fiscales'!$H302,'2022'!$T$2:$T$3023)</f>
        <v>0</v>
      </c>
      <c r="K302" s="3">
        <f t="shared" si="293"/>
        <v>0</v>
      </c>
      <c r="L302" s="3">
        <f t="shared" si="294"/>
        <v>0</v>
      </c>
      <c r="M302" s="3">
        <f t="shared" si="295"/>
        <v>0</v>
      </c>
      <c r="N302" s="3">
        <f t="shared" si="296"/>
        <v>0</v>
      </c>
      <c r="P302" s="3">
        <f>SUMIF('2021'!$R$2:$R$5794,'Base Recursos Fiscales'!$H302,'2021'!$T$2:$T$5794)</f>
        <v>0</v>
      </c>
      <c r="Q302" s="3">
        <f>SUMIF('2020'!$R$2:$R$5794,'Base Recursos Fiscales'!$H302,'2020'!$T$2:$T$5794)</f>
        <v>0</v>
      </c>
      <c r="R302" s="3">
        <f>SUMIF('2019'!$R$2:$R$5794,'Base Recursos Fiscales'!$H302,'2019'!$T$2:$T$5794)</f>
        <v>0</v>
      </c>
      <c r="T302" s="115">
        <f t="shared" si="297"/>
        <v>0</v>
      </c>
    </row>
    <row r="303" spans="1:26" hidden="1" x14ac:dyDescent="0.25">
      <c r="A303" s="106">
        <f t="shared" si="277"/>
        <v>9</v>
      </c>
      <c r="B303" s="106"/>
      <c r="C303" s="106">
        <f>IFERROR(VLOOKUP($F303,catalogos!$A$3:$D$111,2,0),0)</f>
        <v>0</v>
      </c>
      <c r="D303" s="106"/>
      <c r="E303" s="116" t="str">
        <f t="shared" si="259"/>
        <v>1 4 3</v>
      </c>
      <c r="F303" s="116"/>
      <c r="G303" s="106" t="s">
        <v>423</v>
      </c>
      <c r="H303" s="136" t="s">
        <v>1145</v>
      </c>
      <c r="I303" s="136" t="s">
        <v>1146</v>
      </c>
      <c r="J303" s="2">
        <f>SUMIF($E$11:$E$5802,$H303,$J$11:$J$5802)</f>
        <v>0</v>
      </c>
      <c r="K303" s="2">
        <f>SUMIF($E$11:$E$5802,$H303,$K$11:$K$5802)</f>
        <v>0</v>
      </c>
      <c r="L303" s="2">
        <f>SUMIF($E$11:$E$5802,$H303,$L$11:$L$5802)</f>
        <v>0</v>
      </c>
      <c r="M303" s="2">
        <f>SUMIF($E$11:$E$5802,$H303,$M$11:$M$5802)</f>
        <v>0</v>
      </c>
      <c r="N303" s="2">
        <f>SUMIF($E$11:$E$5802,$H303,$N$11:$N$5802)</f>
        <v>0</v>
      </c>
      <c r="O303" s="2"/>
      <c r="P303" s="2">
        <f>SUMIF($E$11:$E$5802,$H303,$P$11:$P$5802)</f>
        <v>0</v>
      </c>
      <c r="Q303" s="2">
        <f>SUMIF($E$11:$E$5802,$H303,$Q$11:$Q$5802)</f>
        <v>0</v>
      </c>
      <c r="R303" s="2">
        <f>SUMIF($E$11:$E$5802,$H303,$R$11:$R$5802)</f>
        <v>0</v>
      </c>
      <c r="T303" s="115">
        <f t="shared" ref="T303" si="298">SUM(J303:S303)</f>
        <v>0</v>
      </c>
    </row>
    <row r="304" spans="1:26" hidden="1" x14ac:dyDescent="0.25">
      <c r="A304" s="1">
        <f t="shared" si="277"/>
        <v>13</v>
      </c>
      <c r="C304" s="1" t="str">
        <f>IFERROR(VLOOKUP($F304,catalogos!$A$3:$D$111,2,0),0)</f>
        <v>1.1.4.1</v>
      </c>
      <c r="D304" s="1">
        <v>11</v>
      </c>
      <c r="E304" s="6" t="str">
        <f t="shared" si="259"/>
        <v>1 4 3 009</v>
      </c>
      <c r="F304" s="6" t="str">
        <f t="shared" si="265"/>
        <v>4 3</v>
      </c>
      <c r="G304" s="1" t="s">
        <v>424</v>
      </c>
      <c r="H304" s="117" t="s">
        <v>1147</v>
      </c>
      <c r="I304" s="117" t="s">
        <v>1148</v>
      </c>
      <c r="J304" s="3">
        <f>SUMIF('2022'!$R$2:$R$3023,'Base Recursos Fiscales'!$H304,'2022'!$T$2:$T$3023)</f>
        <v>0</v>
      </c>
      <c r="K304" s="3">
        <f t="shared" ref="K304:K311" si="299">($J304/$K$1)*$K$2</f>
        <v>0</v>
      </c>
      <c r="L304" s="3">
        <f t="shared" ref="L304:L311" si="300">+$J304+$K304</f>
        <v>0</v>
      </c>
      <c r="M304" s="3">
        <f t="shared" ref="M304:M311" si="301">+$L304*$K$3</f>
        <v>0</v>
      </c>
      <c r="N304" s="3">
        <f t="shared" ref="N304:N311" si="302">+M304+L304</f>
        <v>0</v>
      </c>
      <c r="P304" s="3">
        <f>SUMIF('2021'!$R$2:$R$5794,'Base Recursos Fiscales'!$H304,'2021'!$T$2:$T$5794)</f>
        <v>0</v>
      </c>
      <c r="Q304" s="3">
        <f>SUMIF('2020'!$R$2:$R$5794,'Base Recursos Fiscales'!$H304,'2020'!$T$2:$T$5794)</f>
        <v>0</v>
      </c>
      <c r="R304" s="3">
        <f>SUMIF('2019'!$R$2:$R$5794,'Base Recursos Fiscales'!$H304,'2019'!$T$2:$T$5794)</f>
        <v>0</v>
      </c>
      <c r="T304" s="115">
        <f t="shared" ref="T304:T311" si="303">SUM(J304:S304)</f>
        <v>0</v>
      </c>
    </row>
    <row r="305" spans="1:28" hidden="1" x14ac:dyDescent="0.25">
      <c r="A305" s="1">
        <f t="shared" si="277"/>
        <v>13</v>
      </c>
      <c r="C305" s="1" t="str">
        <f>IFERROR(VLOOKUP($F305,catalogos!$A$3:$D$111,2,0),0)</f>
        <v>1.1.4.1</v>
      </c>
      <c r="D305" s="1">
        <v>11</v>
      </c>
      <c r="E305" s="6" t="str">
        <f t="shared" si="259"/>
        <v>1 4 3 009</v>
      </c>
      <c r="F305" s="6" t="str">
        <f t="shared" si="265"/>
        <v>4 3</v>
      </c>
      <c r="G305" s="1" t="s">
        <v>424</v>
      </c>
      <c r="H305" s="117" t="s">
        <v>1149</v>
      </c>
      <c r="I305" s="117" t="s">
        <v>1150</v>
      </c>
      <c r="J305" s="3">
        <f>SUMIF('2022'!$R$2:$R$3023,'Base Recursos Fiscales'!$H305,'2022'!$T$2:$T$3023)</f>
        <v>0</v>
      </c>
      <c r="K305" s="3">
        <f t="shared" si="299"/>
        <v>0</v>
      </c>
      <c r="L305" s="3">
        <f t="shared" si="300"/>
        <v>0</v>
      </c>
      <c r="M305" s="3">
        <f t="shared" si="301"/>
        <v>0</v>
      </c>
      <c r="N305" s="3">
        <f t="shared" si="302"/>
        <v>0</v>
      </c>
      <c r="P305" s="3">
        <f>SUMIF('2021'!$R$2:$R$5794,'Base Recursos Fiscales'!$H305,'2021'!$T$2:$T$5794)</f>
        <v>0</v>
      </c>
      <c r="Q305" s="3">
        <f>SUMIF('2020'!$R$2:$R$5794,'Base Recursos Fiscales'!$H305,'2020'!$T$2:$T$5794)</f>
        <v>0</v>
      </c>
      <c r="R305" s="3">
        <f>SUMIF('2019'!$R$2:$R$5794,'Base Recursos Fiscales'!$H305,'2019'!$T$2:$T$5794)</f>
        <v>0</v>
      </c>
      <c r="T305" s="115">
        <f t="shared" si="303"/>
        <v>0</v>
      </c>
      <c r="U305" s="106"/>
      <c r="V305" s="106"/>
      <c r="W305" s="106"/>
      <c r="X305" s="106"/>
      <c r="Y305" s="106"/>
      <c r="Z305" s="106"/>
    </row>
    <row r="306" spans="1:28" hidden="1" x14ac:dyDescent="0.25">
      <c r="A306" s="1">
        <f t="shared" si="277"/>
        <v>13</v>
      </c>
      <c r="C306" s="1" t="str">
        <f>IFERROR(VLOOKUP($F306,catalogos!$A$3:$D$111,2,0),0)</f>
        <v>1.1.4.1</v>
      </c>
      <c r="D306" s="1">
        <v>11</v>
      </c>
      <c r="E306" s="6" t="str">
        <f t="shared" si="259"/>
        <v>1 4 3 009</v>
      </c>
      <c r="F306" s="6" t="str">
        <f t="shared" si="265"/>
        <v>4 3</v>
      </c>
      <c r="G306" s="1" t="s">
        <v>424</v>
      </c>
      <c r="H306" s="117" t="s">
        <v>1151</v>
      </c>
      <c r="I306" s="117" t="s">
        <v>1152</v>
      </c>
      <c r="J306" s="3">
        <f>SUMIF('2022'!$R$2:$R$3023,'Base Recursos Fiscales'!$H306,'2022'!$T$2:$T$3023)</f>
        <v>0</v>
      </c>
      <c r="K306" s="3">
        <f t="shared" si="299"/>
        <v>0</v>
      </c>
      <c r="L306" s="3">
        <f t="shared" si="300"/>
        <v>0</v>
      </c>
      <c r="M306" s="3">
        <f t="shared" si="301"/>
        <v>0</v>
      </c>
      <c r="N306" s="3">
        <f t="shared" si="302"/>
        <v>0</v>
      </c>
      <c r="P306" s="3">
        <f>SUMIF('2021'!$R$2:$R$5794,'Base Recursos Fiscales'!$H306,'2021'!$T$2:$T$5794)</f>
        <v>0</v>
      </c>
      <c r="Q306" s="3">
        <f>SUMIF('2020'!$R$2:$R$5794,'Base Recursos Fiscales'!$H306,'2020'!$T$2:$T$5794)</f>
        <v>0</v>
      </c>
      <c r="R306" s="3">
        <f>SUMIF('2019'!$R$2:$R$5794,'Base Recursos Fiscales'!$H306,'2019'!$T$2:$T$5794)</f>
        <v>0</v>
      </c>
      <c r="T306" s="115">
        <f t="shared" si="303"/>
        <v>0</v>
      </c>
    </row>
    <row r="307" spans="1:28" hidden="1" x14ac:dyDescent="0.25">
      <c r="A307" s="1">
        <f t="shared" si="277"/>
        <v>13</v>
      </c>
      <c r="C307" s="1" t="str">
        <f>IFERROR(VLOOKUP($F307,catalogos!$A$3:$D$111,2,0),0)</f>
        <v>1.1.4.1</v>
      </c>
      <c r="D307" s="1">
        <v>11</v>
      </c>
      <c r="E307" s="6" t="str">
        <f t="shared" si="259"/>
        <v>1 4 3 009</v>
      </c>
      <c r="F307" s="6" t="str">
        <f t="shared" si="265"/>
        <v>4 3</v>
      </c>
      <c r="G307" s="1" t="s">
        <v>424</v>
      </c>
      <c r="H307" s="117" t="s">
        <v>1153</v>
      </c>
      <c r="I307" s="117" t="s">
        <v>1154</v>
      </c>
      <c r="J307" s="3">
        <f>SUMIF('2022'!$R$2:$R$3023,'Base Recursos Fiscales'!$H307,'2022'!$T$2:$T$3023)</f>
        <v>0</v>
      </c>
      <c r="K307" s="3">
        <f t="shared" si="299"/>
        <v>0</v>
      </c>
      <c r="L307" s="3">
        <f t="shared" si="300"/>
        <v>0</v>
      </c>
      <c r="M307" s="3">
        <f t="shared" si="301"/>
        <v>0</v>
      </c>
      <c r="N307" s="3">
        <f t="shared" si="302"/>
        <v>0</v>
      </c>
      <c r="P307" s="3">
        <f>SUMIF('2021'!$R$2:$R$5794,'Base Recursos Fiscales'!$H307,'2021'!$T$2:$T$5794)</f>
        <v>0</v>
      </c>
      <c r="Q307" s="3">
        <f>SUMIF('2020'!$R$2:$R$5794,'Base Recursos Fiscales'!$H307,'2020'!$T$2:$T$5794)</f>
        <v>0</v>
      </c>
      <c r="R307" s="3">
        <f>SUMIF('2019'!$R$2:$R$5794,'Base Recursos Fiscales'!$H307,'2019'!$T$2:$T$5794)</f>
        <v>0</v>
      </c>
      <c r="T307" s="115">
        <f t="shared" si="303"/>
        <v>0</v>
      </c>
    </row>
    <row r="308" spans="1:28" hidden="1" x14ac:dyDescent="0.25">
      <c r="A308" s="1">
        <f t="shared" si="277"/>
        <v>13</v>
      </c>
      <c r="C308" s="1" t="str">
        <f>IFERROR(VLOOKUP($F308,catalogos!$A$3:$D$111,2,0),0)</f>
        <v>1.1.4.1</v>
      </c>
      <c r="D308" s="1">
        <v>11</v>
      </c>
      <c r="E308" s="6" t="str">
        <f t="shared" si="259"/>
        <v>1 4 3 009</v>
      </c>
      <c r="F308" s="6" t="str">
        <f t="shared" si="265"/>
        <v>4 3</v>
      </c>
      <c r="G308" s="1" t="s">
        <v>424</v>
      </c>
      <c r="H308" s="117" t="s">
        <v>1155</v>
      </c>
      <c r="I308" s="117" t="s">
        <v>1156</v>
      </c>
      <c r="J308" s="3">
        <f>SUMIF('2022'!$R$2:$R$3023,'Base Recursos Fiscales'!$H308,'2022'!$T$2:$T$3023)</f>
        <v>0</v>
      </c>
      <c r="K308" s="3">
        <f t="shared" si="299"/>
        <v>0</v>
      </c>
      <c r="L308" s="3">
        <f t="shared" si="300"/>
        <v>0</v>
      </c>
      <c r="M308" s="3">
        <f t="shared" si="301"/>
        <v>0</v>
      </c>
      <c r="N308" s="3">
        <f t="shared" si="302"/>
        <v>0</v>
      </c>
      <c r="P308" s="3">
        <f>SUMIF('2021'!$R$2:$R$5794,'Base Recursos Fiscales'!$H308,'2021'!$T$2:$T$5794)</f>
        <v>0</v>
      </c>
      <c r="Q308" s="3">
        <f>SUMIF('2020'!$R$2:$R$5794,'Base Recursos Fiscales'!$H308,'2020'!$T$2:$T$5794)</f>
        <v>0</v>
      </c>
      <c r="R308" s="3">
        <f>SUMIF('2019'!$R$2:$R$5794,'Base Recursos Fiscales'!$H308,'2019'!$T$2:$T$5794)</f>
        <v>0</v>
      </c>
      <c r="T308" s="115">
        <f t="shared" si="303"/>
        <v>0</v>
      </c>
    </row>
    <row r="309" spans="1:28" hidden="1" x14ac:dyDescent="0.25">
      <c r="A309" s="1">
        <f t="shared" si="277"/>
        <v>13</v>
      </c>
      <c r="C309" s="1" t="str">
        <f>IFERROR(VLOOKUP($F309,catalogos!$A$3:$D$111,2,0),0)</f>
        <v>1.1.4.1</v>
      </c>
      <c r="D309" s="1">
        <v>11</v>
      </c>
      <c r="E309" s="6" t="str">
        <f t="shared" si="259"/>
        <v>1 4 3 009</v>
      </c>
      <c r="F309" s="6" t="str">
        <f t="shared" si="265"/>
        <v>4 3</v>
      </c>
      <c r="G309" s="1" t="s">
        <v>424</v>
      </c>
      <c r="H309" s="117" t="s">
        <v>1157</v>
      </c>
      <c r="I309" s="117" t="s">
        <v>1158</v>
      </c>
      <c r="J309" s="3">
        <f>SUMIF('2022'!$R$2:$R$3023,'Base Recursos Fiscales'!$H309,'2022'!$T$2:$T$3023)</f>
        <v>0</v>
      </c>
      <c r="K309" s="3">
        <f t="shared" si="299"/>
        <v>0</v>
      </c>
      <c r="L309" s="3">
        <f t="shared" si="300"/>
        <v>0</v>
      </c>
      <c r="M309" s="3">
        <f t="shared" si="301"/>
        <v>0</v>
      </c>
      <c r="N309" s="3">
        <f t="shared" si="302"/>
        <v>0</v>
      </c>
      <c r="P309" s="3">
        <f>SUMIF('2021'!$R$2:$R$5794,'Base Recursos Fiscales'!$H309,'2021'!$T$2:$T$5794)</f>
        <v>0</v>
      </c>
      <c r="Q309" s="3">
        <f>SUMIF('2020'!$R$2:$R$5794,'Base Recursos Fiscales'!$H309,'2020'!$T$2:$T$5794)</f>
        <v>0</v>
      </c>
      <c r="R309" s="3">
        <f>SUMIF('2019'!$R$2:$R$5794,'Base Recursos Fiscales'!$H309,'2019'!$T$2:$T$5794)</f>
        <v>0</v>
      </c>
      <c r="T309" s="115">
        <f t="shared" si="303"/>
        <v>0</v>
      </c>
      <c r="Y309" s="106"/>
      <c r="Z309" s="106"/>
    </row>
    <row r="310" spans="1:28" hidden="1" x14ac:dyDescent="0.25">
      <c r="A310" s="1">
        <f t="shared" si="277"/>
        <v>13</v>
      </c>
      <c r="C310" s="1" t="str">
        <f>IFERROR(VLOOKUP($F310,catalogos!$A$3:$D$111,2,0),0)</f>
        <v>1.1.4.1</v>
      </c>
      <c r="D310" s="1">
        <v>11</v>
      </c>
      <c r="E310" s="6" t="str">
        <f t="shared" si="259"/>
        <v>1 4 3 009</v>
      </c>
      <c r="F310" s="6" t="str">
        <f t="shared" si="265"/>
        <v>4 3</v>
      </c>
      <c r="G310" s="1" t="s">
        <v>424</v>
      </c>
      <c r="H310" s="117" t="s">
        <v>1159</v>
      </c>
      <c r="I310" s="117" t="s">
        <v>1160</v>
      </c>
      <c r="J310" s="3">
        <f>SUMIF('2022'!$R$2:$R$3023,'Base Recursos Fiscales'!$H310,'2022'!$T$2:$T$3023)</f>
        <v>0</v>
      </c>
      <c r="K310" s="3">
        <f t="shared" si="299"/>
        <v>0</v>
      </c>
      <c r="L310" s="3">
        <f t="shared" si="300"/>
        <v>0</v>
      </c>
      <c r="M310" s="3">
        <f t="shared" si="301"/>
        <v>0</v>
      </c>
      <c r="N310" s="3">
        <f t="shared" si="302"/>
        <v>0</v>
      </c>
      <c r="P310" s="3">
        <f>SUMIF('2021'!$R$2:$R$5794,'Base Recursos Fiscales'!$H310,'2021'!$T$2:$T$5794)</f>
        <v>0</v>
      </c>
      <c r="Q310" s="3">
        <f>SUMIF('2020'!$R$2:$R$5794,'Base Recursos Fiscales'!$H310,'2020'!$T$2:$T$5794)</f>
        <v>0</v>
      </c>
      <c r="R310" s="3">
        <f>SUMIF('2019'!$R$2:$R$5794,'Base Recursos Fiscales'!$H310,'2019'!$T$2:$T$5794)</f>
        <v>0</v>
      </c>
      <c r="T310" s="115">
        <f t="shared" si="303"/>
        <v>0</v>
      </c>
    </row>
    <row r="311" spans="1:28" hidden="1" x14ac:dyDescent="0.25">
      <c r="A311" s="1">
        <f t="shared" si="277"/>
        <v>13</v>
      </c>
      <c r="C311" s="1" t="str">
        <f>IFERROR(VLOOKUP($F311,catalogos!$A$3:$D$111,2,0),0)</f>
        <v>1.1.4.1</v>
      </c>
      <c r="D311" s="1">
        <v>11</v>
      </c>
      <c r="E311" s="6" t="str">
        <f t="shared" si="259"/>
        <v>1 4 3 009</v>
      </c>
      <c r="F311" s="6" t="str">
        <f t="shared" si="265"/>
        <v>4 3</v>
      </c>
      <c r="G311" s="1" t="s">
        <v>424</v>
      </c>
      <c r="H311" s="117" t="s">
        <v>1161</v>
      </c>
      <c r="I311" s="117" t="s">
        <v>1162</v>
      </c>
      <c r="J311" s="3">
        <f>SUMIF('2022'!$R$2:$R$3023,'Base Recursos Fiscales'!$H311,'2022'!$T$2:$T$3023)</f>
        <v>0</v>
      </c>
      <c r="K311" s="3">
        <f t="shared" si="299"/>
        <v>0</v>
      </c>
      <c r="L311" s="3">
        <f t="shared" si="300"/>
        <v>0</v>
      </c>
      <c r="M311" s="3">
        <f t="shared" si="301"/>
        <v>0</v>
      </c>
      <c r="N311" s="3">
        <f t="shared" si="302"/>
        <v>0</v>
      </c>
      <c r="P311" s="3">
        <f>SUMIF('2021'!$R$2:$R$5794,'Base Recursos Fiscales'!$H311,'2021'!$T$2:$T$5794)</f>
        <v>0</v>
      </c>
      <c r="Q311" s="3">
        <f>SUMIF('2020'!$R$2:$R$5794,'Base Recursos Fiscales'!$H311,'2020'!$T$2:$T$5794)</f>
        <v>0</v>
      </c>
      <c r="R311" s="3">
        <f>SUMIF('2019'!$R$2:$R$5794,'Base Recursos Fiscales'!$H311,'2019'!$T$2:$T$5794)</f>
        <v>0</v>
      </c>
      <c r="T311" s="115">
        <f t="shared" si="303"/>
        <v>0</v>
      </c>
    </row>
    <row r="312" spans="1:28" hidden="1" x14ac:dyDescent="0.25">
      <c r="A312" s="106">
        <f t="shared" si="277"/>
        <v>9</v>
      </c>
      <c r="B312" s="106"/>
      <c r="C312" s="106">
        <f>IFERROR(VLOOKUP($F312,catalogos!$A$3:$D$111,2,0),0)</f>
        <v>0</v>
      </c>
      <c r="D312" s="106"/>
      <c r="E312" s="116" t="str">
        <f t="shared" si="259"/>
        <v>1 4 3</v>
      </c>
      <c r="F312" s="116"/>
      <c r="G312" s="106" t="s">
        <v>423</v>
      </c>
      <c r="H312" s="136" t="s">
        <v>1163</v>
      </c>
      <c r="I312" s="136" t="s">
        <v>1164</v>
      </c>
      <c r="J312" s="2">
        <f>SUMIF($E$11:$E$5802,$H312,$J$11:$J$5802)</f>
        <v>0</v>
      </c>
      <c r="K312" s="2">
        <f>SUMIF($E$11:$E$5802,$H312,$K$11:$K$5802)</f>
        <v>0</v>
      </c>
      <c r="L312" s="2">
        <f>SUMIF($E$11:$E$5802,$H312,$L$11:$L$5802)</f>
        <v>0</v>
      </c>
      <c r="M312" s="2">
        <f>SUMIF($E$11:$E$5802,$H312,$M$11:$M$5802)</f>
        <v>0</v>
      </c>
      <c r="N312" s="2">
        <f>SUMIF($E$11:$E$5802,$H312,$N$11:$N$5802)</f>
        <v>0</v>
      </c>
      <c r="O312" s="2"/>
      <c r="P312" s="2">
        <f>SUMIF($E$11:$E$5802,$H312,$P$11:$P$5802)</f>
        <v>0</v>
      </c>
      <c r="Q312" s="2">
        <f>SUMIF($E$11:$E$5802,$H312,$Q$11:$Q$5802)</f>
        <v>0</v>
      </c>
      <c r="R312" s="2">
        <f>SUMIF($E$11:$E$5802,$H312,$R$11:$R$5802)</f>
        <v>0</v>
      </c>
      <c r="S312" s="2">
        <f>SUMIF($E$11:$E$5802,$H312,$S$11:$S$5802)</f>
        <v>0</v>
      </c>
      <c r="T312" s="107"/>
      <c r="U312" s="106"/>
      <c r="V312" s="106"/>
      <c r="W312" s="106"/>
      <c r="X312" s="106"/>
      <c r="Y312" s="106"/>
      <c r="Z312" s="106"/>
    </row>
    <row r="313" spans="1:28" hidden="1" x14ac:dyDescent="0.25">
      <c r="A313" s="1">
        <f t="shared" si="277"/>
        <v>13</v>
      </c>
      <c r="C313" s="1" t="str">
        <f>IFERROR(VLOOKUP($F313,catalogos!$A$3:$D$111,2,0),0)</f>
        <v>1.1.4.1</v>
      </c>
      <c r="D313" s="1">
        <v>11</v>
      </c>
      <c r="E313" s="6" t="str">
        <f t="shared" si="259"/>
        <v>1 4 3 010</v>
      </c>
      <c r="F313" s="6" t="str">
        <f t="shared" si="265"/>
        <v>4 3</v>
      </c>
      <c r="G313" s="1" t="s">
        <v>424</v>
      </c>
      <c r="H313" s="117" t="s">
        <v>1165</v>
      </c>
      <c r="I313" s="117" t="s">
        <v>1166</v>
      </c>
      <c r="J313" s="3">
        <f>SUMIF('2022'!$R$2:$R$3023,'Base Recursos Fiscales'!$H313,'2022'!$T$2:$T$3023)</f>
        <v>0</v>
      </c>
      <c r="K313" s="3">
        <f t="shared" ref="K313:K315" si="304">($J313/$K$1)*$K$2</f>
        <v>0</v>
      </c>
      <c r="L313" s="3">
        <f t="shared" ref="L313:L315" si="305">+$J313+$K313</f>
        <v>0</v>
      </c>
      <c r="M313" s="3">
        <f t="shared" ref="M313:M315" si="306">+$L313*$K$3</f>
        <v>0</v>
      </c>
      <c r="N313" s="3">
        <f t="shared" ref="N313:N315" si="307">+M313+L313</f>
        <v>0</v>
      </c>
      <c r="P313" s="3">
        <f>SUMIF('2021'!$R$2:$R$5794,'Base Recursos Fiscales'!$H313,'2021'!$T$2:$T$5794)</f>
        <v>0</v>
      </c>
      <c r="Q313" s="3">
        <f>SUMIF('2020'!$R$2:$R$5794,'Base Recursos Fiscales'!$H313,'2020'!$T$2:$T$5794)</f>
        <v>0</v>
      </c>
      <c r="R313" s="3">
        <f>SUMIF('2019'!$R$2:$R$5794,'Base Recursos Fiscales'!$H313,'2019'!$T$2:$T$5794)</f>
        <v>0</v>
      </c>
      <c r="T313" s="115">
        <f t="shared" ref="T313:T315" si="308">SUM(J313:S313)</f>
        <v>0</v>
      </c>
    </row>
    <row r="314" spans="1:28" hidden="1" x14ac:dyDescent="0.25">
      <c r="A314" s="1">
        <f t="shared" si="277"/>
        <v>13</v>
      </c>
      <c r="C314" s="1" t="str">
        <f>IFERROR(VLOOKUP($F314,catalogos!$A$3:$D$111,2,0),0)</f>
        <v>1.1.4.1</v>
      </c>
      <c r="D314" s="1">
        <v>11</v>
      </c>
      <c r="E314" s="6" t="str">
        <f t="shared" si="259"/>
        <v>1 4 3 010</v>
      </c>
      <c r="F314" s="6" t="str">
        <f t="shared" si="265"/>
        <v>4 3</v>
      </c>
      <c r="G314" s="1" t="s">
        <v>424</v>
      </c>
      <c r="H314" s="117" t="s">
        <v>1167</v>
      </c>
      <c r="I314" s="117" t="s">
        <v>1168</v>
      </c>
      <c r="J314" s="3">
        <f>SUMIF('2022'!$R$2:$R$3023,'Base Recursos Fiscales'!$H314,'2022'!$T$2:$T$3023)</f>
        <v>0</v>
      </c>
      <c r="K314" s="3">
        <f t="shared" si="304"/>
        <v>0</v>
      </c>
      <c r="L314" s="3">
        <f t="shared" si="305"/>
        <v>0</v>
      </c>
      <c r="M314" s="3">
        <f t="shared" si="306"/>
        <v>0</v>
      </c>
      <c r="N314" s="3">
        <f t="shared" si="307"/>
        <v>0</v>
      </c>
      <c r="P314" s="3">
        <f>SUMIF('2021'!$R$2:$R$5794,'Base Recursos Fiscales'!$H314,'2021'!$T$2:$T$5794)</f>
        <v>0</v>
      </c>
      <c r="Q314" s="3">
        <f>SUMIF('2020'!$R$2:$R$5794,'Base Recursos Fiscales'!$H314,'2020'!$T$2:$T$5794)</f>
        <v>0</v>
      </c>
      <c r="R314" s="3">
        <f>SUMIF('2019'!$R$2:$R$5794,'Base Recursos Fiscales'!$H314,'2019'!$T$2:$T$5794)</f>
        <v>0</v>
      </c>
      <c r="T314" s="115">
        <f t="shared" si="308"/>
        <v>0</v>
      </c>
    </row>
    <row r="315" spans="1:28" hidden="1" x14ac:dyDescent="0.25">
      <c r="A315" s="1">
        <f t="shared" si="277"/>
        <v>13</v>
      </c>
      <c r="C315" s="1" t="str">
        <f>IFERROR(VLOOKUP($F315,catalogos!$A$3:$D$111,2,0),0)</f>
        <v>1.1.4.1</v>
      </c>
      <c r="D315" s="1">
        <v>11</v>
      </c>
      <c r="E315" s="6" t="str">
        <f t="shared" si="259"/>
        <v>1 4 3 010</v>
      </c>
      <c r="F315" s="6" t="str">
        <f t="shared" si="265"/>
        <v>4 3</v>
      </c>
      <c r="G315" s="1" t="s">
        <v>424</v>
      </c>
      <c r="H315" s="117" t="s">
        <v>1169</v>
      </c>
      <c r="I315" s="117" t="s">
        <v>1170</v>
      </c>
      <c r="J315" s="3">
        <f>SUMIF('2022'!$R$2:$R$3023,'Base Recursos Fiscales'!$H315,'2022'!$T$2:$T$3023)</f>
        <v>0</v>
      </c>
      <c r="K315" s="3">
        <f t="shared" si="304"/>
        <v>0</v>
      </c>
      <c r="L315" s="3">
        <f t="shared" si="305"/>
        <v>0</v>
      </c>
      <c r="M315" s="3">
        <f t="shared" si="306"/>
        <v>0</v>
      </c>
      <c r="N315" s="3">
        <f t="shared" si="307"/>
        <v>0</v>
      </c>
      <c r="P315" s="3">
        <f>SUMIF('2021'!$R$2:$R$5794,'Base Recursos Fiscales'!$H315,'2021'!$T$2:$T$5794)</f>
        <v>0</v>
      </c>
      <c r="Q315" s="3">
        <f>SUMIF('2020'!$R$2:$R$5794,'Base Recursos Fiscales'!$H315,'2020'!$T$2:$T$5794)</f>
        <v>0</v>
      </c>
      <c r="R315" s="3">
        <f>SUMIF('2019'!$R$2:$R$5794,'Base Recursos Fiscales'!$H315,'2019'!$T$2:$T$5794)</f>
        <v>0</v>
      </c>
      <c r="T315" s="115">
        <f t="shared" si="308"/>
        <v>0</v>
      </c>
      <c r="Y315" s="106"/>
      <c r="Z315" s="106"/>
      <c r="AA315" s="106"/>
      <c r="AB315" s="106"/>
    </row>
    <row r="316" spans="1:28" hidden="1" x14ac:dyDescent="0.25">
      <c r="A316" s="106">
        <f t="shared" si="277"/>
        <v>9</v>
      </c>
      <c r="B316" s="106"/>
      <c r="C316" s="106">
        <f>IFERROR(VLOOKUP($F316,catalogos!$A$3:$D$111,2,0),0)</f>
        <v>0</v>
      </c>
      <c r="D316" s="106"/>
      <c r="E316" s="116" t="str">
        <f t="shared" si="259"/>
        <v>1 4 3</v>
      </c>
      <c r="F316" s="116"/>
      <c r="G316" s="106" t="s">
        <v>423</v>
      </c>
      <c r="H316" s="136" t="s">
        <v>1171</v>
      </c>
      <c r="I316" s="136" t="s">
        <v>1172</v>
      </c>
      <c r="J316" s="2">
        <f>SUMIF($E$11:$E$5802,$H316,$J$11:$J$5802)</f>
        <v>0</v>
      </c>
      <c r="K316" s="2">
        <f>SUMIF($E$11:$E$5802,$H316,$K$11:$K$5802)</f>
        <v>0</v>
      </c>
      <c r="L316" s="2">
        <f>SUMIF($E$11:$E$5802,$H316,$L$11:$L$5802)</f>
        <v>0</v>
      </c>
      <c r="M316" s="2">
        <f>SUMIF($E$11:$E$5802,$H316,$M$11:$M$5802)</f>
        <v>0</v>
      </c>
      <c r="N316" s="2">
        <f>SUMIF($E$11:$E$5802,$H316,$N$11:$N$5802)</f>
        <v>0</v>
      </c>
      <c r="O316" s="2"/>
      <c r="P316" s="2">
        <f>SUMIF($E$11:$E$5802,$H316,$P$11:$P$5802)</f>
        <v>0</v>
      </c>
      <c r="Q316" s="2">
        <f>SUMIF($E$11:$E$5802,$H316,$Q$11:$Q$5802)</f>
        <v>0</v>
      </c>
      <c r="R316" s="2">
        <f>SUMIF($E$11:$E$5802,$H316,$R$11:$R$5802)</f>
        <v>0</v>
      </c>
      <c r="S316" s="2">
        <f>SUMIF($E$11:$E$5802,$H316,$S$11:$S$5802)</f>
        <v>0</v>
      </c>
      <c r="T316" s="107"/>
      <c r="U316" s="106"/>
      <c r="V316" s="106"/>
      <c r="W316" s="106"/>
      <c r="X316" s="106"/>
      <c r="Y316" s="106"/>
      <c r="Z316" s="106"/>
    </row>
    <row r="317" spans="1:28" hidden="1" x14ac:dyDescent="0.25">
      <c r="A317" s="1">
        <f t="shared" si="277"/>
        <v>13</v>
      </c>
      <c r="C317" s="1" t="str">
        <f>IFERROR(VLOOKUP($F317,catalogos!$A$3:$D$111,2,0),0)</f>
        <v>1.1.4.1</v>
      </c>
      <c r="D317" s="1">
        <v>11</v>
      </c>
      <c r="E317" s="6" t="str">
        <f t="shared" si="259"/>
        <v>1 4 3 011</v>
      </c>
      <c r="F317" s="6" t="str">
        <f t="shared" si="265"/>
        <v>4 3</v>
      </c>
      <c r="G317" s="1" t="s">
        <v>424</v>
      </c>
      <c r="H317" s="117" t="s">
        <v>1173</v>
      </c>
      <c r="I317" s="117" t="s">
        <v>1174</v>
      </c>
      <c r="J317" s="3">
        <f>SUMIF('2022'!$R$2:$R$3023,'Base Recursos Fiscales'!$H317,'2022'!$T$2:$T$3023)</f>
        <v>0</v>
      </c>
      <c r="K317" s="3">
        <f t="shared" ref="K317:K318" si="309">($J317/$K$1)*$K$2</f>
        <v>0</v>
      </c>
      <c r="L317" s="3">
        <f t="shared" ref="L317:L318" si="310">+$J317+$K317</f>
        <v>0</v>
      </c>
      <c r="M317" s="3">
        <f t="shared" ref="M317:M318" si="311">+$L317*$K$3</f>
        <v>0</v>
      </c>
      <c r="N317" s="3">
        <f t="shared" ref="N317:N318" si="312">+M317+L317</f>
        <v>0</v>
      </c>
      <c r="P317" s="3">
        <f>SUMIF('2021'!$R$2:$R$5794,'Base Recursos Fiscales'!$H317,'2021'!$T$2:$T$5794)</f>
        <v>0</v>
      </c>
      <c r="Q317" s="3">
        <f>SUMIF('2020'!$R$2:$R$5794,'Base Recursos Fiscales'!$H317,'2020'!$T$2:$T$5794)</f>
        <v>0</v>
      </c>
      <c r="R317" s="3">
        <f>SUMIF('2019'!$R$2:$R$5794,'Base Recursos Fiscales'!$H317,'2019'!$T$2:$T$5794)</f>
        <v>0</v>
      </c>
      <c r="T317" s="115">
        <f t="shared" ref="T317:T318" si="313">SUM(J317:S317)</f>
        <v>0</v>
      </c>
    </row>
    <row r="318" spans="1:28" hidden="1" x14ac:dyDescent="0.25">
      <c r="A318" s="1">
        <f t="shared" si="277"/>
        <v>13</v>
      </c>
      <c r="C318" s="1" t="str">
        <f>IFERROR(VLOOKUP($F318,catalogos!$A$3:$D$111,2,0),0)</f>
        <v>1.1.4.1</v>
      </c>
      <c r="D318" s="1">
        <v>11</v>
      </c>
      <c r="E318" s="6" t="str">
        <f t="shared" si="259"/>
        <v>1 4 3 011</v>
      </c>
      <c r="F318" s="6" t="str">
        <f t="shared" si="265"/>
        <v>4 3</v>
      </c>
      <c r="G318" s="1" t="s">
        <v>424</v>
      </c>
      <c r="H318" s="117" t="s">
        <v>1175</v>
      </c>
      <c r="I318" s="117" t="s">
        <v>1176</v>
      </c>
      <c r="J318" s="3">
        <f>SUMIF('2022'!$R$2:$R$3023,'Base Recursos Fiscales'!$H318,'2022'!$T$2:$T$3023)</f>
        <v>0</v>
      </c>
      <c r="K318" s="3">
        <f t="shared" si="309"/>
        <v>0</v>
      </c>
      <c r="L318" s="3">
        <f t="shared" si="310"/>
        <v>0</v>
      </c>
      <c r="M318" s="3">
        <f t="shared" si="311"/>
        <v>0</v>
      </c>
      <c r="N318" s="3">
        <f t="shared" si="312"/>
        <v>0</v>
      </c>
      <c r="P318" s="3">
        <f>SUMIF('2021'!$R$2:$R$5794,'Base Recursos Fiscales'!$H318,'2021'!$T$2:$T$5794)</f>
        <v>0</v>
      </c>
      <c r="Q318" s="3">
        <f>SUMIF('2020'!$R$2:$R$5794,'Base Recursos Fiscales'!$H318,'2020'!$T$2:$T$5794)</f>
        <v>0</v>
      </c>
      <c r="R318" s="3">
        <f>SUMIF('2019'!$R$2:$R$5794,'Base Recursos Fiscales'!$H318,'2019'!$T$2:$T$5794)</f>
        <v>0</v>
      </c>
      <c r="T318" s="115">
        <f t="shared" si="313"/>
        <v>0</v>
      </c>
    </row>
    <row r="319" spans="1:28" x14ac:dyDescent="0.25">
      <c r="A319" s="106">
        <f t="shared" si="277"/>
        <v>9</v>
      </c>
      <c r="B319" s="106"/>
      <c r="C319" s="106">
        <f>IFERROR(VLOOKUP($F319,catalogos!$A$3:$D$111,2,0),0)</f>
        <v>0</v>
      </c>
      <c r="D319" s="106"/>
      <c r="E319" s="116" t="str">
        <f t="shared" si="259"/>
        <v>1 4 3</v>
      </c>
      <c r="F319" s="116"/>
      <c r="G319" s="106" t="s">
        <v>423</v>
      </c>
      <c r="H319" s="136" t="s">
        <v>1177</v>
      </c>
      <c r="I319" s="136" t="s">
        <v>1178</v>
      </c>
      <c r="J319" s="2">
        <f>SUMIF($E$11:$E$5802,$H319,$J$11:$J$5802)</f>
        <v>2671</v>
      </c>
      <c r="K319" s="2">
        <f>SUMIF($E$11:$E$5802,$H319,$K$11:$K$5802)</f>
        <v>2671</v>
      </c>
      <c r="L319" s="2">
        <f>SUMIF($E$11:$E$5802,$H319,$L$11:$L$5802)</f>
        <v>5342</v>
      </c>
      <c r="M319" s="2">
        <f>SUMIF($E$11:$E$5802,$H319,$M$11:$M$5802)</f>
        <v>160.26</v>
      </c>
      <c r="N319" s="2">
        <f>SUMIF($E$11:$E$5802,$H319,$N$11:$N$5802)</f>
        <v>5502.26</v>
      </c>
      <c r="O319" s="2"/>
      <c r="P319" s="2">
        <f>SUMIF($E$11:$E$5802,$H319,$P$11:$P$5802)</f>
        <v>0</v>
      </c>
      <c r="Q319" s="2">
        <f>SUMIF($E$11:$E$5802,$H319,$Q$11:$Q$5802)</f>
        <v>0</v>
      </c>
      <c r="R319" s="2">
        <f>SUMIF($E$11:$E$5802,$H319,$R$11:$R$5802)</f>
        <v>0</v>
      </c>
      <c r="T319" s="115">
        <f t="shared" ref="T319" si="314">SUM(J319:S319)</f>
        <v>16346.52</v>
      </c>
      <c r="Y319" s="106"/>
      <c r="Z319" s="106"/>
    </row>
    <row r="320" spans="1:28" hidden="1" x14ac:dyDescent="0.25">
      <c r="A320" s="1">
        <f t="shared" si="277"/>
        <v>13</v>
      </c>
      <c r="C320" s="1" t="str">
        <f>IFERROR(VLOOKUP($F320,catalogos!$A$3:$D$111,2,0),0)</f>
        <v>1.1.4.1</v>
      </c>
      <c r="D320" s="1">
        <v>11</v>
      </c>
      <c r="E320" s="6" t="str">
        <f t="shared" si="259"/>
        <v>1 4 3 012</v>
      </c>
      <c r="F320" s="6" t="str">
        <f t="shared" si="265"/>
        <v>4 3</v>
      </c>
      <c r="G320" s="1" t="s">
        <v>424</v>
      </c>
      <c r="H320" s="117" t="s">
        <v>1179</v>
      </c>
      <c r="I320" s="117" t="s">
        <v>1180</v>
      </c>
      <c r="J320" s="3">
        <f>SUMIF('2022'!$R$2:$R$3023,'Base Recursos Fiscales'!$H320,'2022'!$T$2:$T$3023)</f>
        <v>0</v>
      </c>
      <c r="K320" s="3">
        <f t="shared" ref="K320:K321" si="315">($J320/$K$1)*$K$2</f>
        <v>0</v>
      </c>
      <c r="L320" s="3">
        <f t="shared" ref="L320:L321" si="316">+$J320+$K320</f>
        <v>0</v>
      </c>
      <c r="M320" s="3">
        <f t="shared" ref="M320:M321" si="317">+$L320*$K$3</f>
        <v>0</v>
      </c>
      <c r="N320" s="3">
        <f t="shared" ref="N320:N321" si="318">+M320+L320</f>
        <v>0</v>
      </c>
      <c r="P320" s="3">
        <f>SUMIF('2021'!$R$2:$R$5794,'Base Recursos Fiscales'!$H320,'2021'!$T$2:$T$5794)</f>
        <v>0</v>
      </c>
      <c r="Q320" s="3">
        <f>SUMIF('2020'!$R$2:$R$5794,'Base Recursos Fiscales'!$H320,'2020'!$T$2:$T$5794)</f>
        <v>0</v>
      </c>
      <c r="R320" s="3">
        <f>SUMIF('2019'!$R$2:$R$5794,'Base Recursos Fiscales'!$H320,'2019'!$T$2:$T$5794)</f>
        <v>0</v>
      </c>
      <c r="T320" s="115">
        <f t="shared" ref="T320:T321" si="319">SUM(J320:S320)</f>
        <v>0</v>
      </c>
    </row>
    <row r="321" spans="1:28" x14ac:dyDescent="0.25">
      <c r="A321" s="1">
        <f t="shared" si="277"/>
        <v>13</v>
      </c>
      <c r="C321" s="1" t="str">
        <f>IFERROR(VLOOKUP($F321,catalogos!$A$3:$D$111,2,0),0)</f>
        <v>1.1.4.1</v>
      </c>
      <c r="D321" s="1">
        <v>11</v>
      </c>
      <c r="E321" s="6" t="str">
        <f t="shared" si="259"/>
        <v>1 4 3 012</v>
      </c>
      <c r="F321" s="6" t="str">
        <f t="shared" si="265"/>
        <v>4 3</v>
      </c>
      <c r="G321" s="1" t="s">
        <v>424</v>
      </c>
      <c r="H321" s="117" t="s">
        <v>1181</v>
      </c>
      <c r="I321" s="117" t="s">
        <v>1182</v>
      </c>
      <c r="J321" s="3">
        <f>SUMIF('2022'!$R$2:$R$3023,'Base Recursos Fiscales'!$H321,'2022'!$T$2:$T$3023)</f>
        <v>2671</v>
      </c>
      <c r="K321" s="3">
        <f t="shared" si="315"/>
        <v>2671</v>
      </c>
      <c r="L321" s="3">
        <f t="shared" si="316"/>
        <v>5342</v>
      </c>
      <c r="M321" s="3">
        <f t="shared" si="317"/>
        <v>160.26</v>
      </c>
      <c r="N321" s="3">
        <f t="shared" si="318"/>
        <v>5502.26</v>
      </c>
      <c r="P321" s="3">
        <f>SUMIF('2021'!$R$2:$R$5794,'Base Recursos Fiscales'!$H321,'2021'!$T$2:$T$5794)</f>
        <v>0</v>
      </c>
      <c r="Q321" s="3">
        <f>SUMIF('2020'!$R$2:$R$5794,'Base Recursos Fiscales'!$H321,'2020'!$T$2:$T$5794)</f>
        <v>0</v>
      </c>
      <c r="R321" s="3">
        <f>SUMIF('2019'!$R$2:$R$5794,'Base Recursos Fiscales'!$H321,'2019'!$T$2:$T$5794)</f>
        <v>0</v>
      </c>
      <c r="T321" s="115">
        <f t="shared" si="319"/>
        <v>16346.52</v>
      </c>
      <c r="U321" s="106"/>
      <c r="V321" s="106"/>
      <c r="W321" s="106"/>
      <c r="X321" s="106"/>
    </row>
    <row r="322" spans="1:28" hidden="1" x14ac:dyDescent="0.25">
      <c r="A322" s="106">
        <f t="shared" si="277"/>
        <v>5</v>
      </c>
      <c r="B322" s="106"/>
      <c r="C322" s="106">
        <f>IFERROR(VLOOKUP($F322,catalogos!$A$3:$D$111,2,0),0)</f>
        <v>0</v>
      </c>
      <c r="D322" s="106"/>
      <c r="E322" s="116" t="str">
        <f t="shared" si="259"/>
        <v>1 4</v>
      </c>
      <c r="F322" s="116"/>
      <c r="G322" s="106" t="s">
        <v>423</v>
      </c>
      <c r="H322" s="136" t="s">
        <v>15</v>
      </c>
      <c r="I322" s="136" t="s">
        <v>1183</v>
      </c>
      <c r="J322" s="2">
        <f>SUMIF($E$11:$E$5802,$H322,$J$11:$J$5802)</f>
        <v>0</v>
      </c>
      <c r="K322" s="2">
        <f>SUMIF($E$11:$E$5802,$H322,$K$11:$K$5802)</f>
        <v>0</v>
      </c>
      <c r="L322" s="2">
        <f>SUMIF($E$11:$E$5802,$H322,$L$11:$L$5802)</f>
        <v>0</v>
      </c>
      <c r="M322" s="2">
        <f>SUMIF($E$11:$E$5802,$H322,$M$11:$M$5802)</f>
        <v>0</v>
      </c>
      <c r="N322" s="2">
        <f>SUMIF($E$11:$E$5802,$H322,$N$11:$N$5802)</f>
        <v>0</v>
      </c>
      <c r="O322" s="2"/>
      <c r="P322" s="2">
        <f>SUMIF($E$11:$E$5802,$H322,$P$11:$P$5802)</f>
        <v>0</v>
      </c>
      <c r="Q322" s="2">
        <f>SUMIF($E$11:$E$5802,$H322,$Q$11:$Q$5802)</f>
        <v>0</v>
      </c>
      <c r="R322" s="2">
        <f>SUMIF($E$11:$E$5802,$H322,$R$11:$R$5802)</f>
        <v>0</v>
      </c>
      <c r="T322" s="115">
        <f t="shared" ref="T322:T323" si="320">SUM(J322:S322)</f>
        <v>0</v>
      </c>
      <c r="Y322" s="106"/>
      <c r="Z322" s="106"/>
    </row>
    <row r="323" spans="1:28" hidden="1" x14ac:dyDescent="0.25">
      <c r="A323" s="106">
        <f t="shared" si="277"/>
        <v>9</v>
      </c>
      <c r="B323" s="106"/>
      <c r="C323" s="106">
        <f>IFERROR(VLOOKUP($F323,catalogos!$A$3:$D$111,2,0),0)</f>
        <v>0</v>
      </c>
      <c r="D323" s="106"/>
      <c r="E323" s="116" t="str">
        <f t="shared" si="259"/>
        <v>1 4 5</v>
      </c>
      <c r="F323" s="116"/>
      <c r="G323" s="106" t="s">
        <v>423</v>
      </c>
      <c r="H323" s="136" t="s">
        <v>1184</v>
      </c>
      <c r="I323" s="136" t="s">
        <v>623</v>
      </c>
      <c r="J323" s="2">
        <f>SUMIF($E$11:$E$5802,$H323,$J$11:$J$5802)</f>
        <v>0</v>
      </c>
      <c r="K323" s="2">
        <f>SUMIF($E$11:$E$5802,$H323,$K$11:$K$5802)</f>
        <v>0</v>
      </c>
      <c r="L323" s="2">
        <f>SUMIF($E$11:$E$5802,$H323,$L$11:$L$5802)</f>
        <v>0</v>
      </c>
      <c r="M323" s="2">
        <f>SUMIF($E$11:$E$5802,$H323,$M$11:$M$5802)</f>
        <v>0</v>
      </c>
      <c r="N323" s="2">
        <f>SUMIF($E$11:$E$5802,$H323,$N$11:$N$5802)</f>
        <v>0</v>
      </c>
      <c r="O323" s="2"/>
      <c r="P323" s="2">
        <f>SUMIF($E$11:$E$5802,$H323,$P$11:$P$5802)</f>
        <v>0</v>
      </c>
      <c r="Q323" s="2">
        <f>SUMIF($E$11:$E$5802,$H323,$Q$11:$Q$5802)</f>
        <v>0</v>
      </c>
      <c r="R323" s="2">
        <f>SUMIF($E$11:$E$5802,$H323,$R$11:$R$5802)</f>
        <v>0</v>
      </c>
      <c r="T323" s="115">
        <f t="shared" si="320"/>
        <v>0</v>
      </c>
      <c r="Y323" s="106"/>
      <c r="Z323" s="106"/>
      <c r="AA323" s="106"/>
      <c r="AB323" s="106"/>
    </row>
    <row r="324" spans="1:28" hidden="1" x14ac:dyDescent="0.25">
      <c r="A324" s="1">
        <f t="shared" si="277"/>
        <v>13</v>
      </c>
      <c r="C324" s="1" t="str">
        <f>IFERROR(VLOOKUP($F324,catalogos!$A$3:$D$111,2,0),0)</f>
        <v>1.1.4.1</v>
      </c>
      <c r="D324" s="1">
        <v>11</v>
      </c>
      <c r="E324" s="6" t="str">
        <f t="shared" si="259"/>
        <v>1 4 5 001</v>
      </c>
      <c r="F324" s="6" t="str">
        <f t="shared" si="265"/>
        <v>4 5</v>
      </c>
      <c r="G324" s="1" t="s">
        <v>424</v>
      </c>
      <c r="H324" s="117" t="s">
        <v>1185</v>
      </c>
      <c r="I324" s="117" t="s">
        <v>1186</v>
      </c>
      <c r="J324" s="3">
        <f>SUMIF('2022'!$R$2:$R$3023,'Base Recursos Fiscales'!$H324,'2022'!$T$2:$T$3023)</f>
        <v>0</v>
      </c>
      <c r="K324" s="3">
        <f t="shared" ref="K324:K325" si="321">($J324/$K$1)*$K$2</f>
        <v>0</v>
      </c>
      <c r="L324" s="3">
        <f t="shared" ref="L324:L325" si="322">+$J324+$K324</f>
        <v>0</v>
      </c>
      <c r="M324" s="3">
        <f t="shared" ref="M324:M325" si="323">+$L324*$K$3</f>
        <v>0</v>
      </c>
      <c r="N324" s="3">
        <f t="shared" ref="N324:N325" si="324">+M324+L324</f>
        <v>0</v>
      </c>
      <c r="P324" s="3">
        <f>SUMIF('2021'!$R$2:$R$5794,'Base Recursos Fiscales'!$H324,'2021'!$T$2:$T$5794)</f>
        <v>0</v>
      </c>
      <c r="Q324" s="3">
        <f>SUMIF('2020'!$R$2:$R$5794,'Base Recursos Fiscales'!$H324,'2020'!$T$2:$T$5794)</f>
        <v>0</v>
      </c>
      <c r="R324" s="3">
        <f>SUMIF('2019'!$R$2:$R$5794,'Base Recursos Fiscales'!$H324,'2019'!$T$2:$T$5794)</f>
        <v>0</v>
      </c>
      <c r="T324" s="115">
        <f t="shared" ref="T324:T325" si="325">SUM(J324:S324)</f>
        <v>0</v>
      </c>
      <c r="Y324" s="106"/>
      <c r="Z324" s="106"/>
    </row>
    <row r="325" spans="1:28" hidden="1" x14ac:dyDescent="0.25">
      <c r="A325" s="1">
        <f t="shared" si="277"/>
        <v>13</v>
      </c>
      <c r="C325" s="1" t="str">
        <f>IFERROR(VLOOKUP($F325,catalogos!$A$3:$D$111,2,0),0)</f>
        <v>1.1.4.1</v>
      </c>
      <c r="D325" s="1">
        <v>11</v>
      </c>
      <c r="E325" s="6" t="str">
        <f t="shared" si="259"/>
        <v>1 4 5 001</v>
      </c>
      <c r="F325" s="6" t="str">
        <f t="shared" si="265"/>
        <v>4 5</v>
      </c>
      <c r="G325" s="1" t="s">
        <v>424</v>
      </c>
      <c r="H325" s="117" t="s">
        <v>1187</v>
      </c>
      <c r="I325" s="117" t="s">
        <v>1188</v>
      </c>
      <c r="J325" s="3">
        <f>SUMIF('2022'!$R$2:$R$3023,'Base Recursos Fiscales'!$H325,'2022'!$T$2:$T$3023)</f>
        <v>0</v>
      </c>
      <c r="K325" s="3">
        <f t="shared" si="321"/>
        <v>0</v>
      </c>
      <c r="L325" s="3">
        <f t="shared" si="322"/>
        <v>0</v>
      </c>
      <c r="M325" s="3">
        <f t="shared" si="323"/>
        <v>0</v>
      </c>
      <c r="N325" s="3">
        <f t="shared" si="324"/>
        <v>0</v>
      </c>
      <c r="P325" s="3">
        <f>SUMIF('2021'!$R$2:$R$5794,'Base Recursos Fiscales'!$H325,'2021'!$T$2:$T$5794)</f>
        <v>0</v>
      </c>
      <c r="Q325" s="3">
        <f>SUMIF('2020'!$R$2:$R$5794,'Base Recursos Fiscales'!$H325,'2020'!$T$2:$T$5794)</f>
        <v>0</v>
      </c>
      <c r="R325" s="3">
        <f>SUMIF('2019'!$R$2:$R$5794,'Base Recursos Fiscales'!$H325,'2019'!$T$2:$T$5794)</f>
        <v>0</v>
      </c>
      <c r="T325" s="115">
        <f t="shared" si="325"/>
        <v>0</v>
      </c>
      <c r="Y325" s="106"/>
      <c r="Z325" s="106"/>
    </row>
    <row r="326" spans="1:28" hidden="1" x14ac:dyDescent="0.25">
      <c r="A326" s="106">
        <f t="shared" si="277"/>
        <v>9</v>
      </c>
      <c r="B326" s="106"/>
      <c r="C326" s="106">
        <f>IFERROR(VLOOKUP($F326,catalogos!$A$3:$D$111,2,0),0)</f>
        <v>0</v>
      </c>
      <c r="D326" s="106"/>
      <c r="E326" s="116" t="str">
        <f t="shared" si="259"/>
        <v>1 4 5</v>
      </c>
      <c r="F326" s="116"/>
      <c r="G326" s="106" t="s">
        <v>423</v>
      </c>
      <c r="H326" s="136" t="s">
        <v>1189</v>
      </c>
      <c r="I326" s="136" t="s">
        <v>814</v>
      </c>
      <c r="J326" s="2">
        <f>SUMIF($E$11:$E$5802,$H326,$J$11:$J$5802)</f>
        <v>0</v>
      </c>
      <c r="K326" s="2">
        <f>SUMIF($E$11:$E$5802,$H326,$K$11:$K$5802)</f>
        <v>0</v>
      </c>
      <c r="L326" s="2">
        <f>SUMIF($E$11:$E$5802,$H326,$L$11:$L$5802)</f>
        <v>0</v>
      </c>
      <c r="M326" s="2">
        <f>SUMIF($E$11:$E$5802,$H326,$M$11:$M$5802)</f>
        <v>0</v>
      </c>
      <c r="N326" s="2">
        <f>SUMIF($E$11:$E$5802,$H326,$N$11:$N$5802)</f>
        <v>0</v>
      </c>
      <c r="O326" s="2"/>
      <c r="P326" s="2">
        <f>SUMIF($E$11:$E$5802,$H326,$P$11:$P$5802)</f>
        <v>0</v>
      </c>
      <c r="Q326" s="2">
        <f>SUMIF($E$11:$E$5802,$H326,$Q$11:$Q$5802)</f>
        <v>0</v>
      </c>
      <c r="R326" s="2">
        <f>SUMIF($E$11:$E$5802,$H326,$R$11:$R$5802)</f>
        <v>0</v>
      </c>
      <c r="S326" s="2">
        <f>SUMIF($E$11:$E$5802,$H326,$S$11:$S$5802)</f>
        <v>0</v>
      </c>
      <c r="T326" s="107"/>
      <c r="U326" s="106"/>
      <c r="V326" s="106"/>
      <c r="W326" s="106"/>
      <c r="X326" s="106"/>
    </row>
    <row r="327" spans="1:28" hidden="1" x14ac:dyDescent="0.25">
      <c r="A327" s="1">
        <f t="shared" si="277"/>
        <v>13</v>
      </c>
      <c r="C327" s="1" t="str">
        <f>IFERROR(VLOOKUP($F327,catalogos!$A$3:$D$111,2,0),0)</f>
        <v>1.1.4.1</v>
      </c>
      <c r="D327" s="1">
        <v>11</v>
      </c>
      <c r="E327" s="6" t="str">
        <f t="shared" si="259"/>
        <v>1 4 5 002</v>
      </c>
      <c r="F327" s="6" t="str">
        <f t="shared" si="265"/>
        <v>4 5</v>
      </c>
      <c r="G327" s="1" t="s">
        <v>424</v>
      </c>
      <c r="H327" s="117" t="s">
        <v>1190</v>
      </c>
      <c r="I327" s="117" t="s">
        <v>627</v>
      </c>
      <c r="J327" s="3">
        <f>SUMIF('2022'!$R$2:$R$3023,'Base Recursos Fiscales'!$H327,'2022'!$T$2:$T$3023)</f>
        <v>0</v>
      </c>
      <c r="K327" s="3">
        <f t="shared" ref="K327:K328" si="326">($J327/$K$1)*$K$2</f>
        <v>0</v>
      </c>
      <c r="L327" s="3">
        <f t="shared" ref="L327:L328" si="327">+$J327+$K327</f>
        <v>0</v>
      </c>
      <c r="M327" s="3">
        <f t="shared" ref="M327:M328" si="328">+$L327*$K$3</f>
        <v>0</v>
      </c>
      <c r="N327" s="3">
        <f t="shared" ref="N327:N328" si="329">+M327+L327</f>
        <v>0</v>
      </c>
      <c r="P327" s="3">
        <f>SUMIF('2021'!$R$2:$R$5794,'Base Recursos Fiscales'!$H327,'2021'!$T$2:$T$5794)</f>
        <v>0</v>
      </c>
      <c r="Q327" s="3">
        <f>SUMIF('2020'!$R$2:$R$5794,'Base Recursos Fiscales'!$H327,'2020'!$T$2:$T$5794)</f>
        <v>0</v>
      </c>
      <c r="R327" s="3">
        <f>SUMIF('2019'!$R$2:$R$5794,'Base Recursos Fiscales'!$H327,'2019'!$T$2:$T$5794)</f>
        <v>0</v>
      </c>
      <c r="T327" s="115">
        <f t="shared" ref="T327:T328" si="330">SUM(J327:S327)</f>
        <v>0</v>
      </c>
      <c r="U327" s="106"/>
      <c r="V327" s="106"/>
      <c r="W327" s="106"/>
      <c r="X327" s="106"/>
    </row>
    <row r="328" spans="1:28" hidden="1" x14ac:dyDescent="0.25">
      <c r="A328" s="1">
        <f t="shared" si="277"/>
        <v>13</v>
      </c>
      <c r="C328" s="1" t="str">
        <f>IFERROR(VLOOKUP($F328,catalogos!$A$3:$D$111,2,0),0)</f>
        <v>1.1.4.1</v>
      </c>
      <c r="D328" s="1">
        <v>11</v>
      </c>
      <c r="E328" s="6" t="str">
        <f t="shared" si="259"/>
        <v>1 4 5 002</v>
      </c>
      <c r="F328" s="6" t="str">
        <f t="shared" si="265"/>
        <v>4 5</v>
      </c>
      <c r="G328" s="1" t="s">
        <v>424</v>
      </c>
      <c r="H328" s="117" t="s">
        <v>1191</v>
      </c>
      <c r="I328" s="117" t="s">
        <v>1188</v>
      </c>
      <c r="J328" s="3">
        <f>SUMIF('2022'!$R$2:$R$3023,'Base Recursos Fiscales'!$H328,'2022'!$T$2:$T$3023)</f>
        <v>0</v>
      </c>
      <c r="K328" s="3">
        <f t="shared" si="326"/>
        <v>0</v>
      </c>
      <c r="L328" s="3">
        <f t="shared" si="327"/>
        <v>0</v>
      </c>
      <c r="M328" s="3">
        <f t="shared" si="328"/>
        <v>0</v>
      </c>
      <c r="N328" s="3">
        <f t="shared" si="329"/>
        <v>0</v>
      </c>
      <c r="P328" s="3">
        <f>SUMIF('2021'!$R$2:$R$5794,'Base Recursos Fiscales'!$H328,'2021'!$T$2:$T$5794)</f>
        <v>0</v>
      </c>
      <c r="Q328" s="3">
        <f>SUMIF('2020'!$R$2:$R$5794,'Base Recursos Fiscales'!$H328,'2020'!$T$2:$T$5794)</f>
        <v>0</v>
      </c>
      <c r="R328" s="3">
        <f>SUMIF('2019'!$R$2:$R$5794,'Base Recursos Fiscales'!$H328,'2019'!$T$2:$T$5794)</f>
        <v>0</v>
      </c>
      <c r="T328" s="115">
        <f t="shared" si="330"/>
        <v>0</v>
      </c>
    </row>
    <row r="329" spans="1:28" x14ac:dyDescent="0.25">
      <c r="A329" s="106">
        <f t="shared" si="277"/>
        <v>3</v>
      </c>
      <c r="B329" s="106"/>
      <c r="C329" s="106">
        <f>IFERROR(VLOOKUP($F329,catalogos!$A$3:$D$111,2,0),0)</f>
        <v>0</v>
      </c>
      <c r="D329" s="106"/>
      <c r="E329" s="116" t="str">
        <f t="shared" si="259"/>
        <v>1</v>
      </c>
      <c r="F329" s="116"/>
      <c r="G329" s="106" t="s">
        <v>423</v>
      </c>
      <c r="H329" s="136" t="s">
        <v>17</v>
      </c>
      <c r="I329" s="136" t="s">
        <v>698</v>
      </c>
      <c r="J329" s="2">
        <f>SUMIF($E$11:$E$5802,$H329,$J$11:$J$5802)</f>
        <v>57208.67</v>
      </c>
      <c r="K329" s="2">
        <f>SUMIF($E$11:$E$5802,$H329,$K$11:$K$5802)</f>
        <v>57208.67</v>
      </c>
      <c r="L329" s="2">
        <f>SUMIF($E$11:$E$5802,$H329,$L$11:$L$5802)</f>
        <v>114417.34</v>
      </c>
      <c r="M329" s="2">
        <f>SUMIF($E$11:$E$5802,$H329,$M$11:$M$5802)</f>
        <v>3432.5201999999999</v>
      </c>
      <c r="N329" s="2">
        <f>SUMIF($E$11:$E$5802,$H329,$N$11:$N$5802)</f>
        <v>117849.8602</v>
      </c>
      <c r="O329" s="2"/>
      <c r="P329" s="2">
        <f>SUMIF($E$11:$E$5802,$H329,$P$11:$P$5802)</f>
        <v>0</v>
      </c>
      <c r="Q329" s="2">
        <f>SUMIF($E$11:$E$5802,$H329,$Q$11:$Q$5802)</f>
        <v>0</v>
      </c>
      <c r="R329" s="2">
        <f>SUMIF($E$11:$E$5802,$H329,$R$11:$R$5802)</f>
        <v>0</v>
      </c>
      <c r="T329" s="115">
        <f t="shared" ref="T329:T332" si="331">SUM(J329:S329)</f>
        <v>350117.06039999996</v>
      </c>
    </row>
    <row r="330" spans="1:28" ht="36" x14ac:dyDescent="0.25">
      <c r="A330" s="106">
        <f t="shared" si="277"/>
        <v>5</v>
      </c>
      <c r="B330" s="106"/>
      <c r="C330" s="106">
        <f>IFERROR(VLOOKUP($F330,catalogos!$A$3:$D$111,2,0),0)</f>
        <v>0</v>
      </c>
      <c r="D330" s="106"/>
      <c r="E330" s="116" t="str">
        <f t="shared" si="259"/>
        <v>1 5</v>
      </c>
      <c r="F330" s="116"/>
      <c r="G330" s="106" t="s">
        <v>423</v>
      </c>
      <c r="H330" s="136" t="s">
        <v>19</v>
      </c>
      <c r="I330" s="136" t="s">
        <v>699</v>
      </c>
      <c r="J330" s="2">
        <f>SUMIF($E$11:$E$5802,$H330,$J$11:$J$5802)</f>
        <v>57208.67</v>
      </c>
      <c r="K330" s="2">
        <f>SUMIF($E$11:$E$5802,$H330,$K$11:$K$5802)</f>
        <v>57208.67</v>
      </c>
      <c r="L330" s="2">
        <f>SUMIF($E$11:$E$5802,$H330,$L$11:$L$5802)</f>
        <v>114417.34</v>
      </c>
      <c r="M330" s="2">
        <f>SUMIF($E$11:$E$5802,$H330,$M$11:$M$5802)</f>
        <v>3432.5201999999999</v>
      </c>
      <c r="N330" s="2">
        <f>SUMIF($E$11:$E$5802,$H330,$N$11:$N$5802)</f>
        <v>117849.8602</v>
      </c>
      <c r="O330" s="2"/>
      <c r="P330" s="2">
        <f>SUMIF($E$11:$E$5802,$H330,$P$11:$P$5802)</f>
        <v>0</v>
      </c>
      <c r="Q330" s="2">
        <f>SUMIF($E$11:$E$5802,$H330,$Q$11:$Q$5802)</f>
        <v>0</v>
      </c>
      <c r="R330" s="2">
        <f>SUMIF($E$11:$E$5802,$H330,$R$11:$R$5802)</f>
        <v>0</v>
      </c>
      <c r="T330" s="115">
        <f t="shared" si="331"/>
        <v>350117.06039999996</v>
      </c>
    </row>
    <row r="331" spans="1:28" x14ac:dyDescent="0.25">
      <c r="A331" s="106">
        <f t="shared" si="277"/>
        <v>9</v>
      </c>
      <c r="B331" s="106"/>
      <c r="C331" s="106">
        <f>IFERROR(VLOOKUP($F331,catalogos!$A$3:$D$111,2,0),0)</f>
        <v>0</v>
      </c>
      <c r="D331" s="106"/>
      <c r="E331" s="116" t="str">
        <f t="shared" si="259"/>
        <v>1 5 1</v>
      </c>
      <c r="F331" s="116"/>
      <c r="G331" s="106" t="s">
        <v>423</v>
      </c>
      <c r="H331" s="136" t="s">
        <v>1192</v>
      </c>
      <c r="I331" s="136" t="s">
        <v>1193</v>
      </c>
      <c r="J331" s="2">
        <f>SUMIF($E$11:$E$5802,$H331,$J$11:$J$5802)</f>
        <v>17070</v>
      </c>
      <c r="K331" s="2">
        <f>SUMIF($E$11:$E$5802,$H331,$K$11:$K$5802)</f>
        <v>17070</v>
      </c>
      <c r="L331" s="2">
        <f>SUMIF($E$11:$E$5802,$H331,$L$11:$L$5802)</f>
        <v>34140</v>
      </c>
      <c r="M331" s="2">
        <f>SUMIF($E$11:$E$5802,$H331,$M$11:$M$5802)</f>
        <v>1024.2</v>
      </c>
      <c r="N331" s="2">
        <f>SUMIF($E$11:$E$5802,$H331,$N$11:$N$5802)</f>
        <v>35164.199999999997</v>
      </c>
      <c r="O331" s="2"/>
      <c r="P331" s="2">
        <f>SUMIF($E$11:$E$5802,$H331,$P$11:$P$5802)</f>
        <v>0</v>
      </c>
      <c r="Q331" s="2">
        <f>SUMIF($E$11:$E$5802,$H331,$Q$11:$Q$5802)</f>
        <v>0</v>
      </c>
      <c r="R331" s="2">
        <f>SUMIF($E$11:$E$5802,$H331,$R$11:$R$5802)</f>
        <v>0</v>
      </c>
      <c r="T331" s="115">
        <f t="shared" si="331"/>
        <v>104468.4</v>
      </c>
    </row>
    <row r="332" spans="1:28" hidden="1" x14ac:dyDescent="0.25">
      <c r="A332" s="106">
        <f t="shared" si="277"/>
        <v>13</v>
      </c>
      <c r="B332" s="106"/>
      <c r="C332" s="106">
        <f>IFERROR(VLOOKUP($F332,catalogos!$A$3:$D$111,2,0),0)</f>
        <v>0</v>
      </c>
      <c r="D332" s="106"/>
      <c r="E332" s="116" t="str">
        <f t="shared" si="259"/>
        <v>1 5 1 001</v>
      </c>
      <c r="F332" s="116"/>
      <c r="G332" s="106" t="s">
        <v>423</v>
      </c>
      <c r="H332" s="136" t="s">
        <v>1194</v>
      </c>
      <c r="I332" s="136" t="s">
        <v>1195</v>
      </c>
      <c r="J332" s="2">
        <f>SUMIF($E$11:$E$5802,$H332,$J$11:$J$5802)</f>
        <v>0</v>
      </c>
      <c r="K332" s="2">
        <f>SUMIF($E$11:$E$5802,$H332,$K$11:$K$5802)</f>
        <v>0</v>
      </c>
      <c r="L332" s="2">
        <f>SUMIF($E$11:$E$5802,$H332,$L$11:$L$5802)</f>
        <v>0</v>
      </c>
      <c r="M332" s="2">
        <f>SUMIF($E$11:$E$5802,$H332,$M$11:$M$5802)</f>
        <v>0</v>
      </c>
      <c r="N332" s="2">
        <f>SUMIF($E$11:$E$5802,$H332,$N$11:$N$5802)</f>
        <v>0</v>
      </c>
      <c r="O332" s="2"/>
      <c r="P332" s="2">
        <f>SUMIF($E$11:$E$5802,$H332,$P$11:$P$5802)</f>
        <v>0</v>
      </c>
      <c r="Q332" s="2">
        <f>SUMIF($E$11:$E$5802,$H332,$Q$11:$Q$5802)</f>
        <v>0</v>
      </c>
      <c r="R332" s="2">
        <f>SUMIF($E$11:$E$5802,$H332,$R$11:$R$5802)</f>
        <v>0</v>
      </c>
      <c r="T332" s="115">
        <f t="shared" si="331"/>
        <v>0</v>
      </c>
    </row>
    <row r="333" spans="1:28" hidden="1" x14ac:dyDescent="0.25">
      <c r="A333" s="1">
        <f t="shared" si="277"/>
        <v>17</v>
      </c>
      <c r="C333" s="1" t="str">
        <f>IFERROR(VLOOKUP($F333,catalogos!$A$3:$D$111,2,0),0)</f>
        <v>1.1.4.2</v>
      </c>
      <c r="D333" s="1">
        <v>11</v>
      </c>
      <c r="E333" s="6" t="str">
        <f t="shared" si="259"/>
        <v>1 5 1 001 001</v>
      </c>
      <c r="F333" s="6" t="str">
        <f t="shared" si="265"/>
        <v>5 1</v>
      </c>
      <c r="G333" s="1" t="s">
        <v>424</v>
      </c>
      <c r="H333" s="117" t="s">
        <v>1196</v>
      </c>
      <c r="I333" s="117" t="s">
        <v>1197</v>
      </c>
      <c r="J333" s="3">
        <f>SUMIF('2022'!$R$2:$R$3023,'Base Recursos Fiscales'!$H333,'2022'!$T$2:$T$3023)</f>
        <v>0</v>
      </c>
      <c r="K333" s="3">
        <f t="shared" ref="K333:K339" si="332">($J333/$K$1)*$K$2</f>
        <v>0</v>
      </c>
      <c r="L333" s="3">
        <f t="shared" ref="L333:L339" si="333">+$J333+$K333</f>
        <v>0</v>
      </c>
      <c r="M333" s="3">
        <f t="shared" ref="M333:M339" si="334">+$L333*$K$3</f>
        <v>0</v>
      </c>
      <c r="N333" s="3">
        <f t="shared" ref="N333:N339" si="335">+M333+L333</f>
        <v>0</v>
      </c>
      <c r="P333" s="3">
        <f>SUMIF('2021'!$R$2:$R$5794,'Base Recursos Fiscales'!$H333,'2021'!$T$2:$T$5794)</f>
        <v>0</v>
      </c>
      <c r="Q333" s="3">
        <f>SUMIF('2020'!$R$2:$R$5794,'Base Recursos Fiscales'!$H333,'2020'!$T$2:$T$5794)</f>
        <v>0</v>
      </c>
      <c r="R333" s="3">
        <f>SUMIF('2019'!$R$2:$R$5794,'Base Recursos Fiscales'!$H333,'2019'!$T$2:$T$5794)</f>
        <v>0</v>
      </c>
      <c r="T333" s="115">
        <f t="shared" ref="T333:T339" si="336">SUM(J333:S333)</f>
        <v>0</v>
      </c>
      <c r="U333" s="106"/>
      <c r="V333" s="106"/>
      <c r="W333" s="106"/>
      <c r="X333" s="106"/>
      <c r="Y333" s="106"/>
      <c r="Z333" s="106"/>
    </row>
    <row r="334" spans="1:28" hidden="1" x14ac:dyDescent="0.25">
      <c r="A334" s="1">
        <f t="shared" si="277"/>
        <v>17</v>
      </c>
      <c r="C334" s="1" t="str">
        <f>IFERROR(VLOOKUP($F334,catalogos!$A$3:$D$111,2,0),0)</f>
        <v>1.1.4.2</v>
      </c>
      <c r="D334" s="1">
        <v>11</v>
      </c>
      <c r="E334" s="6" t="str">
        <f t="shared" si="259"/>
        <v>1 5 1 001 001</v>
      </c>
      <c r="F334" s="6" t="str">
        <f t="shared" si="265"/>
        <v>5 1</v>
      </c>
      <c r="G334" s="1" t="s">
        <v>424</v>
      </c>
      <c r="H334" s="117" t="s">
        <v>1198</v>
      </c>
      <c r="I334" s="117" t="s">
        <v>1199</v>
      </c>
      <c r="J334" s="3">
        <f>SUMIF('2022'!$R$2:$R$3023,'Base Recursos Fiscales'!$H334,'2022'!$T$2:$T$3023)</f>
        <v>0</v>
      </c>
      <c r="K334" s="3">
        <f t="shared" si="332"/>
        <v>0</v>
      </c>
      <c r="L334" s="3">
        <f t="shared" si="333"/>
        <v>0</v>
      </c>
      <c r="M334" s="3">
        <f t="shared" si="334"/>
        <v>0</v>
      </c>
      <c r="N334" s="3">
        <f t="shared" si="335"/>
        <v>0</v>
      </c>
      <c r="P334" s="3">
        <f>SUMIF('2021'!$R$2:$R$5794,'Base Recursos Fiscales'!$H334,'2021'!$T$2:$T$5794)</f>
        <v>0</v>
      </c>
      <c r="Q334" s="3">
        <f>SUMIF('2020'!$R$2:$R$5794,'Base Recursos Fiscales'!$H334,'2020'!$T$2:$T$5794)</f>
        <v>0</v>
      </c>
      <c r="R334" s="3">
        <f>SUMIF('2019'!$R$2:$R$5794,'Base Recursos Fiscales'!$H334,'2019'!$T$2:$T$5794)</f>
        <v>0</v>
      </c>
      <c r="T334" s="115">
        <f t="shared" si="336"/>
        <v>0</v>
      </c>
    </row>
    <row r="335" spans="1:28" hidden="1" x14ac:dyDescent="0.25">
      <c r="A335" s="1">
        <f t="shared" si="277"/>
        <v>17</v>
      </c>
      <c r="C335" s="1" t="str">
        <f>IFERROR(VLOOKUP($F335,catalogos!$A$3:$D$111,2,0),0)</f>
        <v>1.1.4.2</v>
      </c>
      <c r="D335" s="1">
        <v>11</v>
      </c>
      <c r="E335" s="6" t="str">
        <f t="shared" si="259"/>
        <v>1 5 1 001 001</v>
      </c>
      <c r="F335" s="6" t="str">
        <f t="shared" si="265"/>
        <v>5 1</v>
      </c>
      <c r="G335" s="1" t="s">
        <v>424</v>
      </c>
      <c r="H335" s="117" t="s">
        <v>1200</v>
      </c>
      <c r="I335" s="117" t="s">
        <v>1201</v>
      </c>
      <c r="J335" s="3">
        <f>SUMIF('2022'!$R$2:$R$3023,'Base Recursos Fiscales'!$H335,'2022'!$T$2:$T$3023)</f>
        <v>0</v>
      </c>
      <c r="K335" s="3">
        <f t="shared" si="332"/>
        <v>0</v>
      </c>
      <c r="L335" s="3">
        <f t="shared" si="333"/>
        <v>0</v>
      </c>
      <c r="M335" s="3">
        <f t="shared" si="334"/>
        <v>0</v>
      </c>
      <c r="N335" s="3">
        <f t="shared" si="335"/>
        <v>0</v>
      </c>
      <c r="P335" s="3">
        <f>SUMIF('2021'!$R$2:$R$5794,'Base Recursos Fiscales'!$H335,'2021'!$T$2:$T$5794)</f>
        <v>0</v>
      </c>
      <c r="Q335" s="3">
        <f>SUMIF('2020'!$R$2:$R$5794,'Base Recursos Fiscales'!$H335,'2020'!$T$2:$T$5794)</f>
        <v>0</v>
      </c>
      <c r="R335" s="3">
        <f>SUMIF('2019'!$R$2:$R$5794,'Base Recursos Fiscales'!$H335,'2019'!$T$2:$T$5794)</f>
        <v>0</v>
      </c>
      <c r="T335" s="115">
        <f t="shared" si="336"/>
        <v>0</v>
      </c>
    </row>
    <row r="336" spans="1:28" hidden="1" x14ac:dyDescent="0.25">
      <c r="A336" s="1">
        <f t="shared" si="277"/>
        <v>17</v>
      </c>
      <c r="C336" s="1" t="str">
        <f>IFERROR(VLOOKUP($F336,catalogos!$A$3:$D$111,2,0),0)</f>
        <v>1.1.4.2</v>
      </c>
      <c r="D336" s="1">
        <v>11</v>
      </c>
      <c r="E336" s="6" t="str">
        <f t="shared" si="259"/>
        <v>1 5 1 001 001</v>
      </c>
      <c r="F336" s="6" t="str">
        <f t="shared" si="265"/>
        <v>5 1</v>
      </c>
      <c r="G336" s="1" t="s">
        <v>424</v>
      </c>
      <c r="H336" s="117" t="s">
        <v>1202</v>
      </c>
      <c r="I336" s="117" t="s">
        <v>1203</v>
      </c>
      <c r="J336" s="3">
        <f>SUMIF('2022'!$R$2:$R$3023,'Base Recursos Fiscales'!$H336,'2022'!$T$2:$T$3023)</f>
        <v>0</v>
      </c>
      <c r="K336" s="3">
        <f t="shared" si="332"/>
        <v>0</v>
      </c>
      <c r="L336" s="3">
        <f t="shared" si="333"/>
        <v>0</v>
      </c>
      <c r="M336" s="3">
        <f t="shared" si="334"/>
        <v>0</v>
      </c>
      <c r="N336" s="3">
        <f t="shared" si="335"/>
        <v>0</v>
      </c>
      <c r="P336" s="3">
        <f>SUMIF('2021'!$R$2:$R$5794,'Base Recursos Fiscales'!$H336,'2021'!$T$2:$T$5794)</f>
        <v>0</v>
      </c>
      <c r="Q336" s="3">
        <f>SUMIF('2020'!$R$2:$R$5794,'Base Recursos Fiscales'!$H336,'2020'!$T$2:$T$5794)</f>
        <v>0</v>
      </c>
      <c r="R336" s="3">
        <f>SUMIF('2019'!$R$2:$R$5794,'Base Recursos Fiscales'!$H336,'2019'!$T$2:$T$5794)</f>
        <v>0</v>
      </c>
      <c r="T336" s="115">
        <f t="shared" si="336"/>
        <v>0</v>
      </c>
    </row>
    <row r="337" spans="1:26" hidden="1" x14ac:dyDescent="0.25">
      <c r="A337" s="1">
        <f t="shared" si="277"/>
        <v>17</v>
      </c>
      <c r="C337" s="1" t="str">
        <f>IFERROR(VLOOKUP($F337,catalogos!$A$3:$D$111,2,0),0)</f>
        <v>1.1.4.2</v>
      </c>
      <c r="D337" s="1">
        <v>11</v>
      </c>
      <c r="E337" s="6" t="str">
        <f t="shared" si="259"/>
        <v>1 5 1 001 001</v>
      </c>
      <c r="F337" s="6" t="str">
        <f t="shared" si="265"/>
        <v>5 1</v>
      </c>
      <c r="G337" s="1" t="s">
        <v>424</v>
      </c>
      <c r="H337" s="117" t="s">
        <v>1204</v>
      </c>
      <c r="I337" s="117" t="s">
        <v>1205</v>
      </c>
      <c r="J337" s="3">
        <f>SUMIF('2022'!$R$2:$R$3023,'Base Recursos Fiscales'!$H337,'2022'!$T$2:$T$3023)</f>
        <v>0</v>
      </c>
      <c r="K337" s="3">
        <f t="shared" si="332"/>
        <v>0</v>
      </c>
      <c r="L337" s="3">
        <f t="shared" si="333"/>
        <v>0</v>
      </c>
      <c r="M337" s="3">
        <f t="shared" si="334"/>
        <v>0</v>
      </c>
      <c r="N337" s="3">
        <f t="shared" si="335"/>
        <v>0</v>
      </c>
      <c r="P337" s="3">
        <f>SUMIF('2021'!$R$2:$R$5794,'Base Recursos Fiscales'!$H337,'2021'!$T$2:$T$5794)</f>
        <v>0</v>
      </c>
      <c r="Q337" s="3">
        <f>SUMIF('2020'!$R$2:$R$5794,'Base Recursos Fiscales'!$H337,'2020'!$T$2:$T$5794)</f>
        <v>0</v>
      </c>
      <c r="R337" s="3">
        <f>SUMIF('2019'!$R$2:$R$5794,'Base Recursos Fiscales'!$H337,'2019'!$T$2:$T$5794)</f>
        <v>0</v>
      </c>
      <c r="T337" s="115">
        <f t="shared" si="336"/>
        <v>0</v>
      </c>
      <c r="Y337" s="106"/>
      <c r="Z337" s="106"/>
    </row>
    <row r="338" spans="1:26" hidden="1" x14ac:dyDescent="0.25">
      <c r="A338" s="1">
        <f t="shared" si="277"/>
        <v>17</v>
      </c>
      <c r="C338" s="1" t="str">
        <f>IFERROR(VLOOKUP($F338,catalogos!$A$3:$D$111,2,0),0)</f>
        <v>1.1.4.2</v>
      </c>
      <c r="D338" s="1">
        <v>11</v>
      </c>
      <c r="E338" s="6" t="str">
        <f t="shared" ref="E338:E401" si="337">IF($A338=21,MID($H338,1,17),IF($A338=17,MID($H338,1,13),IF($A338=13,MID($H338,1,9),IF($A338=9,MID($H338,1,5),IF($A338=5,MID($H338,1,3),IF($A338=3,MID($H338,1,1),0))))))</f>
        <v>1 5 1 001 001</v>
      </c>
      <c r="F338" s="6" t="str">
        <f t="shared" si="265"/>
        <v>5 1</v>
      </c>
      <c r="G338" s="1" t="s">
        <v>424</v>
      </c>
      <c r="H338" s="117" t="s">
        <v>1206</v>
      </c>
      <c r="I338" s="117" t="s">
        <v>1207</v>
      </c>
      <c r="J338" s="3">
        <f>SUMIF('2022'!$R$2:$R$3023,'Base Recursos Fiscales'!$H338,'2022'!$T$2:$T$3023)</f>
        <v>0</v>
      </c>
      <c r="K338" s="3">
        <f t="shared" si="332"/>
        <v>0</v>
      </c>
      <c r="L338" s="3">
        <f t="shared" si="333"/>
        <v>0</v>
      </c>
      <c r="M338" s="3">
        <f t="shared" si="334"/>
        <v>0</v>
      </c>
      <c r="N338" s="3">
        <f t="shared" si="335"/>
        <v>0</v>
      </c>
      <c r="P338" s="3">
        <f>SUMIF('2021'!$R$2:$R$5794,'Base Recursos Fiscales'!$H338,'2021'!$T$2:$T$5794)</f>
        <v>0</v>
      </c>
      <c r="Q338" s="3">
        <f>SUMIF('2020'!$R$2:$R$5794,'Base Recursos Fiscales'!$H338,'2020'!$T$2:$T$5794)</f>
        <v>0</v>
      </c>
      <c r="R338" s="3">
        <f>SUMIF('2019'!$R$2:$R$5794,'Base Recursos Fiscales'!$H338,'2019'!$T$2:$T$5794)</f>
        <v>0</v>
      </c>
      <c r="T338" s="115">
        <f t="shared" si="336"/>
        <v>0</v>
      </c>
    </row>
    <row r="339" spans="1:26" hidden="1" x14ac:dyDescent="0.25">
      <c r="A339" s="1">
        <f t="shared" si="277"/>
        <v>17</v>
      </c>
      <c r="C339" s="1" t="str">
        <f>IFERROR(VLOOKUP($F339,catalogos!$A$3:$D$111,2,0),0)</f>
        <v>1.1.4.2</v>
      </c>
      <c r="D339" s="1">
        <v>11</v>
      </c>
      <c r="E339" s="6" t="str">
        <f t="shared" si="337"/>
        <v>1 5 1 001 001</v>
      </c>
      <c r="F339" s="6" t="str">
        <f t="shared" si="265"/>
        <v>5 1</v>
      </c>
      <c r="G339" s="1" t="s">
        <v>424</v>
      </c>
      <c r="H339" s="117" t="s">
        <v>1208</v>
      </c>
      <c r="I339" s="117" t="s">
        <v>1209</v>
      </c>
      <c r="J339" s="3">
        <f>SUMIF('2022'!$R$2:$R$3023,'Base Recursos Fiscales'!$H339,'2022'!$T$2:$T$3023)</f>
        <v>0</v>
      </c>
      <c r="K339" s="3">
        <f t="shared" si="332"/>
        <v>0</v>
      </c>
      <c r="L339" s="3">
        <f t="shared" si="333"/>
        <v>0</v>
      </c>
      <c r="M339" s="3">
        <f t="shared" si="334"/>
        <v>0</v>
      </c>
      <c r="N339" s="3">
        <f t="shared" si="335"/>
        <v>0</v>
      </c>
      <c r="P339" s="3">
        <f>SUMIF('2021'!$R$2:$R$5794,'Base Recursos Fiscales'!$H339,'2021'!$T$2:$T$5794)</f>
        <v>0</v>
      </c>
      <c r="Q339" s="3">
        <f>SUMIF('2020'!$R$2:$R$5794,'Base Recursos Fiscales'!$H339,'2020'!$T$2:$T$5794)</f>
        <v>0</v>
      </c>
      <c r="R339" s="3">
        <f>SUMIF('2019'!$R$2:$R$5794,'Base Recursos Fiscales'!$H339,'2019'!$T$2:$T$5794)</f>
        <v>0</v>
      </c>
      <c r="T339" s="115">
        <f t="shared" si="336"/>
        <v>0</v>
      </c>
    </row>
    <row r="340" spans="1:26" x14ac:dyDescent="0.25">
      <c r="A340" s="106">
        <f t="shared" si="277"/>
        <v>13</v>
      </c>
      <c r="B340" s="106"/>
      <c r="C340" s="106">
        <f>IFERROR(VLOOKUP($F340,catalogos!$A$3:$D$111,2,0),0)</f>
        <v>0</v>
      </c>
      <c r="D340" s="106"/>
      <c r="E340" s="116" t="str">
        <f t="shared" si="337"/>
        <v>1 5 1 001</v>
      </c>
      <c r="F340" s="116"/>
      <c r="G340" s="106" t="s">
        <v>423</v>
      </c>
      <c r="H340" s="136" t="s">
        <v>1210</v>
      </c>
      <c r="I340" s="136" t="s">
        <v>1211</v>
      </c>
      <c r="J340" s="2">
        <f>SUMIF($E$11:$E$5802,$H340,$J$11:$J$5802)</f>
        <v>17070</v>
      </c>
      <c r="K340" s="2">
        <f>SUMIF($E$11:$E$5802,$H340,$K$11:$K$5802)</f>
        <v>17070</v>
      </c>
      <c r="L340" s="2">
        <f>SUMIF($E$11:$E$5802,$H340,$L$11:$L$5802)</f>
        <v>34140</v>
      </c>
      <c r="M340" s="2">
        <f>SUMIF($E$11:$E$5802,$H340,$M$11:$M$5802)</f>
        <v>1024.2</v>
      </c>
      <c r="N340" s="2">
        <f>SUMIF($E$11:$E$5802,$H340,$N$11:$N$5802)</f>
        <v>35164.199999999997</v>
      </c>
      <c r="O340" s="2"/>
      <c r="P340" s="2">
        <f>SUMIF($E$11:$E$5802,$H340,$P$11:$P$5802)</f>
        <v>0</v>
      </c>
      <c r="Q340" s="2">
        <f>SUMIF($E$11:$E$5802,$H340,$Q$11:$Q$5802)</f>
        <v>0</v>
      </c>
      <c r="R340" s="2">
        <f>SUMIF($E$11:$E$5802,$H340,$R$11:$R$5802)</f>
        <v>0</v>
      </c>
      <c r="T340" s="115">
        <f t="shared" ref="T340" si="338">SUM(J340:S340)</f>
        <v>104468.4</v>
      </c>
    </row>
    <row r="341" spans="1:26" x14ac:dyDescent="0.25">
      <c r="A341" s="1">
        <f t="shared" si="277"/>
        <v>17</v>
      </c>
      <c r="C341" s="1" t="str">
        <f>IFERROR(VLOOKUP($F341,catalogos!$A$3:$D$111,2,0),0)</f>
        <v>1.1.4.2</v>
      </c>
      <c r="D341" s="1">
        <v>11</v>
      </c>
      <c r="E341" s="6" t="str">
        <f t="shared" si="337"/>
        <v>1 5 1 001 002</v>
      </c>
      <c r="F341" s="6" t="str">
        <f t="shared" ref="F341:F404" si="339">MID(H341,3,3)</f>
        <v>5 1</v>
      </c>
      <c r="G341" s="1" t="s">
        <v>424</v>
      </c>
      <c r="H341" s="117" t="s">
        <v>1212</v>
      </c>
      <c r="I341" s="117" t="s">
        <v>1213</v>
      </c>
      <c r="J341" s="3">
        <f>SUMIF('2022'!$R$2:$R$3023,'Base Recursos Fiscales'!$H341,'2022'!$T$2:$T$3023)</f>
        <v>17070</v>
      </c>
      <c r="K341" s="3">
        <f t="shared" ref="K341:K343" si="340">($J341/$K$1)*$K$2</f>
        <v>17070</v>
      </c>
      <c r="L341" s="3">
        <f t="shared" ref="L341:L343" si="341">+$J341+$K341</f>
        <v>34140</v>
      </c>
      <c r="M341" s="3">
        <f t="shared" ref="M341:M343" si="342">+$L341*$K$3</f>
        <v>1024.2</v>
      </c>
      <c r="N341" s="3">
        <f t="shared" ref="N341:N343" si="343">+M341+L341</f>
        <v>35164.199999999997</v>
      </c>
      <c r="P341" s="3">
        <f>SUMIF('2021'!$R$2:$R$5794,'Base Recursos Fiscales'!$H341,'2021'!$T$2:$T$5794)</f>
        <v>0</v>
      </c>
      <c r="Q341" s="3">
        <f>SUMIF('2020'!$R$2:$R$5794,'Base Recursos Fiscales'!$H341,'2020'!$T$2:$T$5794)</f>
        <v>0</v>
      </c>
      <c r="R341" s="3">
        <f>SUMIF('2019'!$R$2:$R$5794,'Base Recursos Fiscales'!$H341,'2019'!$T$2:$T$5794)</f>
        <v>0</v>
      </c>
      <c r="T341" s="115">
        <f t="shared" ref="T341:T343" si="344">SUM(J341:S341)</f>
        <v>104468.4</v>
      </c>
    </row>
    <row r="342" spans="1:26" hidden="1" x14ac:dyDescent="0.25">
      <c r="A342" s="1">
        <f t="shared" si="277"/>
        <v>17</v>
      </c>
      <c r="C342" s="1" t="str">
        <f>IFERROR(VLOOKUP($F342,catalogos!$A$3:$D$111,2,0),0)</f>
        <v>1.1.4.2</v>
      </c>
      <c r="D342" s="1">
        <v>11</v>
      </c>
      <c r="E342" s="6" t="str">
        <f t="shared" si="337"/>
        <v>1 5 1 001 002</v>
      </c>
      <c r="F342" s="6" t="str">
        <f t="shared" si="339"/>
        <v>5 1</v>
      </c>
      <c r="G342" s="1" t="s">
        <v>424</v>
      </c>
      <c r="H342" s="117" t="s">
        <v>1214</v>
      </c>
      <c r="I342" s="117" t="s">
        <v>1215</v>
      </c>
      <c r="J342" s="3">
        <f>SUMIF('2022'!$R$2:$R$3023,'Base Recursos Fiscales'!$H342,'2022'!$T$2:$T$3023)</f>
        <v>0</v>
      </c>
      <c r="K342" s="3">
        <f t="shared" si="340"/>
        <v>0</v>
      </c>
      <c r="L342" s="3">
        <f t="shared" si="341"/>
        <v>0</v>
      </c>
      <c r="M342" s="3">
        <f t="shared" si="342"/>
        <v>0</v>
      </c>
      <c r="N342" s="3">
        <f t="shared" si="343"/>
        <v>0</v>
      </c>
      <c r="P342" s="3">
        <f>SUMIF('2021'!$R$2:$R$5794,'Base Recursos Fiscales'!$H342,'2021'!$T$2:$T$5794)</f>
        <v>0</v>
      </c>
      <c r="Q342" s="3">
        <f>SUMIF('2020'!$R$2:$R$5794,'Base Recursos Fiscales'!$H342,'2020'!$T$2:$T$5794)</f>
        <v>0</v>
      </c>
      <c r="R342" s="3">
        <f>SUMIF('2019'!$R$2:$R$5794,'Base Recursos Fiscales'!$H342,'2019'!$T$2:$T$5794)</f>
        <v>0</v>
      </c>
      <c r="T342" s="115">
        <f t="shared" si="344"/>
        <v>0</v>
      </c>
    </row>
    <row r="343" spans="1:26" hidden="1" x14ac:dyDescent="0.25">
      <c r="A343" s="1">
        <f t="shared" si="277"/>
        <v>17</v>
      </c>
      <c r="C343" s="1" t="str">
        <f>IFERROR(VLOOKUP($F343,catalogos!$A$3:$D$111,2,0),0)</f>
        <v>1.1.4.2</v>
      </c>
      <c r="D343" s="1">
        <v>11</v>
      </c>
      <c r="E343" s="6" t="str">
        <f t="shared" si="337"/>
        <v>1 5 1 001 002</v>
      </c>
      <c r="F343" s="6" t="str">
        <f t="shared" si="339"/>
        <v>5 1</v>
      </c>
      <c r="G343" s="1" t="s">
        <v>424</v>
      </c>
      <c r="H343" s="117" t="s">
        <v>1216</v>
      </c>
      <c r="I343" s="117" t="s">
        <v>1217</v>
      </c>
      <c r="J343" s="3">
        <f>SUMIF('2022'!$R$2:$R$3023,'Base Recursos Fiscales'!$H343,'2022'!$T$2:$T$3023)</f>
        <v>0</v>
      </c>
      <c r="K343" s="3">
        <f t="shared" si="340"/>
        <v>0</v>
      </c>
      <c r="L343" s="3">
        <f t="shared" si="341"/>
        <v>0</v>
      </c>
      <c r="M343" s="3">
        <f t="shared" si="342"/>
        <v>0</v>
      </c>
      <c r="N343" s="3">
        <f t="shared" si="343"/>
        <v>0</v>
      </c>
      <c r="P343" s="3">
        <f>SUMIF('2021'!$R$2:$R$5794,'Base Recursos Fiscales'!$H343,'2021'!$T$2:$T$5794)</f>
        <v>0</v>
      </c>
      <c r="Q343" s="3">
        <f>SUMIF('2020'!$R$2:$R$5794,'Base Recursos Fiscales'!$H343,'2020'!$T$2:$T$5794)</f>
        <v>0</v>
      </c>
      <c r="R343" s="3">
        <f>SUMIF('2019'!$R$2:$R$5794,'Base Recursos Fiscales'!$H343,'2019'!$T$2:$T$5794)</f>
        <v>0</v>
      </c>
      <c r="T343" s="115">
        <f t="shared" si="344"/>
        <v>0</v>
      </c>
      <c r="U343" s="106"/>
      <c r="V343" s="106"/>
      <c r="W343" s="106"/>
      <c r="X343" s="106"/>
    </row>
    <row r="344" spans="1:26" x14ac:dyDescent="0.25">
      <c r="A344" s="106">
        <f t="shared" si="277"/>
        <v>9</v>
      </c>
      <c r="B344" s="106"/>
      <c r="C344" s="106">
        <f>IFERROR(VLOOKUP($F344,catalogos!$A$3:$D$111,2,0),0)</f>
        <v>0</v>
      </c>
      <c r="D344" s="106"/>
      <c r="E344" s="116" t="str">
        <f t="shared" si="337"/>
        <v>1 5 1</v>
      </c>
      <c r="F344" s="116"/>
      <c r="G344" s="106" t="s">
        <v>423</v>
      </c>
      <c r="H344" s="136" t="s">
        <v>1218</v>
      </c>
      <c r="I344" s="136" t="s">
        <v>1219</v>
      </c>
      <c r="J344" s="2">
        <f>SUMIF($E$11:$E$5802,$H344,$J$11:$J$5802)</f>
        <v>12577</v>
      </c>
      <c r="K344" s="2">
        <f>SUMIF($E$11:$E$5802,$H344,$K$11:$K$5802)</f>
        <v>12577</v>
      </c>
      <c r="L344" s="2">
        <f>SUMIF($E$11:$E$5802,$H344,$L$11:$L$5802)</f>
        <v>25154</v>
      </c>
      <c r="M344" s="2">
        <f>SUMIF($E$11:$E$5802,$H344,$M$11:$M$5802)</f>
        <v>754.62</v>
      </c>
      <c r="N344" s="2">
        <f>SUMIF($E$11:$E$5802,$H344,$N$11:$N$5802)</f>
        <v>25908.62</v>
      </c>
      <c r="O344" s="2"/>
      <c r="P344" s="2">
        <f>SUMIF($E$11:$E$5802,$H344,$P$11:$P$5802)</f>
        <v>0</v>
      </c>
      <c r="Q344" s="2">
        <f>SUMIF($E$11:$E$5802,$H344,$Q$11:$Q$5802)</f>
        <v>0</v>
      </c>
      <c r="R344" s="2">
        <f>SUMIF($E$11:$E$5802,$H344,$R$11:$R$5802)</f>
        <v>0</v>
      </c>
      <c r="S344" s="2">
        <f>SUMIF($E$11:$E$5802,$H344,$S$11:$S$5802)</f>
        <v>0</v>
      </c>
      <c r="T344" s="107"/>
      <c r="U344" s="106"/>
      <c r="V344" s="106"/>
      <c r="W344" s="106"/>
      <c r="X344" s="106"/>
    </row>
    <row r="345" spans="1:26" hidden="1" x14ac:dyDescent="0.25">
      <c r="A345" s="1">
        <f t="shared" si="277"/>
        <v>13</v>
      </c>
      <c r="C345" s="1" t="str">
        <f>IFERROR(VLOOKUP($F345,catalogos!$A$3:$D$111,2,0),0)</f>
        <v>1.1.4.2</v>
      </c>
      <c r="D345" s="1">
        <v>11</v>
      </c>
      <c r="E345" s="6" t="str">
        <f t="shared" si="337"/>
        <v>1 5 1 002</v>
      </c>
      <c r="F345" s="6" t="str">
        <f t="shared" si="339"/>
        <v>5 1</v>
      </c>
      <c r="G345" s="1" t="s">
        <v>424</v>
      </c>
      <c r="H345" s="117" t="s">
        <v>1220</v>
      </c>
      <c r="I345" s="117" t="s">
        <v>1221</v>
      </c>
      <c r="J345" s="3">
        <f>SUMIF('2022'!$R$2:$R$3023,'Base Recursos Fiscales'!$H345,'2022'!$T$2:$T$3023)</f>
        <v>0</v>
      </c>
      <c r="K345" s="3">
        <f t="shared" ref="K345:K356" si="345">($J345/$K$1)*$K$2</f>
        <v>0</v>
      </c>
      <c r="L345" s="3">
        <f t="shared" ref="L345:L356" si="346">+$J345+$K345</f>
        <v>0</v>
      </c>
      <c r="M345" s="3">
        <f t="shared" ref="M345:M356" si="347">+$L345*$K$3</f>
        <v>0</v>
      </c>
      <c r="N345" s="3">
        <f t="shared" ref="N345:N356" si="348">+M345+L345</f>
        <v>0</v>
      </c>
      <c r="P345" s="3">
        <f>SUMIF('2021'!$R$2:$R$5794,'Base Recursos Fiscales'!$H345,'2021'!$T$2:$T$5794)</f>
        <v>0</v>
      </c>
      <c r="Q345" s="3">
        <f>SUMIF('2020'!$R$2:$R$5794,'Base Recursos Fiscales'!$H345,'2020'!$T$2:$T$5794)</f>
        <v>0</v>
      </c>
      <c r="R345" s="3">
        <f>SUMIF('2019'!$R$2:$R$5794,'Base Recursos Fiscales'!$H345,'2019'!$T$2:$T$5794)</f>
        <v>0</v>
      </c>
      <c r="T345" s="115">
        <f t="shared" ref="T345:T356" si="349">SUM(J345:S345)</f>
        <v>0</v>
      </c>
      <c r="U345" s="106"/>
      <c r="V345" s="106"/>
      <c r="W345" s="106"/>
      <c r="X345" s="106"/>
    </row>
    <row r="346" spans="1:26" hidden="1" x14ac:dyDescent="0.25">
      <c r="A346" s="1">
        <f t="shared" si="277"/>
        <v>13</v>
      </c>
      <c r="C346" s="1" t="str">
        <f>IFERROR(VLOOKUP($F346,catalogos!$A$3:$D$111,2,0),0)</f>
        <v>1.1.4.2</v>
      </c>
      <c r="D346" s="1">
        <v>11</v>
      </c>
      <c r="E346" s="6" t="str">
        <f t="shared" si="337"/>
        <v>1 5 1 002</v>
      </c>
      <c r="F346" s="6" t="str">
        <f t="shared" si="339"/>
        <v>5 1</v>
      </c>
      <c r="G346" s="1" t="s">
        <v>424</v>
      </c>
      <c r="H346" s="117" t="s">
        <v>1222</v>
      </c>
      <c r="I346" s="117" t="s">
        <v>1223</v>
      </c>
      <c r="J346" s="3">
        <f>SUMIF('2022'!$R$2:$R$3023,'Base Recursos Fiscales'!$H346,'2022'!$T$2:$T$3023)</f>
        <v>0</v>
      </c>
      <c r="K346" s="3">
        <f t="shared" si="345"/>
        <v>0</v>
      </c>
      <c r="L346" s="3">
        <f t="shared" si="346"/>
        <v>0</v>
      </c>
      <c r="M346" s="3">
        <f t="shared" si="347"/>
        <v>0</v>
      </c>
      <c r="N346" s="3">
        <f t="shared" si="348"/>
        <v>0</v>
      </c>
      <c r="P346" s="3">
        <f>SUMIF('2021'!$R$2:$R$5794,'Base Recursos Fiscales'!$H346,'2021'!$T$2:$T$5794)</f>
        <v>0</v>
      </c>
      <c r="Q346" s="3">
        <f>SUMIF('2020'!$R$2:$R$5794,'Base Recursos Fiscales'!$H346,'2020'!$T$2:$T$5794)</f>
        <v>0</v>
      </c>
      <c r="R346" s="3">
        <f>SUMIF('2019'!$R$2:$R$5794,'Base Recursos Fiscales'!$H346,'2019'!$T$2:$T$5794)</f>
        <v>0</v>
      </c>
      <c r="T346" s="115">
        <f t="shared" si="349"/>
        <v>0</v>
      </c>
    </row>
    <row r="347" spans="1:26" hidden="1" x14ac:dyDescent="0.25">
      <c r="A347" s="1">
        <f t="shared" si="277"/>
        <v>13</v>
      </c>
      <c r="C347" s="1" t="str">
        <f>IFERROR(VLOOKUP($F347,catalogos!$A$3:$D$111,2,0),0)</f>
        <v>1.1.4.2</v>
      </c>
      <c r="D347" s="1">
        <v>11</v>
      </c>
      <c r="E347" s="6" t="str">
        <f t="shared" si="337"/>
        <v>1 5 1 002</v>
      </c>
      <c r="F347" s="6" t="str">
        <f t="shared" si="339"/>
        <v>5 1</v>
      </c>
      <c r="G347" s="1" t="s">
        <v>424</v>
      </c>
      <c r="H347" s="117" t="s">
        <v>1224</v>
      </c>
      <c r="I347" s="117" t="s">
        <v>1225</v>
      </c>
      <c r="J347" s="3">
        <f>SUMIF('2022'!$R$2:$R$3023,'Base Recursos Fiscales'!$H347,'2022'!$T$2:$T$3023)</f>
        <v>0</v>
      </c>
      <c r="K347" s="3">
        <f t="shared" si="345"/>
        <v>0</v>
      </c>
      <c r="L347" s="3">
        <f t="shared" si="346"/>
        <v>0</v>
      </c>
      <c r="M347" s="3">
        <f t="shared" si="347"/>
        <v>0</v>
      </c>
      <c r="N347" s="3">
        <f t="shared" si="348"/>
        <v>0</v>
      </c>
      <c r="P347" s="3">
        <f>SUMIF('2021'!$R$2:$R$5794,'Base Recursos Fiscales'!$H347,'2021'!$T$2:$T$5794)</f>
        <v>0</v>
      </c>
      <c r="Q347" s="3">
        <f>SUMIF('2020'!$R$2:$R$5794,'Base Recursos Fiscales'!$H347,'2020'!$T$2:$T$5794)</f>
        <v>0</v>
      </c>
      <c r="R347" s="3">
        <f>SUMIF('2019'!$R$2:$R$5794,'Base Recursos Fiscales'!$H347,'2019'!$T$2:$T$5794)</f>
        <v>0</v>
      </c>
      <c r="T347" s="115">
        <f t="shared" si="349"/>
        <v>0</v>
      </c>
    </row>
    <row r="348" spans="1:26" hidden="1" x14ac:dyDescent="0.25">
      <c r="A348" s="1">
        <f t="shared" si="277"/>
        <v>13</v>
      </c>
      <c r="C348" s="1" t="str">
        <f>IFERROR(VLOOKUP($F348,catalogos!$A$3:$D$111,2,0),0)</f>
        <v>1.1.4.2</v>
      </c>
      <c r="D348" s="1">
        <v>11</v>
      </c>
      <c r="E348" s="6" t="str">
        <f t="shared" si="337"/>
        <v>1 5 1 002</v>
      </c>
      <c r="F348" s="6" t="str">
        <f t="shared" si="339"/>
        <v>5 1</v>
      </c>
      <c r="G348" s="1" t="s">
        <v>424</v>
      </c>
      <c r="H348" s="117" t="s">
        <v>1226</v>
      </c>
      <c r="I348" s="117" t="s">
        <v>1227</v>
      </c>
      <c r="J348" s="3">
        <f>SUMIF('2022'!$R$2:$R$3023,'Base Recursos Fiscales'!$H348,'2022'!$T$2:$T$3023)</f>
        <v>0</v>
      </c>
      <c r="K348" s="3">
        <f t="shared" si="345"/>
        <v>0</v>
      </c>
      <c r="L348" s="3">
        <f t="shared" si="346"/>
        <v>0</v>
      </c>
      <c r="M348" s="3">
        <f t="shared" si="347"/>
        <v>0</v>
      </c>
      <c r="N348" s="3">
        <f t="shared" si="348"/>
        <v>0</v>
      </c>
      <c r="P348" s="3">
        <f>SUMIF('2021'!$R$2:$R$5794,'Base Recursos Fiscales'!$H348,'2021'!$T$2:$T$5794)</f>
        <v>0</v>
      </c>
      <c r="Q348" s="3">
        <f>SUMIF('2020'!$R$2:$R$5794,'Base Recursos Fiscales'!$H348,'2020'!$T$2:$T$5794)</f>
        <v>0</v>
      </c>
      <c r="R348" s="3">
        <f>SUMIF('2019'!$R$2:$R$5794,'Base Recursos Fiscales'!$H348,'2019'!$T$2:$T$5794)</f>
        <v>0</v>
      </c>
      <c r="T348" s="115">
        <f t="shared" si="349"/>
        <v>0</v>
      </c>
      <c r="U348" s="106"/>
      <c r="V348" s="106"/>
      <c r="W348" s="106"/>
      <c r="X348" s="106"/>
    </row>
    <row r="349" spans="1:26" hidden="1" x14ac:dyDescent="0.25">
      <c r="A349" s="1">
        <f t="shared" si="277"/>
        <v>13</v>
      </c>
      <c r="C349" s="1" t="str">
        <f>IFERROR(VLOOKUP($F349,catalogos!$A$3:$D$111,2,0),0)</f>
        <v>1.1.4.2</v>
      </c>
      <c r="D349" s="1">
        <v>11</v>
      </c>
      <c r="E349" s="6" t="str">
        <f t="shared" si="337"/>
        <v>1 5 1 002</v>
      </c>
      <c r="F349" s="6" t="str">
        <f t="shared" si="339"/>
        <v>5 1</v>
      </c>
      <c r="G349" s="1" t="s">
        <v>424</v>
      </c>
      <c r="H349" s="117" t="s">
        <v>1228</v>
      </c>
      <c r="I349" s="117" t="s">
        <v>1229</v>
      </c>
      <c r="J349" s="3">
        <f>SUMIF('2022'!$R$2:$R$3023,'Base Recursos Fiscales'!$H349,'2022'!$T$2:$T$3023)</f>
        <v>0</v>
      </c>
      <c r="K349" s="3">
        <f t="shared" si="345"/>
        <v>0</v>
      </c>
      <c r="L349" s="3">
        <f t="shared" si="346"/>
        <v>0</v>
      </c>
      <c r="M349" s="3">
        <f t="shared" si="347"/>
        <v>0</v>
      </c>
      <c r="N349" s="3">
        <f t="shared" si="348"/>
        <v>0</v>
      </c>
      <c r="P349" s="3">
        <f>SUMIF('2021'!$R$2:$R$5794,'Base Recursos Fiscales'!$H349,'2021'!$T$2:$T$5794)</f>
        <v>0</v>
      </c>
      <c r="Q349" s="3">
        <f>SUMIF('2020'!$R$2:$R$5794,'Base Recursos Fiscales'!$H349,'2020'!$T$2:$T$5794)</f>
        <v>0</v>
      </c>
      <c r="R349" s="3">
        <f>SUMIF('2019'!$R$2:$R$5794,'Base Recursos Fiscales'!$H349,'2019'!$T$2:$T$5794)</f>
        <v>0</v>
      </c>
      <c r="T349" s="115">
        <f t="shared" si="349"/>
        <v>0</v>
      </c>
    </row>
    <row r="350" spans="1:26" hidden="1" x14ac:dyDescent="0.25">
      <c r="A350" s="1">
        <f t="shared" si="277"/>
        <v>13</v>
      </c>
      <c r="C350" s="1" t="str">
        <f>IFERROR(VLOOKUP($F350,catalogos!$A$3:$D$111,2,0),0)</f>
        <v>1.1.4.2</v>
      </c>
      <c r="D350" s="1">
        <v>11</v>
      </c>
      <c r="E350" s="6" t="str">
        <f t="shared" si="337"/>
        <v>1 5 1 002</v>
      </c>
      <c r="F350" s="6" t="str">
        <f t="shared" si="339"/>
        <v>5 1</v>
      </c>
      <c r="G350" s="1" t="s">
        <v>424</v>
      </c>
      <c r="H350" s="117" t="s">
        <v>1230</v>
      </c>
      <c r="I350" s="117" t="s">
        <v>1231</v>
      </c>
      <c r="J350" s="3">
        <f>SUMIF('2022'!$R$2:$R$3023,'Base Recursos Fiscales'!$H350,'2022'!$T$2:$T$3023)</f>
        <v>0</v>
      </c>
      <c r="K350" s="3">
        <f t="shared" si="345"/>
        <v>0</v>
      </c>
      <c r="L350" s="3">
        <f t="shared" si="346"/>
        <v>0</v>
      </c>
      <c r="M350" s="3">
        <f t="shared" si="347"/>
        <v>0</v>
      </c>
      <c r="N350" s="3">
        <f t="shared" si="348"/>
        <v>0</v>
      </c>
      <c r="P350" s="3">
        <f>SUMIF('2021'!$R$2:$R$5794,'Base Recursos Fiscales'!$H350,'2021'!$T$2:$T$5794)</f>
        <v>0</v>
      </c>
      <c r="Q350" s="3">
        <f>SUMIF('2020'!$R$2:$R$5794,'Base Recursos Fiscales'!$H350,'2020'!$T$2:$T$5794)</f>
        <v>0</v>
      </c>
      <c r="R350" s="3">
        <f>SUMIF('2019'!$R$2:$R$5794,'Base Recursos Fiscales'!$H350,'2019'!$T$2:$T$5794)</f>
        <v>0</v>
      </c>
      <c r="T350" s="115">
        <f t="shared" si="349"/>
        <v>0</v>
      </c>
      <c r="Y350" s="106"/>
      <c r="Z350" s="106"/>
    </row>
    <row r="351" spans="1:26" hidden="1" x14ac:dyDescent="0.25">
      <c r="A351" s="1">
        <f t="shared" si="277"/>
        <v>13</v>
      </c>
      <c r="C351" s="1" t="str">
        <f>IFERROR(VLOOKUP($F351,catalogos!$A$3:$D$111,2,0),0)</f>
        <v>1.1.4.2</v>
      </c>
      <c r="D351" s="1">
        <v>11</v>
      </c>
      <c r="E351" s="6" t="str">
        <f t="shared" si="337"/>
        <v>1 5 1 002</v>
      </c>
      <c r="F351" s="6" t="str">
        <f t="shared" si="339"/>
        <v>5 1</v>
      </c>
      <c r="G351" s="1" t="s">
        <v>424</v>
      </c>
      <c r="H351" s="117" t="s">
        <v>1232</v>
      </c>
      <c r="I351" s="117" t="s">
        <v>1233</v>
      </c>
      <c r="J351" s="3">
        <f>SUMIF('2022'!$R$2:$R$3023,'Base Recursos Fiscales'!$H351,'2022'!$T$2:$T$3023)</f>
        <v>0</v>
      </c>
      <c r="K351" s="3">
        <f t="shared" si="345"/>
        <v>0</v>
      </c>
      <c r="L351" s="3">
        <f t="shared" si="346"/>
        <v>0</v>
      </c>
      <c r="M351" s="3">
        <f t="shared" si="347"/>
        <v>0</v>
      </c>
      <c r="N351" s="3">
        <f t="shared" si="348"/>
        <v>0</v>
      </c>
      <c r="P351" s="3">
        <f>SUMIF('2021'!$R$2:$R$5794,'Base Recursos Fiscales'!$H351,'2021'!$T$2:$T$5794)</f>
        <v>0</v>
      </c>
      <c r="Q351" s="3">
        <f>SUMIF('2020'!$R$2:$R$5794,'Base Recursos Fiscales'!$H351,'2020'!$T$2:$T$5794)</f>
        <v>0</v>
      </c>
      <c r="R351" s="3">
        <f>SUMIF('2019'!$R$2:$R$5794,'Base Recursos Fiscales'!$H351,'2019'!$T$2:$T$5794)</f>
        <v>0</v>
      </c>
      <c r="T351" s="115">
        <f t="shared" si="349"/>
        <v>0</v>
      </c>
      <c r="U351" s="106"/>
      <c r="V351" s="106"/>
      <c r="W351" s="106"/>
      <c r="X351" s="106"/>
      <c r="Y351" s="106"/>
      <c r="Z351" s="106"/>
    </row>
    <row r="352" spans="1:26" x14ac:dyDescent="0.25">
      <c r="A352" s="1">
        <f t="shared" si="277"/>
        <v>13</v>
      </c>
      <c r="C352" s="1" t="str">
        <f>IFERROR(VLOOKUP($F352,catalogos!$A$3:$D$111,2,0),0)</f>
        <v>1.1.4.2</v>
      </c>
      <c r="D352" s="1">
        <v>11</v>
      </c>
      <c r="E352" s="6" t="str">
        <f t="shared" si="337"/>
        <v>1 5 1 002</v>
      </c>
      <c r="F352" s="6" t="str">
        <f t="shared" si="339"/>
        <v>5 1</v>
      </c>
      <c r="G352" s="1" t="s">
        <v>424</v>
      </c>
      <c r="H352" s="117" t="s">
        <v>1234</v>
      </c>
      <c r="I352" s="117" t="s">
        <v>1235</v>
      </c>
      <c r="J352" s="3">
        <f>SUMIF('2022'!$R$2:$R$3023,'Base Recursos Fiscales'!$H352,'2022'!$T$2:$T$3023)</f>
        <v>12577</v>
      </c>
      <c r="K352" s="3">
        <f t="shared" si="345"/>
        <v>12577</v>
      </c>
      <c r="L352" s="3">
        <f t="shared" si="346"/>
        <v>25154</v>
      </c>
      <c r="M352" s="3">
        <f t="shared" si="347"/>
        <v>754.62</v>
      </c>
      <c r="N352" s="3">
        <f t="shared" si="348"/>
        <v>25908.62</v>
      </c>
      <c r="P352" s="3">
        <f>SUMIF('2021'!$R$2:$R$5794,'Base Recursos Fiscales'!$H352,'2021'!$T$2:$T$5794)</f>
        <v>0</v>
      </c>
      <c r="Q352" s="3">
        <f>SUMIF('2020'!$R$2:$R$5794,'Base Recursos Fiscales'!$H352,'2020'!$T$2:$T$5794)</f>
        <v>0</v>
      </c>
      <c r="R352" s="3">
        <f>SUMIF('2019'!$R$2:$R$5794,'Base Recursos Fiscales'!$H352,'2019'!$T$2:$T$5794)</f>
        <v>0</v>
      </c>
      <c r="T352" s="115">
        <f t="shared" si="349"/>
        <v>76971.240000000005</v>
      </c>
    </row>
    <row r="353" spans="1:26" hidden="1" x14ac:dyDescent="0.25">
      <c r="A353" s="1">
        <f t="shared" ref="A353:A416" si="350">LEN(H353)</f>
        <v>13</v>
      </c>
      <c r="C353" s="1" t="str">
        <f>IFERROR(VLOOKUP($F353,catalogos!$A$3:$D$111,2,0),0)</f>
        <v>1.1.4.2</v>
      </c>
      <c r="D353" s="1">
        <v>11</v>
      </c>
      <c r="E353" s="6" t="str">
        <f t="shared" si="337"/>
        <v>1 5 1 002</v>
      </c>
      <c r="F353" s="6" t="str">
        <f t="shared" si="339"/>
        <v>5 1</v>
      </c>
      <c r="G353" s="1" t="s">
        <v>424</v>
      </c>
      <c r="H353" s="117" t="s">
        <v>1236</v>
      </c>
      <c r="I353" s="117" t="s">
        <v>1237</v>
      </c>
      <c r="J353" s="3">
        <f>SUMIF('2022'!$R$2:$R$3023,'Base Recursos Fiscales'!$H353,'2022'!$T$2:$T$3023)</f>
        <v>0</v>
      </c>
      <c r="K353" s="3">
        <f t="shared" si="345"/>
        <v>0</v>
      </c>
      <c r="L353" s="3">
        <f t="shared" si="346"/>
        <v>0</v>
      </c>
      <c r="M353" s="3">
        <f t="shared" si="347"/>
        <v>0</v>
      </c>
      <c r="N353" s="3">
        <f t="shared" si="348"/>
        <v>0</v>
      </c>
      <c r="P353" s="3">
        <f>SUMIF('2021'!$R$2:$R$5794,'Base Recursos Fiscales'!$H353,'2021'!$T$2:$T$5794)</f>
        <v>0</v>
      </c>
      <c r="Q353" s="3">
        <f>SUMIF('2020'!$R$2:$R$5794,'Base Recursos Fiscales'!$H353,'2020'!$T$2:$T$5794)</f>
        <v>0</v>
      </c>
      <c r="R353" s="3">
        <f>SUMIF('2019'!$R$2:$R$5794,'Base Recursos Fiscales'!$H353,'2019'!$T$2:$T$5794)</f>
        <v>0</v>
      </c>
      <c r="T353" s="115">
        <f t="shared" si="349"/>
        <v>0</v>
      </c>
    </row>
    <row r="354" spans="1:26" hidden="1" x14ac:dyDescent="0.25">
      <c r="A354" s="1">
        <f t="shared" si="350"/>
        <v>13</v>
      </c>
      <c r="C354" s="1" t="str">
        <f>IFERROR(VLOOKUP($F354,catalogos!$A$3:$D$111,2,0),0)</f>
        <v>1.1.4.2</v>
      </c>
      <c r="D354" s="1">
        <v>11</v>
      </c>
      <c r="E354" s="6" t="str">
        <f t="shared" si="337"/>
        <v>1 5 1 002</v>
      </c>
      <c r="F354" s="6" t="str">
        <f t="shared" si="339"/>
        <v>5 1</v>
      </c>
      <c r="G354" s="1" t="s">
        <v>424</v>
      </c>
      <c r="H354" s="117" t="s">
        <v>1238</v>
      </c>
      <c r="I354" s="117" t="s">
        <v>1239</v>
      </c>
      <c r="J354" s="3">
        <f>SUMIF('2022'!$R$2:$R$3023,'Base Recursos Fiscales'!$H354,'2022'!$T$2:$T$3023)</f>
        <v>0</v>
      </c>
      <c r="K354" s="3">
        <f t="shared" si="345"/>
        <v>0</v>
      </c>
      <c r="L354" s="3">
        <f t="shared" si="346"/>
        <v>0</v>
      </c>
      <c r="M354" s="3">
        <f t="shared" si="347"/>
        <v>0</v>
      </c>
      <c r="N354" s="3">
        <f t="shared" si="348"/>
        <v>0</v>
      </c>
      <c r="P354" s="3">
        <f>SUMIF('2021'!$R$2:$R$5794,'Base Recursos Fiscales'!$H354,'2021'!$T$2:$T$5794)</f>
        <v>0</v>
      </c>
      <c r="Q354" s="3">
        <f>SUMIF('2020'!$R$2:$R$5794,'Base Recursos Fiscales'!$H354,'2020'!$T$2:$T$5794)</f>
        <v>0</v>
      </c>
      <c r="R354" s="3">
        <f>SUMIF('2019'!$R$2:$R$5794,'Base Recursos Fiscales'!$H354,'2019'!$T$2:$T$5794)</f>
        <v>0</v>
      </c>
      <c r="T354" s="115">
        <f t="shared" si="349"/>
        <v>0</v>
      </c>
    </row>
    <row r="355" spans="1:26" hidden="1" x14ac:dyDescent="0.25">
      <c r="A355" s="1">
        <f t="shared" si="350"/>
        <v>13</v>
      </c>
      <c r="C355" s="1" t="str">
        <f>IFERROR(VLOOKUP($F355,catalogos!$A$3:$D$111,2,0),0)</f>
        <v>1.1.4.2</v>
      </c>
      <c r="D355" s="1">
        <v>11</v>
      </c>
      <c r="E355" s="6" t="str">
        <f t="shared" si="337"/>
        <v>1 5 1 002</v>
      </c>
      <c r="F355" s="6" t="str">
        <f t="shared" si="339"/>
        <v>5 1</v>
      </c>
      <c r="G355" s="1" t="s">
        <v>424</v>
      </c>
      <c r="H355" s="117" t="s">
        <v>1240</v>
      </c>
      <c r="I355" s="117" t="s">
        <v>1241</v>
      </c>
      <c r="J355" s="3">
        <f>SUMIF('2022'!$R$2:$R$3023,'Base Recursos Fiscales'!$H355,'2022'!$T$2:$T$3023)</f>
        <v>0</v>
      </c>
      <c r="K355" s="3">
        <f t="shared" si="345"/>
        <v>0</v>
      </c>
      <c r="L355" s="3">
        <f t="shared" si="346"/>
        <v>0</v>
      </c>
      <c r="M355" s="3">
        <f t="shared" si="347"/>
        <v>0</v>
      </c>
      <c r="N355" s="3">
        <f t="shared" si="348"/>
        <v>0</v>
      </c>
      <c r="P355" s="3">
        <f>SUMIF('2021'!$R$2:$R$5794,'Base Recursos Fiscales'!$H355,'2021'!$T$2:$T$5794)</f>
        <v>0</v>
      </c>
      <c r="Q355" s="3">
        <f>SUMIF('2020'!$R$2:$R$5794,'Base Recursos Fiscales'!$H355,'2020'!$T$2:$T$5794)</f>
        <v>0</v>
      </c>
      <c r="R355" s="3">
        <f>SUMIF('2019'!$R$2:$R$5794,'Base Recursos Fiscales'!$H355,'2019'!$T$2:$T$5794)</f>
        <v>0</v>
      </c>
      <c r="T355" s="115">
        <f t="shared" si="349"/>
        <v>0</v>
      </c>
    </row>
    <row r="356" spans="1:26" hidden="1" x14ac:dyDescent="0.25">
      <c r="A356" s="1">
        <f t="shared" si="350"/>
        <v>13</v>
      </c>
      <c r="C356" s="1" t="str">
        <f>IFERROR(VLOOKUP($F356,catalogos!$A$3:$D$111,2,0),0)</f>
        <v>1.1.4.2</v>
      </c>
      <c r="D356" s="1">
        <v>11</v>
      </c>
      <c r="E356" s="6" t="str">
        <f t="shared" si="337"/>
        <v>1 5 1 002</v>
      </c>
      <c r="F356" s="6" t="str">
        <f t="shared" si="339"/>
        <v>5 1</v>
      </c>
      <c r="G356" s="1" t="s">
        <v>424</v>
      </c>
      <c r="H356" s="117" t="s">
        <v>1242</v>
      </c>
      <c r="I356" s="117" t="s">
        <v>1243</v>
      </c>
      <c r="J356" s="3">
        <f>SUMIF('2022'!$R$2:$R$3023,'Base Recursos Fiscales'!$H356,'2022'!$T$2:$T$3023)</f>
        <v>0</v>
      </c>
      <c r="K356" s="3">
        <f t="shared" si="345"/>
        <v>0</v>
      </c>
      <c r="L356" s="3">
        <f t="shared" si="346"/>
        <v>0</v>
      </c>
      <c r="M356" s="3">
        <f t="shared" si="347"/>
        <v>0</v>
      </c>
      <c r="N356" s="3">
        <f t="shared" si="348"/>
        <v>0</v>
      </c>
      <c r="P356" s="3">
        <f>SUMIF('2021'!$R$2:$R$5794,'Base Recursos Fiscales'!$H356,'2021'!$T$2:$T$5794)</f>
        <v>0</v>
      </c>
      <c r="Q356" s="3">
        <f>SUMIF('2020'!$R$2:$R$5794,'Base Recursos Fiscales'!$H356,'2020'!$T$2:$T$5794)</f>
        <v>0</v>
      </c>
      <c r="R356" s="3">
        <f>SUMIF('2019'!$R$2:$R$5794,'Base Recursos Fiscales'!$H356,'2019'!$T$2:$T$5794)</f>
        <v>0</v>
      </c>
      <c r="T356" s="115">
        <f t="shared" si="349"/>
        <v>0</v>
      </c>
      <c r="Y356" s="106"/>
      <c r="Z356" s="106"/>
    </row>
    <row r="357" spans="1:26" x14ac:dyDescent="0.25">
      <c r="A357" s="106">
        <f t="shared" si="350"/>
        <v>9</v>
      </c>
      <c r="B357" s="106"/>
      <c r="C357" s="106">
        <f>IFERROR(VLOOKUP($F357,catalogos!$A$3:$D$111,2,0),0)</f>
        <v>0</v>
      </c>
      <c r="D357" s="106"/>
      <c r="E357" s="116" t="str">
        <f t="shared" si="337"/>
        <v>1 5 1</v>
      </c>
      <c r="F357" s="116"/>
      <c r="G357" s="106" t="s">
        <v>423</v>
      </c>
      <c r="H357" s="136" t="s">
        <v>700</v>
      </c>
      <c r="I357" s="136" t="s">
        <v>701</v>
      </c>
      <c r="J357" s="2">
        <f>SUMIF($E$11:$E$5802,$H357,$J$11:$J$5802)</f>
        <v>330</v>
      </c>
      <c r="K357" s="2">
        <f>SUMIF($E$11:$E$5802,$H357,$K$11:$K$5802)</f>
        <v>330</v>
      </c>
      <c r="L357" s="2">
        <f>SUMIF($E$11:$E$5802,$H357,$L$11:$L$5802)</f>
        <v>660</v>
      </c>
      <c r="M357" s="2">
        <f>SUMIF($E$11:$E$5802,$H357,$M$11:$M$5802)</f>
        <v>19.8</v>
      </c>
      <c r="N357" s="2">
        <f>SUMIF($E$11:$E$5802,$H357,$N$11:$N$5802)</f>
        <v>679.8</v>
      </c>
      <c r="O357" s="2"/>
      <c r="P357" s="2">
        <f>SUMIF($E$11:$E$5802,$H357,$P$11:$P$5802)</f>
        <v>0</v>
      </c>
      <c r="Q357" s="2">
        <f>SUMIF($E$11:$E$5802,$H357,$Q$11:$Q$5802)</f>
        <v>0</v>
      </c>
      <c r="R357" s="2">
        <f>SUMIF($E$11:$E$5802,$H357,$R$11:$R$5802)</f>
        <v>0</v>
      </c>
      <c r="T357" s="115">
        <f t="shared" ref="T357:T358" si="351">SUM(J357:S357)</f>
        <v>2019.6</v>
      </c>
      <c r="Y357" s="106"/>
      <c r="Z357" s="106"/>
    </row>
    <row r="358" spans="1:26" hidden="1" x14ac:dyDescent="0.25">
      <c r="A358" s="106">
        <f t="shared" si="350"/>
        <v>13</v>
      </c>
      <c r="B358" s="106"/>
      <c r="C358" s="106">
        <f>IFERROR(VLOOKUP($F358,catalogos!$A$3:$D$111,2,0),0)</f>
        <v>0</v>
      </c>
      <c r="D358" s="106"/>
      <c r="E358" s="116" t="str">
        <f t="shared" si="337"/>
        <v>1 5 1 003</v>
      </c>
      <c r="F358" s="116"/>
      <c r="G358" s="106" t="s">
        <v>423</v>
      </c>
      <c r="H358" s="136" t="s">
        <v>702</v>
      </c>
      <c r="I358" s="136" t="s">
        <v>703</v>
      </c>
      <c r="J358" s="2">
        <f>SUMIF($E$11:$E$5802,$H358,$J$11:$J$5802)</f>
        <v>0</v>
      </c>
      <c r="K358" s="2">
        <f>SUMIF($E$11:$E$5802,$H358,$K$11:$K$5802)</f>
        <v>0</v>
      </c>
      <c r="L358" s="2">
        <f>SUMIF($E$11:$E$5802,$H358,$L$11:$L$5802)</f>
        <v>0</v>
      </c>
      <c r="M358" s="2">
        <f>SUMIF($E$11:$E$5802,$H358,$M$11:$M$5802)</f>
        <v>0</v>
      </c>
      <c r="N358" s="2">
        <f>SUMIF($E$11:$E$5802,$H358,$N$11:$N$5802)</f>
        <v>0</v>
      </c>
      <c r="O358" s="2"/>
      <c r="P358" s="2">
        <f>SUMIF($E$11:$E$5802,$H358,$P$11:$P$5802)</f>
        <v>0</v>
      </c>
      <c r="Q358" s="2">
        <f>SUMIF($E$11:$E$5802,$H358,$Q$11:$Q$5802)</f>
        <v>0</v>
      </c>
      <c r="R358" s="2">
        <f>SUMIF($E$11:$E$5802,$H358,$R$11:$R$5802)</f>
        <v>0</v>
      </c>
      <c r="T358" s="115">
        <f t="shared" si="351"/>
        <v>0</v>
      </c>
    </row>
    <row r="359" spans="1:26" hidden="1" x14ac:dyDescent="0.25">
      <c r="A359" s="1">
        <f t="shared" si="350"/>
        <v>17</v>
      </c>
      <c r="C359" s="1" t="str">
        <f>IFERROR(VLOOKUP($F359,catalogos!$A$3:$D$111,2,0),0)</f>
        <v>1.1.4.2</v>
      </c>
      <c r="D359" s="1">
        <v>11</v>
      </c>
      <c r="E359" s="6" t="str">
        <f t="shared" si="337"/>
        <v>1 5 1 003 001</v>
      </c>
      <c r="F359" s="6" t="str">
        <f t="shared" si="339"/>
        <v>5 1</v>
      </c>
      <c r="G359" s="1" t="s">
        <v>424</v>
      </c>
      <c r="H359" s="117" t="s">
        <v>1244</v>
      </c>
      <c r="I359" s="117" t="s">
        <v>1245</v>
      </c>
      <c r="J359" s="3">
        <f>SUMIF('2022'!$R$2:$R$3023,'Base Recursos Fiscales'!$H359,'2022'!$T$2:$T$3023)</f>
        <v>0</v>
      </c>
      <c r="K359" s="3">
        <f t="shared" ref="K359:K362" si="352">($J359/$K$1)*$K$2</f>
        <v>0</v>
      </c>
      <c r="L359" s="3">
        <f t="shared" ref="L359:L362" si="353">+$J359+$K359</f>
        <v>0</v>
      </c>
      <c r="M359" s="3">
        <f t="shared" ref="M359:M362" si="354">+$L359*$K$3</f>
        <v>0</v>
      </c>
      <c r="N359" s="3">
        <f t="shared" ref="N359:N362" si="355">+M359+L359</f>
        <v>0</v>
      </c>
      <c r="P359" s="3">
        <f>SUMIF('2021'!$R$2:$R$5794,'Base Recursos Fiscales'!$H359,'2021'!$T$2:$T$5794)</f>
        <v>0</v>
      </c>
      <c r="Q359" s="3">
        <f>SUMIF('2020'!$R$2:$R$5794,'Base Recursos Fiscales'!$H359,'2020'!$T$2:$T$5794)</f>
        <v>0</v>
      </c>
      <c r="R359" s="3">
        <f>SUMIF('2019'!$R$2:$R$5794,'Base Recursos Fiscales'!$H359,'2019'!$T$2:$T$5794)</f>
        <v>0</v>
      </c>
      <c r="T359" s="115">
        <f t="shared" ref="T359:T362" si="356">SUM(J359:S359)</f>
        <v>0</v>
      </c>
    </row>
    <row r="360" spans="1:26" hidden="1" x14ac:dyDescent="0.25">
      <c r="A360" s="1">
        <f t="shared" si="350"/>
        <v>17</v>
      </c>
      <c r="C360" s="1" t="str">
        <f>IFERROR(VLOOKUP($F360,catalogos!$A$3:$D$111,2,0),0)</f>
        <v>1.1.4.2</v>
      </c>
      <c r="D360" s="1">
        <v>11</v>
      </c>
      <c r="E360" s="6" t="str">
        <f t="shared" si="337"/>
        <v>1 5 1 003 001</v>
      </c>
      <c r="F360" s="6" t="str">
        <f t="shared" si="339"/>
        <v>5 1</v>
      </c>
      <c r="G360" s="1" t="s">
        <v>424</v>
      </c>
      <c r="H360" s="117" t="s">
        <v>1246</v>
      </c>
      <c r="I360" s="117" t="s">
        <v>1247</v>
      </c>
      <c r="J360" s="3">
        <f>SUMIF('2022'!$R$2:$R$3023,'Base Recursos Fiscales'!$H360,'2022'!$T$2:$T$3023)</f>
        <v>0</v>
      </c>
      <c r="K360" s="3">
        <f t="shared" si="352"/>
        <v>0</v>
      </c>
      <c r="L360" s="3">
        <f t="shared" si="353"/>
        <v>0</v>
      </c>
      <c r="M360" s="3">
        <f t="shared" si="354"/>
        <v>0</v>
      </c>
      <c r="N360" s="3">
        <f t="shared" si="355"/>
        <v>0</v>
      </c>
      <c r="P360" s="3">
        <f>SUMIF('2021'!$R$2:$R$5794,'Base Recursos Fiscales'!$H360,'2021'!$T$2:$T$5794)</f>
        <v>0</v>
      </c>
      <c r="Q360" s="3">
        <f>SUMIF('2020'!$R$2:$R$5794,'Base Recursos Fiscales'!$H360,'2020'!$T$2:$T$5794)</f>
        <v>0</v>
      </c>
      <c r="R360" s="3">
        <f>SUMIF('2019'!$R$2:$R$5794,'Base Recursos Fiscales'!$H360,'2019'!$T$2:$T$5794)</f>
        <v>0</v>
      </c>
      <c r="T360" s="115">
        <f t="shared" si="356"/>
        <v>0</v>
      </c>
    </row>
    <row r="361" spans="1:26" hidden="1" x14ac:dyDescent="0.25">
      <c r="A361" s="1">
        <f t="shared" si="350"/>
        <v>17</v>
      </c>
      <c r="C361" s="1" t="str">
        <f>IFERROR(VLOOKUP($F361,catalogos!$A$3:$D$111,2,0),0)</f>
        <v>1.1.4.2</v>
      </c>
      <c r="D361" s="1">
        <v>11</v>
      </c>
      <c r="E361" s="6" t="str">
        <f t="shared" si="337"/>
        <v>1 5 1 003 001</v>
      </c>
      <c r="F361" s="6" t="str">
        <f t="shared" si="339"/>
        <v>5 1</v>
      </c>
      <c r="G361" s="1" t="s">
        <v>424</v>
      </c>
      <c r="H361" s="117" t="s">
        <v>394</v>
      </c>
      <c r="I361" s="117" t="s">
        <v>704</v>
      </c>
      <c r="J361" s="3">
        <f>SUMIF('2022'!$R$2:$R$3023,'Base Recursos Fiscales'!$H361,'2022'!$T$2:$T$3023)</f>
        <v>0</v>
      </c>
      <c r="K361" s="3">
        <f t="shared" si="352"/>
        <v>0</v>
      </c>
      <c r="L361" s="3">
        <f t="shared" si="353"/>
        <v>0</v>
      </c>
      <c r="M361" s="3">
        <f t="shared" si="354"/>
        <v>0</v>
      </c>
      <c r="N361" s="3">
        <f t="shared" si="355"/>
        <v>0</v>
      </c>
      <c r="P361" s="3">
        <f>SUMIF('2021'!$R$2:$R$5794,'Base Recursos Fiscales'!$H361,'2021'!$T$2:$T$5794)</f>
        <v>0</v>
      </c>
      <c r="Q361" s="3">
        <f>SUMIF('2020'!$R$2:$R$5794,'Base Recursos Fiscales'!$H361,'2020'!$T$2:$T$5794)</f>
        <v>0</v>
      </c>
      <c r="R361" s="3">
        <f>SUMIF('2019'!$R$2:$R$5794,'Base Recursos Fiscales'!$H361,'2019'!$T$2:$T$5794)</f>
        <v>0</v>
      </c>
      <c r="T361" s="115">
        <f t="shared" si="356"/>
        <v>0</v>
      </c>
    </row>
    <row r="362" spans="1:26" x14ac:dyDescent="0.25">
      <c r="A362" s="1">
        <f t="shared" si="350"/>
        <v>13</v>
      </c>
      <c r="C362" s="1" t="str">
        <f>IFERROR(VLOOKUP($F362,catalogos!$A$3:$D$111,2,0),0)</f>
        <v>1.1.4.2</v>
      </c>
      <c r="D362" s="1">
        <v>11</v>
      </c>
      <c r="E362" s="6" t="str">
        <f t="shared" si="337"/>
        <v>1 5 1 003</v>
      </c>
      <c r="F362" s="6" t="str">
        <f t="shared" si="339"/>
        <v>5 1</v>
      </c>
      <c r="G362" s="1" t="s">
        <v>424</v>
      </c>
      <c r="H362" s="117" t="s">
        <v>1248</v>
      </c>
      <c r="I362" s="117" t="s">
        <v>1249</v>
      </c>
      <c r="J362" s="3">
        <f>SUMIF('2022'!$R$2:$R$3023,'Base Recursos Fiscales'!$H362,'2022'!$T$2:$T$3023)</f>
        <v>330</v>
      </c>
      <c r="K362" s="3">
        <f t="shared" si="352"/>
        <v>330</v>
      </c>
      <c r="L362" s="3">
        <f t="shared" si="353"/>
        <v>660</v>
      </c>
      <c r="M362" s="3">
        <f t="shared" si="354"/>
        <v>19.8</v>
      </c>
      <c r="N362" s="3">
        <f t="shared" si="355"/>
        <v>679.8</v>
      </c>
      <c r="P362" s="3">
        <f>SUMIF('2021'!$R$2:$R$5794,'Base Recursos Fiscales'!$H362,'2021'!$T$2:$T$5794)</f>
        <v>0</v>
      </c>
      <c r="Q362" s="3">
        <f>SUMIF('2020'!$R$2:$R$5794,'Base Recursos Fiscales'!$H362,'2020'!$T$2:$T$5794)</f>
        <v>0</v>
      </c>
      <c r="R362" s="3">
        <f>SUMIF('2019'!$R$2:$R$5794,'Base Recursos Fiscales'!$H362,'2019'!$T$2:$T$5794)</f>
        <v>0</v>
      </c>
      <c r="T362" s="115">
        <f t="shared" si="356"/>
        <v>2019.6</v>
      </c>
      <c r="U362" s="106"/>
      <c r="V362" s="106"/>
      <c r="W362" s="106"/>
      <c r="X362" s="106"/>
    </row>
    <row r="363" spans="1:26" hidden="1" x14ac:dyDescent="0.25">
      <c r="A363" s="106">
        <f t="shared" si="350"/>
        <v>9</v>
      </c>
      <c r="B363" s="106"/>
      <c r="C363" s="106">
        <f>IFERROR(VLOOKUP($F363,catalogos!$A$3:$D$111,2,0),0)</f>
        <v>0</v>
      </c>
      <c r="D363" s="106"/>
      <c r="E363" s="116" t="str">
        <f t="shared" si="337"/>
        <v>1 5 1</v>
      </c>
      <c r="F363" s="116"/>
      <c r="G363" s="106" t="s">
        <v>423</v>
      </c>
      <c r="H363" s="136" t="s">
        <v>1250</v>
      </c>
      <c r="I363" s="136" t="s">
        <v>1251</v>
      </c>
      <c r="J363" s="2">
        <f>SUMIF($E$11:$E$5802,$H363,$J$11:$J$5802)</f>
        <v>0</v>
      </c>
      <c r="K363" s="2">
        <f>SUMIF($E$11:$E$5802,$H363,$K$11:$K$5802)</f>
        <v>0</v>
      </c>
      <c r="L363" s="2">
        <f>SUMIF($E$11:$E$5802,$H363,$L$11:$L$5802)</f>
        <v>0</v>
      </c>
      <c r="M363" s="2">
        <f>SUMIF($E$11:$E$5802,$H363,$M$11:$M$5802)</f>
        <v>0</v>
      </c>
      <c r="N363" s="2">
        <f>SUMIF($E$11:$E$5802,$H363,$N$11:$N$5802)</f>
        <v>0</v>
      </c>
      <c r="O363" s="2"/>
      <c r="P363" s="2">
        <f>SUMIF($E$11:$E$5802,$H363,$P$11:$P$5802)</f>
        <v>0</v>
      </c>
      <c r="Q363" s="2">
        <f>SUMIF($E$11:$E$5802,$H363,$Q$11:$Q$5802)</f>
        <v>0</v>
      </c>
      <c r="R363" s="2">
        <f>SUMIF($E$11:$E$5802,$H363,$R$11:$R$5802)</f>
        <v>0</v>
      </c>
      <c r="T363" s="115">
        <f t="shared" ref="T363:T364" si="357">SUM(J363:S363)</f>
        <v>0</v>
      </c>
    </row>
    <row r="364" spans="1:26" hidden="1" x14ac:dyDescent="0.25">
      <c r="A364" s="106">
        <f t="shared" si="350"/>
        <v>13</v>
      </c>
      <c r="B364" s="106"/>
      <c r="C364" s="106">
        <f>IFERROR(VLOOKUP($F364,catalogos!$A$3:$D$111,2,0),0)</f>
        <v>0</v>
      </c>
      <c r="D364" s="106"/>
      <c r="E364" s="116" t="str">
        <f t="shared" si="337"/>
        <v>1 5 1 004</v>
      </c>
      <c r="F364" s="116"/>
      <c r="G364" s="106" t="s">
        <v>423</v>
      </c>
      <c r="H364" s="136" t="s">
        <v>1252</v>
      </c>
      <c r="I364" s="136" t="s">
        <v>1253</v>
      </c>
      <c r="J364" s="2">
        <f>SUMIF($E$11:$E$5802,$H364,$J$11:$J$5802)</f>
        <v>0</v>
      </c>
      <c r="K364" s="2">
        <f>SUMIF($E$11:$E$5802,$H364,$K$11:$K$5802)</f>
        <v>0</v>
      </c>
      <c r="L364" s="2">
        <f>SUMIF($E$11:$E$5802,$H364,$L$11:$L$5802)</f>
        <v>0</v>
      </c>
      <c r="M364" s="2">
        <f>SUMIF($E$11:$E$5802,$H364,$M$11:$M$5802)</f>
        <v>0</v>
      </c>
      <c r="N364" s="2">
        <f>SUMIF($E$11:$E$5802,$H364,$N$11:$N$5802)</f>
        <v>0</v>
      </c>
      <c r="O364" s="2"/>
      <c r="P364" s="2">
        <f>SUMIF($E$11:$E$5802,$H364,$P$11:$P$5802)</f>
        <v>0</v>
      </c>
      <c r="Q364" s="2">
        <f>SUMIF($E$11:$E$5802,$H364,$Q$11:$Q$5802)</f>
        <v>0</v>
      </c>
      <c r="R364" s="2">
        <f>SUMIF($E$11:$E$5802,$H364,$R$11:$R$5802)</f>
        <v>0</v>
      </c>
      <c r="T364" s="115">
        <f t="shared" si="357"/>
        <v>0</v>
      </c>
      <c r="Y364" s="106"/>
      <c r="Z364" s="106"/>
    </row>
    <row r="365" spans="1:26" hidden="1" x14ac:dyDescent="0.25">
      <c r="A365" s="1">
        <f t="shared" si="350"/>
        <v>17</v>
      </c>
      <c r="C365" s="1" t="str">
        <f>IFERROR(VLOOKUP($F365,catalogos!$A$3:$D$111,2,0),0)</f>
        <v>1.1.4.2</v>
      </c>
      <c r="D365" s="1">
        <v>11</v>
      </c>
      <c r="E365" s="6" t="str">
        <f t="shared" si="337"/>
        <v>1 5 1 004 001</v>
      </c>
      <c r="F365" s="6" t="str">
        <f t="shared" si="339"/>
        <v>5 1</v>
      </c>
      <c r="G365" s="1" t="s">
        <v>424</v>
      </c>
      <c r="H365" s="117" t="s">
        <v>1254</v>
      </c>
      <c r="I365" s="117" t="s">
        <v>1255</v>
      </c>
      <c r="J365" s="3">
        <f>SUMIF('2022'!$R$2:$R$3023,'Base Recursos Fiscales'!$H365,'2022'!$T$2:$T$3023)</f>
        <v>0</v>
      </c>
      <c r="K365" s="3">
        <f t="shared" ref="K365:K370" si="358">($J365/$K$1)*$K$2</f>
        <v>0</v>
      </c>
      <c r="L365" s="3">
        <f t="shared" ref="L365:L370" si="359">+$J365+$K365</f>
        <v>0</v>
      </c>
      <c r="M365" s="3">
        <f t="shared" ref="M365:M370" si="360">+$L365*$K$3</f>
        <v>0</v>
      </c>
      <c r="N365" s="3">
        <f t="shared" ref="N365:N370" si="361">+M365+L365</f>
        <v>0</v>
      </c>
      <c r="P365" s="3">
        <f>SUMIF('2021'!$R$2:$R$5794,'Base Recursos Fiscales'!$H365,'2021'!$T$2:$T$5794)</f>
        <v>0</v>
      </c>
      <c r="Q365" s="3">
        <f>SUMIF('2020'!$R$2:$R$5794,'Base Recursos Fiscales'!$H365,'2020'!$T$2:$T$5794)</f>
        <v>0</v>
      </c>
      <c r="R365" s="3">
        <f>SUMIF('2019'!$R$2:$R$5794,'Base Recursos Fiscales'!$H365,'2019'!$T$2:$T$5794)</f>
        <v>0</v>
      </c>
      <c r="T365" s="115">
        <f t="shared" ref="T365:T370" si="362">SUM(J365:S365)</f>
        <v>0</v>
      </c>
    </row>
    <row r="366" spans="1:26" hidden="1" x14ac:dyDescent="0.25">
      <c r="A366" s="1">
        <f t="shared" si="350"/>
        <v>17</v>
      </c>
      <c r="C366" s="1" t="str">
        <f>IFERROR(VLOOKUP($F366,catalogos!$A$3:$D$111,2,0),0)</f>
        <v>1.1.4.2</v>
      </c>
      <c r="D366" s="1">
        <v>11</v>
      </c>
      <c r="E366" s="6" t="str">
        <f t="shared" si="337"/>
        <v>1 5 1 004 001</v>
      </c>
      <c r="F366" s="6" t="str">
        <f t="shared" si="339"/>
        <v>5 1</v>
      </c>
      <c r="G366" s="1" t="s">
        <v>424</v>
      </c>
      <c r="H366" s="117" t="s">
        <v>1256</v>
      </c>
      <c r="I366" s="117" t="s">
        <v>1257</v>
      </c>
      <c r="J366" s="3">
        <f>SUMIF('2022'!$R$2:$R$3023,'Base Recursos Fiscales'!$H366,'2022'!$T$2:$T$3023)</f>
        <v>0</v>
      </c>
      <c r="K366" s="3">
        <f t="shared" si="358"/>
        <v>0</v>
      </c>
      <c r="L366" s="3">
        <f t="shared" si="359"/>
        <v>0</v>
      </c>
      <c r="M366" s="3">
        <f t="shared" si="360"/>
        <v>0</v>
      </c>
      <c r="N366" s="3">
        <f t="shared" si="361"/>
        <v>0</v>
      </c>
      <c r="P366" s="3">
        <f>SUMIF('2021'!$R$2:$R$5794,'Base Recursos Fiscales'!$H366,'2021'!$T$2:$T$5794)</f>
        <v>0</v>
      </c>
      <c r="Q366" s="3">
        <f>SUMIF('2020'!$R$2:$R$5794,'Base Recursos Fiscales'!$H366,'2020'!$T$2:$T$5794)</f>
        <v>0</v>
      </c>
      <c r="R366" s="3">
        <f>SUMIF('2019'!$R$2:$R$5794,'Base Recursos Fiscales'!$H366,'2019'!$T$2:$T$5794)</f>
        <v>0</v>
      </c>
      <c r="T366" s="115">
        <f t="shared" si="362"/>
        <v>0</v>
      </c>
    </row>
    <row r="367" spans="1:26" hidden="1" x14ac:dyDescent="0.25">
      <c r="A367" s="1">
        <f t="shared" si="350"/>
        <v>17</v>
      </c>
      <c r="C367" s="1" t="str">
        <f>IFERROR(VLOOKUP($F367,catalogos!$A$3:$D$111,2,0),0)</f>
        <v>1.1.4.2</v>
      </c>
      <c r="D367" s="1">
        <v>11</v>
      </c>
      <c r="E367" s="6" t="str">
        <f t="shared" si="337"/>
        <v>1 5 1 004 001</v>
      </c>
      <c r="F367" s="6" t="str">
        <f t="shared" si="339"/>
        <v>5 1</v>
      </c>
      <c r="G367" s="1" t="s">
        <v>424</v>
      </c>
      <c r="H367" s="117" t="s">
        <v>1258</v>
      </c>
      <c r="I367" s="117" t="s">
        <v>1259</v>
      </c>
      <c r="J367" s="3">
        <f>SUMIF('2022'!$R$2:$R$3023,'Base Recursos Fiscales'!$H367,'2022'!$T$2:$T$3023)</f>
        <v>0</v>
      </c>
      <c r="K367" s="3">
        <f t="shared" si="358"/>
        <v>0</v>
      </c>
      <c r="L367" s="3">
        <f t="shared" si="359"/>
        <v>0</v>
      </c>
      <c r="M367" s="3">
        <f t="shared" si="360"/>
        <v>0</v>
      </c>
      <c r="N367" s="3">
        <f t="shared" si="361"/>
        <v>0</v>
      </c>
      <c r="P367" s="3">
        <f>SUMIF('2021'!$R$2:$R$5794,'Base Recursos Fiscales'!$H367,'2021'!$T$2:$T$5794)</f>
        <v>0</v>
      </c>
      <c r="Q367" s="3">
        <f>SUMIF('2020'!$R$2:$R$5794,'Base Recursos Fiscales'!$H367,'2020'!$T$2:$T$5794)</f>
        <v>0</v>
      </c>
      <c r="R367" s="3">
        <f>SUMIF('2019'!$R$2:$R$5794,'Base Recursos Fiscales'!$H367,'2019'!$T$2:$T$5794)</f>
        <v>0</v>
      </c>
      <c r="T367" s="115">
        <f t="shared" si="362"/>
        <v>0</v>
      </c>
      <c r="U367" s="106"/>
      <c r="V367" s="106"/>
      <c r="W367" s="106"/>
      <c r="X367" s="106"/>
    </row>
    <row r="368" spans="1:26" hidden="1" x14ac:dyDescent="0.25">
      <c r="A368" s="1">
        <f t="shared" si="350"/>
        <v>17</v>
      </c>
      <c r="C368" s="1" t="str">
        <f>IFERROR(VLOOKUP($F368,catalogos!$A$3:$D$111,2,0),0)</f>
        <v>1.1.4.2</v>
      </c>
      <c r="D368" s="1">
        <v>11</v>
      </c>
      <c r="E368" s="6" t="str">
        <f t="shared" si="337"/>
        <v>1 5 1 004 001</v>
      </c>
      <c r="F368" s="6" t="str">
        <f t="shared" si="339"/>
        <v>5 1</v>
      </c>
      <c r="G368" s="1" t="s">
        <v>424</v>
      </c>
      <c r="H368" s="117" t="s">
        <v>1260</v>
      </c>
      <c r="I368" s="117" t="s">
        <v>1261</v>
      </c>
      <c r="J368" s="3">
        <f>SUMIF('2022'!$R$2:$R$3023,'Base Recursos Fiscales'!$H368,'2022'!$T$2:$T$3023)</f>
        <v>0</v>
      </c>
      <c r="K368" s="3">
        <f t="shared" si="358"/>
        <v>0</v>
      </c>
      <c r="L368" s="3">
        <f t="shared" si="359"/>
        <v>0</v>
      </c>
      <c r="M368" s="3">
        <f t="shared" si="360"/>
        <v>0</v>
      </c>
      <c r="N368" s="3">
        <f t="shared" si="361"/>
        <v>0</v>
      </c>
      <c r="P368" s="3">
        <f>SUMIF('2021'!$R$2:$R$5794,'Base Recursos Fiscales'!$H368,'2021'!$T$2:$T$5794)</f>
        <v>0</v>
      </c>
      <c r="Q368" s="3">
        <f>SUMIF('2020'!$R$2:$R$5794,'Base Recursos Fiscales'!$H368,'2020'!$T$2:$T$5794)</f>
        <v>0</v>
      </c>
      <c r="R368" s="3">
        <f>SUMIF('2019'!$R$2:$R$5794,'Base Recursos Fiscales'!$H368,'2019'!$T$2:$T$5794)</f>
        <v>0</v>
      </c>
      <c r="T368" s="115">
        <f t="shared" si="362"/>
        <v>0</v>
      </c>
    </row>
    <row r="369" spans="1:28" hidden="1" x14ac:dyDescent="0.25">
      <c r="A369" s="1">
        <f t="shared" si="350"/>
        <v>17</v>
      </c>
      <c r="C369" s="1" t="str">
        <f>IFERROR(VLOOKUP($F369,catalogos!$A$3:$D$111,2,0),0)</f>
        <v>1.1.4.2</v>
      </c>
      <c r="D369" s="1">
        <v>11</v>
      </c>
      <c r="E369" s="6" t="str">
        <f t="shared" si="337"/>
        <v>1 5 1 004 001</v>
      </c>
      <c r="F369" s="6" t="str">
        <f t="shared" si="339"/>
        <v>5 1</v>
      </c>
      <c r="G369" s="1" t="s">
        <v>424</v>
      </c>
      <c r="H369" s="117" t="s">
        <v>1262</v>
      </c>
      <c r="I369" s="117" t="s">
        <v>1263</v>
      </c>
      <c r="J369" s="3">
        <f>SUMIF('2022'!$R$2:$R$3023,'Base Recursos Fiscales'!$H369,'2022'!$T$2:$T$3023)</f>
        <v>0</v>
      </c>
      <c r="K369" s="3">
        <f t="shared" si="358"/>
        <v>0</v>
      </c>
      <c r="L369" s="3">
        <f t="shared" si="359"/>
        <v>0</v>
      </c>
      <c r="M369" s="3">
        <f t="shared" si="360"/>
        <v>0</v>
      </c>
      <c r="N369" s="3">
        <f t="shared" si="361"/>
        <v>0</v>
      </c>
      <c r="P369" s="3">
        <f>SUMIF('2021'!$R$2:$R$5794,'Base Recursos Fiscales'!$H369,'2021'!$T$2:$T$5794)</f>
        <v>0</v>
      </c>
      <c r="Q369" s="3">
        <f>SUMIF('2020'!$R$2:$R$5794,'Base Recursos Fiscales'!$H369,'2020'!$T$2:$T$5794)</f>
        <v>0</v>
      </c>
      <c r="R369" s="3">
        <f>SUMIF('2019'!$R$2:$R$5794,'Base Recursos Fiscales'!$H369,'2019'!$T$2:$T$5794)</f>
        <v>0</v>
      </c>
      <c r="T369" s="115">
        <f t="shared" si="362"/>
        <v>0</v>
      </c>
    </row>
    <row r="370" spans="1:28" hidden="1" x14ac:dyDescent="0.25">
      <c r="A370" s="1">
        <f t="shared" si="350"/>
        <v>17</v>
      </c>
      <c r="C370" s="1" t="str">
        <f>IFERROR(VLOOKUP($F370,catalogos!$A$3:$D$111,2,0),0)</f>
        <v>1.1.4.2</v>
      </c>
      <c r="D370" s="1">
        <v>11</v>
      </c>
      <c r="E370" s="6" t="str">
        <f t="shared" si="337"/>
        <v>1 5 1 004 001</v>
      </c>
      <c r="F370" s="6" t="str">
        <f t="shared" si="339"/>
        <v>5 1</v>
      </c>
      <c r="G370" s="1" t="s">
        <v>424</v>
      </c>
      <c r="H370" s="117" t="s">
        <v>1264</v>
      </c>
      <c r="I370" s="117" t="s">
        <v>1265</v>
      </c>
      <c r="J370" s="3">
        <f>SUMIF('2022'!$R$2:$R$3023,'Base Recursos Fiscales'!$H370,'2022'!$T$2:$T$3023)</f>
        <v>0</v>
      </c>
      <c r="K370" s="3">
        <f t="shared" si="358"/>
        <v>0</v>
      </c>
      <c r="L370" s="3">
        <f t="shared" si="359"/>
        <v>0</v>
      </c>
      <c r="M370" s="3">
        <f t="shared" si="360"/>
        <v>0</v>
      </c>
      <c r="N370" s="3">
        <f t="shared" si="361"/>
        <v>0</v>
      </c>
      <c r="P370" s="3">
        <f>SUMIF('2021'!$R$2:$R$5794,'Base Recursos Fiscales'!$H370,'2021'!$T$2:$T$5794)</f>
        <v>0</v>
      </c>
      <c r="Q370" s="3">
        <f>SUMIF('2020'!$R$2:$R$5794,'Base Recursos Fiscales'!$H370,'2020'!$T$2:$T$5794)</f>
        <v>0</v>
      </c>
      <c r="R370" s="3">
        <f>SUMIF('2019'!$R$2:$R$5794,'Base Recursos Fiscales'!$H370,'2019'!$T$2:$T$5794)</f>
        <v>0</v>
      </c>
      <c r="T370" s="115">
        <f t="shared" si="362"/>
        <v>0</v>
      </c>
    </row>
    <row r="371" spans="1:28" hidden="1" x14ac:dyDescent="0.25">
      <c r="A371" s="106">
        <f t="shared" si="350"/>
        <v>13</v>
      </c>
      <c r="B371" s="106"/>
      <c r="C371" s="106">
        <f>IFERROR(VLOOKUP($F371,catalogos!$A$3:$D$111,2,0),0)</f>
        <v>0</v>
      </c>
      <c r="D371" s="106"/>
      <c r="E371" s="116" t="str">
        <f t="shared" si="337"/>
        <v>1 5 1 004</v>
      </c>
      <c r="F371" s="116"/>
      <c r="G371" s="106" t="s">
        <v>423</v>
      </c>
      <c r="H371" s="136" t="s">
        <v>1266</v>
      </c>
      <c r="I371" s="136" t="s">
        <v>1267</v>
      </c>
      <c r="J371" s="2">
        <f>SUMIF($E$11:$E$5802,$H371,$J$11:$J$5802)</f>
        <v>0</v>
      </c>
      <c r="K371" s="2">
        <f>SUMIF($E$11:$E$5802,$H371,$K$11:$K$5802)</f>
        <v>0</v>
      </c>
      <c r="L371" s="2">
        <f>SUMIF($E$11:$E$5802,$H371,$L$11:$L$5802)</f>
        <v>0</v>
      </c>
      <c r="M371" s="2">
        <f>SUMIF($E$11:$E$5802,$H371,$M$11:$M$5802)</f>
        <v>0</v>
      </c>
      <c r="N371" s="2">
        <f>SUMIF($E$11:$E$5802,$H371,$N$11:$N$5802)</f>
        <v>0</v>
      </c>
      <c r="O371" s="2"/>
      <c r="P371" s="2">
        <f>SUMIF($E$11:$E$5802,$H371,$P$11:$P$5802)</f>
        <v>0</v>
      </c>
      <c r="Q371" s="2">
        <f>SUMIF($E$11:$E$5802,$H371,$Q$11:$Q$5802)</f>
        <v>0</v>
      </c>
      <c r="R371" s="2">
        <f>SUMIF($E$11:$E$5802,$H371,$R$11:$R$5802)</f>
        <v>0</v>
      </c>
      <c r="T371" s="115">
        <f t="shared" ref="T371" si="363">SUM(J371:S371)</f>
        <v>0</v>
      </c>
      <c r="Y371" s="106"/>
      <c r="Z371" s="106"/>
    </row>
    <row r="372" spans="1:28" hidden="1" x14ac:dyDescent="0.25">
      <c r="A372" s="1">
        <f t="shared" si="350"/>
        <v>17</v>
      </c>
      <c r="C372" s="1" t="str">
        <f>IFERROR(VLOOKUP($F372,catalogos!$A$3:$D$111,2,0),0)</f>
        <v>1.1.4.2</v>
      </c>
      <c r="D372" s="1">
        <v>11</v>
      </c>
      <c r="E372" s="6" t="str">
        <f t="shared" si="337"/>
        <v>1 5 1 004 002</v>
      </c>
      <c r="F372" s="6" t="str">
        <f t="shared" si="339"/>
        <v>5 1</v>
      </c>
      <c r="G372" s="1" t="s">
        <v>424</v>
      </c>
      <c r="H372" s="117" t="s">
        <v>1268</v>
      </c>
      <c r="I372" s="117" t="s">
        <v>1255</v>
      </c>
      <c r="J372" s="3">
        <f>SUMIF('2022'!$R$2:$R$3023,'Base Recursos Fiscales'!$H372,'2022'!$T$2:$T$3023)</f>
        <v>0</v>
      </c>
      <c r="K372" s="3">
        <f t="shared" ref="K372:K377" si="364">($J372/$K$1)*$K$2</f>
        <v>0</v>
      </c>
      <c r="L372" s="3">
        <f t="shared" ref="L372:L377" si="365">+$J372+$K372</f>
        <v>0</v>
      </c>
      <c r="M372" s="3">
        <f t="shared" ref="M372:M377" si="366">+$L372*$K$3</f>
        <v>0</v>
      </c>
      <c r="N372" s="3">
        <f t="shared" ref="N372:N377" si="367">+M372+L372</f>
        <v>0</v>
      </c>
      <c r="P372" s="3">
        <f>SUMIF('2021'!$R$2:$R$5794,'Base Recursos Fiscales'!$H372,'2021'!$T$2:$T$5794)</f>
        <v>0</v>
      </c>
      <c r="Q372" s="3">
        <f>SUMIF('2020'!$R$2:$R$5794,'Base Recursos Fiscales'!$H372,'2020'!$T$2:$T$5794)</f>
        <v>0</v>
      </c>
      <c r="R372" s="3">
        <f>SUMIF('2019'!$R$2:$R$5794,'Base Recursos Fiscales'!$H372,'2019'!$T$2:$T$5794)</f>
        <v>0</v>
      </c>
      <c r="T372" s="115">
        <f t="shared" ref="T372:T377" si="368">SUM(J372:S372)</f>
        <v>0</v>
      </c>
      <c r="U372" s="106"/>
      <c r="V372" s="106"/>
      <c r="W372" s="106"/>
      <c r="X372" s="106"/>
      <c r="Y372" s="106"/>
      <c r="Z372" s="106"/>
    </row>
    <row r="373" spans="1:28" hidden="1" x14ac:dyDescent="0.25">
      <c r="A373" s="1">
        <f t="shared" si="350"/>
        <v>17</v>
      </c>
      <c r="C373" s="1" t="str">
        <f>IFERROR(VLOOKUP($F373,catalogos!$A$3:$D$111,2,0),0)</f>
        <v>1.1.4.2</v>
      </c>
      <c r="D373" s="1">
        <v>11</v>
      </c>
      <c r="E373" s="6" t="str">
        <f t="shared" si="337"/>
        <v>1 5 1 004 002</v>
      </c>
      <c r="F373" s="6" t="str">
        <f t="shared" si="339"/>
        <v>5 1</v>
      </c>
      <c r="G373" s="1" t="s">
        <v>424</v>
      </c>
      <c r="H373" s="117" t="s">
        <v>1269</v>
      </c>
      <c r="I373" s="117" t="s">
        <v>1257</v>
      </c>
      <c r="J373" s="3">
        <f>SUMIF('2022'!$R$2:$R$3023,'Base Recursos Fiscales'!$H373,'2022'!$T$2:$T$3023)</f>
        <v>0</v>
      </c>
      <c r="K373" s="3">
        <f t="shared" si="364"/>
        <v>0</v>
      </c>
      <c r="L373" s="3">
        <f t="shared" si="365"/>
        <v>0</v>
      </c>
      <c r="M373" s="3">
        <f t="shared" si="366"/>
        <v>0</v>
      </c>
      <c r="N373" s="3">
        <f t="shared" si="367"/>
        <v>0</v>
      </c>
      <c r="P373" s="3">
        <f>SUMIF('2021'!$R$2:$R$5794,'Base Recursos Fiscales'!$H373,'2021'!$T$2:$T$5794)</f>
        <v>0</v>
      </c>
      <c r="Q373" s="3">
        <f>SUMIF('2020'!$R$2:$R$5794,'Base Recursos Fiscales'!$H373,'2020'!$T$2:$T$5794)</f>
        <v>0</v>
      </c>
      <c r="R373" s="3">
        <f>SUMIF('2019'!$R$2:$R$5794,'Base Recursos Fiscales'!$H373,'2019'!$T$2:$T$5794)</f>
        <v>0</v>
      </c>
      <c r="T373" s="115">
        <f t="shared" si="368"/>
        <v>0</v>
      </c>
    </row>
    <row r="374" spans="1:28" hidden="1" x14ac:dyDescent="0.25">
      <c r="A374" s="1">
        <f t="shared" si="350"/>
        <v>17</v>
      </c>
      <c r="C374" s="1" t="str">
        <f>IFERROR(VLOOKUP($F374,catalogos!$A$3:$D$111,2,0),0)</f>
        <v>1.1.4.2</v>
      </c>
      <c r="D374" s="1">
        <v>11</v>
      </c>
      <c r="E374" s="6" t="str">
        <f t="shared" si="337"/>
        <v>1 5 1 004 002</v>
      </c>
      <c r="F374" s="6" t="str">
        <f t="shared" si="339"/>
        <v>5 1</v>
      </c>
      <c r="G374" s="1" t="s">
        <v>424</v>
      </c>
      <c r="H374" s="117" t="s">
        <v>1270</v>
      </c>
      <c r="I374" s="117" t="s">
        <v>1259</v>
      </c>
      <c r="J374" s="3">
        <f>SUMIF('2022'!$R$2:$R$3023,'Base Recursos Fiscales'!$H374,'2022'!$T$2:$T$3023)</f>
        <v>0</v>
      </c>
      <c r="K374" s="3">
        <f t="shared" si="364"/>
        <v>0</v>
      </c>
      <c r="L374" s="3">
        <f t="shared" si="365"/>
        <v>0</v>
      </c>
      <c r="M374" s="3">
        <f t="shared" si="366"/>
        <v>0</v>
      </c>
      <c r="N374" s="3">
        <f t="shared" si="367"/>
        <v>0</v>
      </c>
      <c r="P374" s="3">
        <f>SUMIF('2021'!$R$2:$R$5794,'Base Recursos Fiscales'!$H374,'2021'!$T$2:$T$5794)</f>
        <v>0</v>
      </c>
      <c r="Q374" s="3">
        <f>SUMIF('2020'!$R$2:$R$5794,'Base Recursos Fiscales'!$H374,'2020'!$T$2:$T$5794)</f>
        <v>0</v>
      </c>
      <c r="R374" s="3">
        <f>SUMIF('2019'!$R$2:$R$5794,'Base Recursos Fiscales'!$H374,'2019'!$T$2:$T$5794)</f>
        <v>0</v>
      </c>
      <c r="T374" s="115">
        <f t="shared" si="368"/>
        <v>0</v>
      </c>
    </row>
    <row r="375" spans="1:28" hidden="1" x14ac:dyDescent="0.25">
      <c r="A375" s="1">
        <f t="shared" si="350"/>
        <v>17</v>
      </c>
      <c r="C375" s="1" t="str">
        <f>IFERROR(VLOOKUP($F375,catalogos!$A$3:$D$111,2,0),0)</f>
        <v>1.1.4.2</v>
      </c>
      <c r="D375" s="1">
        <v>11</v>
      </c>
      <c r="E375" s="6" t="str">
        <f t="shared" si="337"/>
        <v>1 5 1 004 002</v>
      </c>
      <c r="F375" s="6" t="str">
        <f t="shared" si="339"/>
        <v>5 1</v>
      </c>
      <c r="G375" s="1" t="s">
        <v>424</v>
      </c>
      <c r="H375" s="117" t="s">
        <v>1271</v>
      </c>
      <c r="I375" s="117" t="s">
        <v>1261</v>
      </c>
      <c r="J375" s="3">
        <f>SUMIF('2022'!$R$2:$R$3023,'Base Recursos Fiscales'!$H375,'2022'!$T$2:$T$3023)</f>
        <v>0</v>
      </c>
      <c r="K375" s="3">
        <f t="shared" si="364"/>
        <v>0</v>
      </c>
      <c r="L375" s="3">
        <f t="shared" si="365"/>
        <v>0</v>
      </c>
      <c r="M375" s="3">
        <f t="shared" si="366"/>
        <v>0</v>
      </c>
      <c r="N375" s="3">
        <f t="shared" si="367"/>
        <v>0</v>
      </c>
      <c r="P375" s="3">
        <f>SUMIF('2021'!$R$2:$R$5794,'Base Recursos Fiscales'!$H375,'2021'!$T$2:$T$5794)</f>
        <v>0</v>
      </c>
      <c r="Q375" s="3">
        <f>SUMIF('2020'!$R$2:$R$5794,'Base Recursos Fiscales'!$H375,'2020'!$T$2:$T$5794)</f>
        <v>0</v>
      </c>
      <c r="R375" s="3">
        <f>SUMIF('2019'!$R$2:$R$5794,'Base Recursos Fiscales'!$H375,'2019'!$T$2:$T$5794)</f>
        <v>0</v>
      </c>
      <c r="T375" s="115">
        <f t="shared" si="368"/>
        <v>0</v>
      </c>
    </row>
    <row r="376" spans="1:28" hidden="1" x14ac:dyDescent="0.25">
      <c r="A376" s="1">
        <f t="shared" si="350"/>
        <v>17</v>
      </c>
      <c r="C376" s="1" t="str">
        <f>IFERROR(VLOOKUP($F376,catalogos!$A$3:$D$111,2,0),0)</f>
        <v>1.1.4.2</v>
      </c>
      <c r="D376" s="1">
        <v>11</v>
      </c>
      <c r="E376" s="6" t="str">
        <f t="shared" si="337"/>
        <v>1 5 1 004 002</v>
      </c>
      <c r="F376" s="6" t="str">
        <f t="shared" si="339"/>
        <v>5 1</v>
      </c>
      <c r="G376" s="1" t="s">
        <v>424</v>
      </c>
      <c r="H376" s="117" t="s">
        <v>1272</v>
      </c>
      <c r="I376" s="117" t="s">
        <v>1263</v>
      </c>
      <c r="J376" s="3">
        <f>SUMIF('2022'!$R$2:$R$3023,'Base Recursos Fiscales'!$H376,'2022'!$T$2:$T$3023)</f>
        <v>0</v>
      </c>
      <c r="K376" s="3">
        <f t="shared" si="364"/>
        <v>0</v>
      </c>
      <c r="L376" s="3">
        <f t="shared" si="365"/>
        <v>0</v>
      </c>
      <c r="M376" s="3">
        <f t="shared" si="366"/>
        <v>0</v>
      </c>
      <c r="N376" s="3">
        <f t="shared" si="367"/>
        <v>0</v>
      </c>
      <c r="P376" s="3">
        <f>SUMIF('2021'!$R$2:$R$5794,'Base Recursos Fiscales'!$H376,'2021'!$T$2:$T$5794)</f>
        <v>0</v>
      </c>
      <c r="Q376" s="3">
        <f>SUMIF('2020'!$R$2:$R$5794,'Base Recursos Fiscales'!$H376,'2020'!$T$2:$T$5794)</f>
        <v>0</v>
      </c>
      <c r="R376" s="3">
        <f>SUMIF('2019'!$R$2:$R$5794,'Base Recursos Fiscales'!$H376,'2019'!$T$2:$T$5794)</f>
        <v>0</v>
      </c>
      <c r="T376" s="115">
        <f t="shared" si="368"/>
        <v>0</v>
      </c>
    </row>
    <row r="377" spans="1:28" hidden="1" x14ac:dyDescent="0.25">
      <c r="A377" s="1">
        <f t="shared" si="350"/>
        <v>17</v>
      </c>
      <c r="C377" s="1" t="str">
        <f>IFERROR(VLOOKUP($F377,catalogos!$A$3:$D$111,2,0),0)</f>
        <v>1.1.4.2</v>
      </c>
      <c r="D377" s="1">
        <v>11</v>
      </c>
      <c r="E377" s="6" t="str">
        <f t="shared" si="337"/>
        <v>1 5 1 004 002</v>
      </c>
      <c r="F377" s="6" t="str">
        <f t="shared" si="339"/>
        <v>5 1</v>
      </c>
      <c r="G377" s="1" t="s">
        <v>424</v>
      </c>
      <c r="H377" s="117" t="s">
        <v>1273</v>
      </c>
      <c r="I377" s="117" t="s">
        <v>1265</v>
      </c>
      <c r="J377" s="3">
        <f>SUMIF('2022'!$R$2:$R$3023,'Base Recursos Fiscales'!$H377,'2022'!$T$2:$T$3023)</f>
        <v>0</v>
      </c>
      <c r="K377" s="3">
        <f t="shared" si="364"/>
        <v>0</v>
      </c>
      <c r="L377" s="3">
        <f t="shared" si="365"/>
        <v>0</v>
      </c>
      <c r="M377" s="3">
        <f t="shared" si="366"/>
        <v>0</v>
      </c>
      <c r="N377" s="3">
        <f t="shared" si="367"/>
        <v>0</v>
      </c>
      <c r="P377" s="3">
        <f>SUMIF('2021'!$R$2:$R$5794,'Base Recursos Fiscales'!$H377,'2021'!$T$2:$T$5794)</f>
        <v>0</v>
      </c>
      <c r="Q377" s="3">
        <f>SUMIF('2020'!$R$2:$R$5794,'Base Recursos Fiscales'!$H377,'2020'!$T$2:$T$5794)</f>
        <v>0</v>
      </c>
      <c r="R377" s="3">
        <f>SUMIF('2019'!$R$2:$R$5794,'Base Recursos Fiscales'!$H377,'2019'!$T$2:$T$5794)</f>
        <v>0</v>
      </c>
      <c r="T377" s="115">
        <f t="shared" si="368"/>
        <v>0</v>
      </c>
    </row>
    <row r="378" spans="1:28" x14ac:dyDescent="0.25">
      <c r="A378" s="106">
        <f t="shared" si="350"/>
        <v>9</v>
      </c>
      <c r="B378" s="106"/>
      <c r="C378" s="106">
        <f>IFERROR(VLOOKUP($F378,catalogos!$A$3:$D$111,2,0),0)</f>
        <v>0</v>
      </c>
      <c r="D378" s="106"/>
      <c r="E378" s="116" t="str">
        <f t="shared" si="337"/>
        <v>1 5 1</v>
      </c>
      <c r="F378" s="116"/>
      <c r="G378" s="106" t="s">
        <v>423</v>
      </c>
      <c r="H378" s="136" t="s">
        <v>705</v>
      </c>
      <c r="I378" s="136" t="s">
        <v>706</v>
      </c>
      <c r="J378" s="2">
        <f>SUMIF($E$11:$E$5802,$H378,$J$11:$J$5802)</f>
        <v>591.07000000000005</v>
      </c>
      <c r="K378" s="2">
        <f>SUMIF($E$11:$E$5802,$H378,$K$11:$K$5802)</f>
        <v>591.07000000000005</v>
      </c>
      <c r="L378" s="2">
        <f>SUMIF($E$11:$E$5802,$H378,$L$11:$L$5802)</f>
        <v>1182.1400000000001</v>
      </c>
      <c r="M378" s="2">
        <f>SUMIF($E$11:$E$5802,$H378,$M$11:$M$5802)</f>
        <v>35.464199999999998</v>
      </c>
      <c r="N378" s="2">
        <f>SUMIF($E$11:$E$5802,$H378,$N$11:$N$5802)</f>
        <v>1217.6042</v>
      </c>
      <c r="O378" s="2"/>
      <c r="P378" s="2">
        <f>SUMIF($E$11:$E$5802,$H378,$P$11:$P$5802)</f>
        <v>0</v>
      </c>
      <c r="Q378" s="2">
        <f>SUMIF($E$11:$E$5802,$H378,$Q$11:$Q$5802)</f>
        <v>0</v>
      </c>
      <c r="R378" s="2">
        <f>SUMIF($E$11:$E$5802,$H378,$R$11:$R$5802)</f>
        <v>0</v>
      </c>
      <c r="S378" s="2">
        <f>SUMIF($E$11:$E$5802,$H378,$S$11:$S$5802)</f>
        <v>0</v>
      </c>
      <c r="T378" s="107"/>
      <c r="U378" s="106"/>
      <c r="V378" s="106"/>
      <c r="W378" s="106"/>
      <c r="X378" s="106"/>
      <c r="Y378" s="106"/>
      <c r="Z378" s="106"/>
      <c r="AA378" s="106"/>
      <c r="AB378" s="106"/>
    </row>
    <row r="379" spans="1:28" x14ac:dyDescent="0.25">
      <c r="A379" s="106">
        <f t="shared" si="350"/>
        <v>13</v>
      </c>
      <c r="B379" s="106"/>
      <c r="C379" s="106">
        <f>IFERROR(VLOOKUP($F379,catalogos!$A$3:$D$111,2,0),0)</f>
        <v>0</v>
      </c>
      <c r="D379" s="106"/>
      <c r="E379" s="116" t="str">
        <f t="shared" si="337"/>
        <v>1 5 1 005</v>
      </c>
      <c r="F379" s="116"/>
      <c r="G379" s="106" t="s">
        <v>423</v>
      </c>
      <c r="H379" s="136" t="s">
        <v>707</v>
      </c>
      <c r="I379" s="136" t="s">
        <v>749</v>
      </c>
      <c r="J379" s="2">
        <f>SUMIF($E$11:$E$5802,$H379,$J$11:$J$5802)</f>
        <v>591.07000000000005</v>
      </c>
      <c r="K379" s="2">
        <f>SUMIF($E$11:$E$5802,$H379,$K$11:$K$5802)</f>
        <v>591.07000000000005</v>
      </c>
      <c r="L379" s="2">
        <f>SUMIF($E$11:$E$5802,$H379,$L$11:$L$5802)</f>
        <v>1182.1400000000001</v>
      </c>
      <c r="M379" s="2">
        <f>SUMIF($E$11:$E$5802,$H379,$M$11:$M$5802)</f>
        <v>35.464199999999998</v>
      </c>
      <c r="N379" s="2">
        <f>SUMIF($E$11:$E$5802,$H379,$N$11:$N$5802)</f>
        <v>1217.6042</v>
      </c>
      <c r="O379" s="2"/>
      <c r="P379" s="2">
        <f>SUMIF($E$11:$E$5802,$H379,$P$11:$P$5802)</f>
        <v>0</v>
      </c>
      <c r="Q379" s="2">
        <f>SUMIF($E$11:$E$5802,$H379,$Q$11:$Q$5802)</f>
        <v>0</v>
      </c>
      <c r="R379" s="2">
        <f>SUMIF($E$11:$E$5802,$H379,$R$11:$R$5802)</f>
        <v>0</v>
      </c>
      <c r="T379" s="115">
        <f t="shared" ref="T379" si="369">SUM(J379:S379)</f>
        <v>3617.3483999999999</v>
      </c>
    </row>
    <row r="380" spans="1:28" x14ac:dyDescent="0.25">
      <c r="A380" s="1">
        <f t="shared" si="350"/>
        <v>17</v>
      </c>
      <c r="C380" s="1" t="str">
        <f>IFERROR(VLOOKUP($F380,catalogos!$A$3:$D$111,2,0),0)</f>
        <v>1.1.4.2</v>
      </c>
      <c r="D380" s="1">
        <v>11</v>
      </c>
      <c r="E380" s="6" t="str">
        <f t="shared" si="337"/>
        <v>1 5 1 005 001</v>
      </c>
      <c r="F380" s="6" t="str">
        <f t="shared" si="339"/>
        <v>5 1</v>
      </c>
      <c r="G380" s="1" t="s">
        <v>424</v>
      </c>
      <c r="H380" s="117" t="s">
        <v>395</v>
      </c>
      <c r="I380" s="117" t="s">
        <v>396</v>
      </c>
      <c r="J380" s="3">
        <f>SUMIF('2022'!$R$2:$R$3023,'Base Recursos Fiscales'!$H380,'2022'!$T$2:$T$3023)</f>
        <v>591.07000000000005</v>
      </c>
      <c r="K380" s="3">
        <f t="shared" ref="K380:K384" si="370">($J380/$K$1)*$K$2</f>
        <v>591.07000000000005</v>
      </c>
      <c r="L380" s="3">
        <f t="shared" ref="L380:L384" si="371">+$J380+$K380</f>
        <v>1182.1400000000001</v>
      </c>
      <c r="M380" s="3">
        <f t="shared" ref="M380:M384" si="372">+$L380*$K$3</f>
        <v>35.464199999999998</v>
      </c>
      <c r="N380" s="3">
        <f t="shared" ref="N380:N384" si="373">+M380+L380</f>
        <v>1217.6042</v>
      </c>
      <c r="P380" s="3">
        <f>SUMIF('2021'!$R$2:$R$5794,'Base Recursos Fiscales'!$H380,'2021'!$T$2:$T$5794)</f>
        <v>0</v>
      </c>
      <c r="Q380" s="3">
        <f>SUMIF('2020'!$R$2:$R$5794,'Base Recursos Fiscales'!$H380,'2020'!$T$2:$T$5794)</f>
        <v>0</v>
      </c>
      <c r="R380" s="3">
        <f>SUMIF('2019'!$R$2:$R$5794,'Base Recursos Fiscales'!$H380,'2019'!$T$2:$T$5794)</f>
        <v>0</v>
      </c>
      <c r="T380" s="115">
        <f t="shared" ref="T380:T384" si="374">SUM(J380:S380)</f>
        <v>3617.3483999999999</v>
      </c>
    </row>
    <row r="381" spans="1:28" hidden="1" x14ac:dyDescent="0.25">
      <c r="A381" s="1">
        <f t="shared" si="350"/>
        <v>17</v>
      </c>
      <c r="C381" s="1" t="str">
        <f>IFERROR(VLOOKUP($F381,catalogos!$A$3:$D$111,2,0),0)</f>
        <v>1.1.4.2</v>
      </c>
      <c r="D381" s="1">
        <v>11</v>
      </c>
      <c r="E381" s="6" t="str">
        <f t="shared" si="337"/>
        <v>1 5 1 005 001</v>
      </c>
      <c r="F381" s="6" t="str">
        <f t="shared" si="339"/>
        <v>5 1</v>
      </c>
      <c r="G381" s="1" t="s">
        <v>424</v>
      </c>
      <c r="H381" s="117" t="s">
        <v>1274</v>
      </c>
      <c r="I381" s="117" t="s">
        <v>1275</v>
      </c>
      <c r="J381" s="3">
        <f>SUMIF('2022'!$R$2:$R$3023,'Base Recursos Fiscales'!$H381,'2022'!$T$2:$T$3023)</f>
        <v>0</v>
      </c>
      <c r="K381" s="3">
        <f t="shared" si="370"/>
        <v>0</v>
      </c>
      <c r="L381" s="3">
        <f t="shared" si="371"/>
        <v>0</v>
      </c>
      <c r="M381" s="3">
        <f t="shared" si="372"/>
        <v>0</v>
      </c>
      <c r="N381" s="3">
        <f t="shared" si="373"/>
        <v>0</v>
      </c>
      <c r="P381" s="3">
        <f>SUMIF('2021'!$R$2:$R$5794,'Base Recursos Fiscales'!$H381,'2021'!$T$2:$T$5794)</f>
        <v>0</v>
      </c>
      <c r="Q381" s="3">
        <f>SUMIF('2020'!$R$2:$R$5794,'Base Recursos Fiscales'!$H381,'2020'!$T$2:$T$5794)</f>
        <v>0</v>
      </c>
      <c r="R381" s="3">
        <f>SUMIF('2019'!$R$2:$R$5794,'Base Recursos Fiscales'!$H381,'2019'!$T$2:$T$5794)</f>
        <v>0</v>
      </c>
      <c r="T381" s="115">
        <f t="shared" si="374"/>
        <v>0</v>
      </c>
      <c r="U381" s="106"/>
      <c r="V381" s="106"/>
      <c r="W381" s="106"/>
      <c r="X381" s="106"/>
      <c r="Y381" s="106"/>
      <c r="Z381" s="106"/>
    </row>
    <row r="382" spans="1:28" hidden="1" x14ac:dyDescent="0.25">
      <c r="A382" s="1">
        <f t="shared" si="350"/>
        <v>17</v>
      </c>
      <c r="C382" s="1" t="str">
        <f>IFERROR(VLOOKUP($F382,catalogos!$A$3:$D$111,2,0),0)</f>
        <v>1.1.4.2</v>
      </c>
      <c r="D382" s="1">
        <v>11</v>
      </c>
      <c r="E382" s="6" t="str">
        <f t="shared" si="337"/>
        <v>1 5 1 005 001</v>
      </c>
      <c r="F382" s="6" t="str">
        <f t="shared" si="339"/>
        <v>5 1</v>
      </c>
      <c r="G382" s="1" t="s">
        <v>424</v>
      </c>
      <c r="H382" s="117" t="s">
        <v>1276</v>
      </c>
      <c r="I382" s="117" t="s">
        <v>1277</v>
      </c>
      <c r="J382" s="3">
        <f>SUMIF('2022'!$R$2:$R$3023,'Base Recursos Fiscales'!$H382,'2022'!$T$2:$T$3023)</f>
        <v>0</v>
      </c>
      <c r="K382" s="3">
        <f t="shared" si="370"/>
        <v>0</v>
      </c>
      <c r="L382" s="3">
        <f t="shared" si="371"/>
        <v>0</v>
      </c>
      <c r="M382" s="3">
        <f t="shared" si="372"/>
        <v>0</v>
      </c>
      <c r="N382" s="3">
        <f t="shared" si="373"/>
        <v>0</v>
      </c>
      <c r="P382" s="3">
        <f>SUMIF('2021'!$R$2:$R$5794,'Base Recursos Fiscales'!$H382,'2021'!$T$2:$T$5794)</f>
        <v>0</v>
      </c>
      <c r="Q382" s="3">
        <f>SUMIF('2020'!$R$2:$R$5794,'Base Recursos Fiscales'!$H382,'2020'!$T$2:$T$5794)</f>
        <v>0</v>
      </c>
      <c r="R382" s="3">
        <f>SUMIF('2019'!$R$2:$R$5794,'Base Recursos Fiscales'!$H382,'2019'!$T$2:$T$5794)</f>
        <v>0</v>
      </c>
      <c r="T382" s="115">
        <f t="shared" si="374"/>
        <v>0</v>
      </c>
    </row>
    <row r="383" spans="1:28" hidden="1" x14ac:dyDescent="0.25">
      <c r="A383" s="1">
        <f t="shared" si="350"/>
        <v>17</v>
      </c>
      <c r="C383" s="1" t="str">
        <f>IFERROR(VLOOKUP($F383,catalogos!$A$3:$D$111,2,0),0)</f>
        <v>1.1.4.2</v>
      </c>
      <c r="D383" s="1">
        <v>11</v>
      </c>
      <c r="E383" s="6" t="str">
        <f t="shared" si="337"/>
        <v>1 5 1 005 001</v>
      </c>
      <c r="F383" s="6" t="str">
        <f t="shared" si="339"/>
        <v>5 1</v>
      </c>
      <c r="G383" s="1" t="s">
        <v>424</v>
      </c>
      <c r="H383" s="117" t="s">
        <v>1278</v>
      </c>
      <c r="I383" s="117" t="s">
        <v>1279</v>
      </c>
      <c r="J383" s="3">
        <f>SUMIF('2022'!$R$2:$R$3023,'Base Recursos Fiscales'!$H383,'2022'!$T$2:$T$3023)</f>
        <v>0</v>
      </c>
      <c r="K383" s="3">
        <f t="shared" si="370"/>
        <v>0</v>
      </c>
      <c r="L383" s="3">
        <f t="shared" si="371"/>
        <v>0</v>
      </c>
      <c r="M383" s="3">
        <f t="shared" si="372"/>
        <v>0</v>
      </c>
      <c r="N383" s="3">
        <f t="shared" si="373"/>
        <v>0</v>
      </c>
      <c r="P383" s="3">
        <f>SUMIF('2021'!$R$2:$R$5794,'Base Recursos Fiscales'!$H383,'2021'!$T$2:$T$5794)</f>
        <v>0</v>
      </c>
      <c r="Q383" s="3">
        <f>SUMIF('2020'!$R$2:$R$5794,'Base Recursos Fiscales'!$H383,'2020'!$T$2:$T$5794)</f>
        <v>0</v>
      </c>
      <c r="R383" s="3">
        <f>SUMIF('2019'!$R$2:$R$5794,'Base Recursos Fiscales'!$H383,'2019'!$T$2:$T$5794)</f>
        <v>0</v>
      </c>
      <c r="T383" s="115">
        <f t="shared" si="374"/>
        <v>0</v>
      </c>
    </row>
    <row r="384" spans="1:28" hidden="1" x14ac:dyDescent="0.25">
      <c r="A384" s="1">
        <f t="shared" si="350"/>
        <v>17</v>
      </c>
      <c r="C384" s="1" t="str">
        <f>IFERROR(VLOOKUP($F384,catalogos!$A$3:$D$111,2,0),0)</f>
        <v>1.1.4.2</v>
      </c>
      <c r="D384" s="1">
        <v>11</v>
      </c>
      <c r="E384" s="6" t="str">
        <f t="shared" si="337"/>
        <v>1 5 1 005 001</v>
      </c>
      <c r="F384" s="6" t="str">
        <f t="shared" si="339"/>
        <v>5 1</v>
      </c>
      <c r="G384" s="1" t="s">
        <v>424</v>
      </c>
      <c r="H384" s="117" t="s">
        <v>1280</v>
      </c>
      <c r="I384" s="117" t="s">
        <v>1188</v>
      </c>
      <c r="J384" s="3">
        <f>SUMIF('2022'!$R$2:$R$3023,'Base Recursos Fiscales'!$H384,'2022'!$T$2:$T$3023)</f>
        <v>0</v>
      </c>
      <c r="K384" s="3">
        <f t="shared" si="370"/>
        <v>0</v>
      </c>
      <c r="L384" s="3">
        <f t="shared" si="371"/>
        <v>0</v>
      </c>
      <c r="M384" s="3">
        <f t="shared" si="372"/>
        <v>0</v>
      </c>
      <c r="N384" s="3">
        <f t="shared" si="373"/>
        <v>0</v>
      </c>
      <c r="P384" s="3">
        <f>SUMIF('2021'!$R$2:$R$5794,'Base Recursos Fiscales'!$H384,'2021'!$T$2:$T$5794)</f>
        <v>0</v>
      </c>
      <c r="Q384" s="3">
        <f>SUMIF('2020'!$R$2:$R$5794,'Base Recursos Fiscales'!$H384,'2020'!$T$2:$T$5794)</f>
        <v>0</v>
      </c>
      <c r="R384" s="3">
        <f>SUMIF('2019'!$R$2:$R$5794,'Base Recursos Fiscales'!$H384,'2019'!$T$2:$T$5794)</f>
        <v>0</v>
      </c>
      <c r="T384" s="115">
        <f t="shared" si="374"/>
        <v>0</v>
      </c>
      <c r="U384" s="106"/>
      <c r="V384" s="106"/>
      <c r="W384" s="106"/>
      <c r="X384" s="106"/>
      <c r="Y384" s="106"/>
      <c r="Z384" s="106"/>
    </row>
    <row r="385" spans="1:28" hidden="1" x14ac:dyDescent="0.25">
      <c r="A385" s="106">
        <f t="shared" si="350"/>
        <v>13</v>
      </c>
      <c r="B385" s="106"/>
      <c r="C385" s="106">
        <f>IFERROR(VLOOKUP($F385,catalogos!$A$3:$D$111,2,0),0)</f>
        <v>0</v>
      </c>
      <c r="D385" s="106"/>
      <c r="E385" s="116" t="str">
        <f t="shared" si="337"/>
        <v>1 5 1 005</v>
      </c>
      <c r="F385" s="116"/>
      <c r="G385" s="106" t="s">
        <v>423</v>
      </c>
      <c r="H385" s="136" t="s">
        <v>708</v>
      </c>
      <c r="I385" s="136" t="s">
        <v>709</v>
      </c>
      <c r="J385" s="2">
        <f>SUMIF($E$11:$E$5802,$H385,$J$11:$J$5802)</f>
        <v>0</v>
      </c>
      <c r="K385" s="2">
        <f>SUMIF($E$11:$E$5802,$H385,$K$11:$K$5802)</f>
        <v>0</v>
      </c>
      <c r="L385" s="2">
        <f>SUMIF($E$11:$E$5802,$H385,$L$11:$L$5802)</f>
        <v>0</v>
      </c>
      <c r="M385" s="2">
        <f>SUMIF($E$11:$E$5802,$H385,$M$11:$M$5802)</f>
        <v>0</v>
      </c>
      <c r="N385" s="2">
        <f>SUMIF($E$11:$E$5802,$H385,$N$11:$N$5802)</f>
        <v>0</v>
      </c>
      <c r="O385" s="2"/>
      <c r="P385" s="2">
        <f>SUMIF($E$11:$E$5802,$H385,$P$11:$P$5802)</f>
        <v>0</v>
      </c>
      <c r="Q385" s="2">
        <f>SUMIF($E$11:$E$5802,$H385,$Q$11:$Q$5802)</f>
        <v>0</v>
      </c>
      <c r="R385" s="2">
        <f>SUMIF($E$11:$E$5802,$H385,$R$11:$R$5802)</f>
        <v>0</v>
      </c>
      <c r="S385" s="2">
        <f>SUMIF($E$11:$E$5802,$H385,$S$11:$S$5802)</f>
        <v>0</v>
      </c>
      <c r="T385" s="107"/>
      <c r="U385" s="106"/>
      <c r="V385" s="106"/>
      <c r="W385" s="106"/>
      <c r="X385" s="106"/>
    </row>
    <row r="386" spans="1:28" hidden="1" x14ac:dyDescent="0.25">
      <c r="A386" s="1">
        <f t="shared" si="350"/>
        <v>17</v>
      </c>
      <c r="C386" s="1" t="str">
        <f>IFERROR(VLOOKUP($F386,catalogos!$A$3:$D$111,2,0),0)</f>
        <v>1.1.4.2</v>
      </c>
      <c r="D386" s="1">
        <v>11</v>
      </c>
      <c r="E386" s="6" t="str">
        <f t="shared" si="337"/>
        <v>1 5 1 005 002</v>
      </c>
      <c r="F386" s="6" t="str">
        <f t="shared" si="339"/>
        <v>5 1</v>
      </c>
      <c r="G386" s="1" t="s">
        <v>424</v>
      </c>
      <c r="H386" s="117" t="s">
        <v>397</v>
      </c>
      <c r="I386" s="117" t="s">
        <v>396</v>
      </c>
      <c r="J386" s="3">
        <f>SUMIF('2022'!$R$2:$R$3023,'Base Recursos Fiscales'!$H386,'2022'!$T$2:$T$3023)</f>
        <v>0</v>
      </c>
      <c r="K386" s="3">
        <f t="shared" ref="K386:K387" si="375">($J386/$K$1)*$K$2</f>
        <v>0</v>
      </c>
      <c r="L386" s="3">
        <f t="shared" ref="L386:L387" si="376">+$J386+$K386</f>
        <v>0</v>
      </c>
      <c r="M386" s="3">
        <f t="shared" ref="M386:M387" si="377">+$L386*$K$3</f>
        <v>0</v>
      </c>
      <c r="N386" s="3">
        <f t="shared" ref="N386:N387" si="378">+M386+L386</f>
        <v>0</v>
      </c>
      <c r="P386" s="3">
        <f>SUMIF('2021'!$R$2:$R$5794,'Base Recursos Fiscales'!$H386,'2021'!$T$2:$T$5794)</f>
        <v>0</v>
      </c>
      <c r="Q386" s="3">
        <f>SUMIF('2020'!$R$2:$R$5794,'Base Recursos Fiscales'!$H386,'2020'!$T$2:$T$5794)</f>
        <v>0</v>
      </c>
      <c r="R386" s="3">
        <f>SUMIF('2019'!$R$2:$R$5794,'Base Recursos Fiscales'!$H386,'2019'!$T$2:$T$5794)</f>
        <v>0</v>
      </c>
      <c r="T386" s="115">
        <f t="shared" ref="T386:T387" si="379">SUM(J386:S386)</f>
        <v>0</v>
      </c>
    </row>
    <row r="387" spans="1:28" hidden="1" x14ac:dyDescent="0.25">
      <c r="A387" s="1">
        <f t="shared" si="350"/>
        <v>17</v>
      </c>
      <c r="C387" s="1" t="str">
        <f>IFERROR(VLOOKUP($F387,catalogos!$A$3:$D$111,2,0),0)</f>
        <v>1.1.4.2</v>
      </c>
      <c r="D387" s="1">
        <v>11</v>
      </c>
      <c r="E387" s="6" t="str">
        <f t="shared" si="337"/>
        <v>1 5 1 005 002</v>
      </c>
      <c r="F387" s="6" t="str">
        <f t="shared" si="339"/>
        <v>5 1</v>
      </c>
      <c r="G387" s="1" t="s">
        <v>424</v>
      </c>
      <c r="H387" s="117" t="s">
        <v>1281</v>
      </c>
      <c r="I387" s="117" t="s">
        <v>1188</v>
      </c>
      <c r="J387" s="3">
        <f>SUMIF('2022'!$R$2:$R$3023,'Base Recursos Fiscales'!$H387,'2022'!$T$2:$T$3023)</f>
        <v>0</v>
      </c>
      <c r="K387" s="3">
        <f t="shared" si="375"/>
        <v>0</v>
      </c>
      <c r="L387" s="3">
        <f t="shared" si="376"/>
        <v>0</v>
      </c>
      <c r="M387" s="3">
        <f t="shared" si="377"/>
        <v>0</v>
      </c>
      <c r="N387" s="3">
        <f t="shared" si="378"/>
        <v>0</v>
      </c>
      <c r="P387" s="3">
        <f>SUMIF('2021'!$R$2:$R$5794,'Base Recursos Fiscales'!$H387,'2021'!$T$2:$T$5794)</f>
        <v>0</v>
      </c>
      <c r="Q387" s="3">
        <f>SUMIF('2020'!$R$2:$R$5794,'Base Recursos Fiscales'!$H387,'2020'!$T$2:$T$5794)</f>
        <v>0</v>
      </c>
      <c r="R387" s="3">
        <f>SUMIF('2019'!$R$2:$R$5794,'Base Recursos Fiscales'!$H387,'2019'!$T$2:$T$5794)</f>
        <v>0</v>
      </c>
      <c r="T387" s="115">
        <f t="shared" si="379"/>
        <v>0</v>
      </c>
      <c r="U387" s="106"/>
      <c r="V387" s="106"/>
      <c r="W387" s="106"/>
      <c r="X387" s="106"/>
      <c r="Y387" s="106"/>
      <c r="Z387" s="106"/>
    </row>
    <row r="388" spans="1:28" hidden="1" x14ac:dyDescent="0.25">
      <c r="A388" s="106">
        <f t="shared" si="350"/>
        <v>13</v>
      </c>
      <c r="B388" s="106"/>
      <c r="C388" s="106">
        <f>IFERROR(VLOOKUP($F388,catalogos!$A$3:$D$111,2,0),0)</f>
        <v>0</v>
      </c>
      <c r="D388" s="106"/>
      <c r="E388" s="116" t="str">
        <f t="shared" si="337"/>
        <v>1 5 1 005</v>
      </c>
      <c r="F388" s="116"/>
      <c r="G388" s="106" t="s">
        <v>423</v>
      </c>
      <c r="H388" s="136" t="s">
        <v>710</v>
      </c>
      <c r="I388" s="136" t="s">
        <v>1573</v>
      </c>
      <c r="J388" s="2">
        <f>SUMIF($E$11:$E$5802,$H388,$J$11:$J$5802)</f>
        <v>0</v>
      </c>
      <c r="K388" s="2">
        <f>SUMIF($E$11:$E$5802,$H388,$K$11:$K$5802)</f>
        <v>0</v>
      </c>
      <c r="L388" s="2">
        <f>SUMIF($E$11:$E$5802,$H388,$L$11:$L$5802)</f>
        <v>0</v>
      </c>
      <c r="M388" s="2">
        <f>SUMIF($E$11:$E$5802,$H388,$M$11:$M$5802)</f>
        <v>0</v>
      </c>
      <c r="N388" s="2">
        <f>SUMIF($E$11:$E$5802,$H388,$N$11:$N$5802)</f>
        <v>0</v>
      </c>
      <c r="O388" s="2"/>
      <c r="P388" s="2">
        <f>SUMIF($E$11:$E$5802,$H388,$P$11:$P$5802)</f>
        <v>0</v>
      </c>
      <c r="Q388" s="2">
        <f>SUMIF($E$11:$E$5802,$H388,$Q$11:$Q$5802)</f>
        <v>0</v>
      </c>
      <c r="R388" s="2">
        <f>SUMIF($E$11:$E$5802,$H388,$R$11:$R$5802)</f>
        <v>0</v>
      </c>
      <c r="T388" s="115">
        <f t="shared" ref="T388" si="380">SUM(J388:S388)</f>
        <v>0</v>
      </c>
    </row>
    <row r="389" spans="1:28" hidden="1" x14ac:dyDescent="0.25">
      <c r="A389" s="1">
        <f t="shared" si="350"/>
        <v>17</v>
      </c>
      <c r="C389" s="1" t="str">
        <f>IFERROR(VLOOKUP($F389,catalogos!$A$3:$D$111,2,0),0)</f>
        <v>1.1.4.2</v>
      </c>
      <c r="D389" s="1">
        <v>11</v>
      </c>
      <c r="E389" s="6" t="str">
        <f t="shared" si="337"/>
        <v>1 5 1 005 003</v>
      </c>
      <c r="F389" s="6" t="str">
        <f t="shared" si="339"/>
        <v>5 1</v>
      </c>
      <c r="G389" s="1" t="s">
        <v>424</v>
      </c>
      <c r="H389" s="117" t="s">
        <v>398</v>
      </c>
      <c r="I389" s="117" t="s">
        <v>396</v>
      </c>
      <c r="J389" s="3">
        <f>SUMIF('2022'!$R$2:$R$3023,'Base Recursos Fiscales'!$H389,'2022'!$T$2:$T$3023)</f>
        <v>0</v>
      </c>
      <c r="K389" s="3">
        <f t="shared" ref="K389:K390" si="381">($J389/$K$1)*$K$2</f>
        <v>0</v>
      </c>
      <c r="L389" s="3">
        <f t="shared" ref="L389:L390" si="382">+$J389+$K389</f>
        <v>0</v>
      </c>
      <c r="M389" s="3">
        <f t="shared" ref="M389:M390" si="383">+$L389*$K$3</f>
        <v>0</v>
      </c>
      <c r="N389" s="3">
        <f t="shared" ref="N389:N390" si="384">+M389+L389</f>
        <v>0</v>
      </c>
      <c r="P389" s="3">
        <f>SUMIF('2021'!$R$2:$R$5794,'Base Recursos Fiscales'!$H389,'2021'!$T$2:$T$5794)</f>
        <v>0</v>
      </c>
      <c r="Q389" s="3">
        <f>SUMIF('2020'!$R$2:$R$5794,'Base Recursos Fiscales'!$H389,'2020'!$T$2:$T$5794)</f>
        <v>0</v>
      </c>
      <c r="R389" s="3">
        <f>SUMIF('2019'!$R$2:$R$5794,'Base Recursos Fiscales'!$H389,'2019'!$T$2:$T$5794)</f>
        <v>0</v>
      </c>
      <c r="T389" s="115">
        <f t="shared" ref="T389:T390" si="385">SUM(J389:S389)</f>
        <v>0</v>
      </c>
      <c r="U389" s="106"/>
      <c r="V389" s="106"/>
      <c r="W389" s="106"/>
      <c r="X389" s="106"/>
      <c r="Y389" s="106"/>
      <c r="Z389" s="106"/>
      <c r="AA389" s="106"/>
      <c r="AB389" s="106"/>
    </row>
    <row r="390" spans="1:28" hidden="1" x14ac:dyDescent="0.25">
      <c r="A390" s="1">
        <f t="shared" si="350"/>
        <v>17</v>
      </c>
      <c r="C390" s="1" t="str">
        <f>IFERROR(VLOOKUP($F390,catalogos!$A$3:$D$111,2,0),0)</f>
        <v>1.1.4.2</v>
      </c>
      <c r="D390" s="1">
        <v>11</v>
      </c>
      <c r="E390" s="6" t="str">
        <f t="shared" si="337"/>
        <v>1 5 1 005 003</v>
      </c>
      <c r="F390" s="6" t="str">
        <f t="shared" si="339"/>
        <v>5 1</v>
      </c>
      <c r="G390" s="1" t="s">
        <v>424</v>
      </c>
      <c r="H390" s="117" t="s">
        <v>1282</v>
      </c>
      <c r="I390" s="117" t="s">
        <v>1188</v>
      </c>
      <c r="J390" s="3">
        <f>SUMIF('2022'!$R$2:$R$3023,'Base Recursos Fiscales'!$H390,'2022'!$T$2:$T$3023)</f>
        <v>0</v>
      </c>
      <c r="K390" s="3">
        <f t="shared" si="381"/>
        <v>0</v>
      </c>
      <c r="L390" s="3">
        <f t="shared" si="382"/>
        <v>0</v>
      </c>
      <c r="M390" s="3">
        <f t="shared" si="383"/>
        <v>0</v>
      </c>
      <c r="N390" s="3">
        <f t="shared" si="384"/>
        <v>0</v>
      </c>
      <c r="P390" s="3">
        <f>SUMIF('2021'!$R$2:$R$5794,'Base Recursos Fiscales'!$H390,'2021'!$T$2:$T$5794)</f>
        <v>0</v>
      </c>
      <c r="Q390" s="3">
        <f>SUMIF('2020'!$R$2:$R$5794,'Base Recursos Fiscales'!$H390,'2020'!$T$2:$T$5794)</f>
        <v>0</v>
      </c>
      <c r="R390" s="3">
        <f>SUMIF('2019'!$R$2:$R$5794,'Base Recursos Fiscales'!$H390,'2019'!$T$2:$T$5794)</f>
        <v>0</v>
      </c>
      <c r="T390" s="115">
        <f t="shared" si="385"/>
        <v>0</v>
      </c>
    </row>
    <row r="391" spans="1:28" hidden="1" x14ac:dyDescent="0.25">
      <c r="A391" s="106">
        <f t="shared" si="350"/>
        <v>13</v>
      </c>
      <c r="B391" s="106"/>
      <c r="C391" s="106">
        <f>IFERROR(VLOOKUP($F391,catalogos!$A$3:$D$111,2,0),0)</f>
        <v>0</v>
      </c>
      <c r="D391" s="106"/>
      <c r="E391" s="116" t="str">
        <f t="shared" si="337"/>
        <v>1 5 1 005</v>
      </c>
      <c r="F391" s="116"/>
      <c r="G391" s="106" t="s">
        <v>423</v>
      </c>
      <c r="H391" s="136" t="s">
        <v>1283</v>
      </c>
      <c r="I391" s="136" t="s">
        <v>1284</v>
      </c>
      <c r="J391" s="2">
        <f>SUMIF($E$11:$E$5802,$H391,$J$11:$J$5802)</f>
        <v>0</v>
      </c>
      <c r="K391" s="2">
        <f>SUMIF($E$11:$E$5802,$H391,$K$11:$K$5802)</f>
        <v>0</v>
      </c>
      <c r="L391" s="2">
        <f>SUMIF($E$11:$E$5802,$H391,$L$11:$L$5802)</f>
        <v>0</v>
      </c>
      <c r="M391" s="2">
        <f>SUMIF($E$11:$E$5802,$H391,$M$11:$M$5802)</f>
        <v>0</v>
      </c>
      <c r="N391" s="2">
        <f>SUMIF($E$11:$E$5802,$H391,$N$11:$N$5802)</f>
        <v>0</v>
      </c>
      <c r="O391" s="2"/>
      <c r="P391" s="2">
        <f>SUMIF($E$11:$E$5802,$H391,$P$11:$P$5802)</f>
        <v>0</v>
      </c>
      <c r="Q391" s="2">
        <f>SUMIF($E$11:$E$5802,$H391,$Q$11:$Q$5802)</f>
        <v>0</v>
      </c>
      <c r="R391" s="2">
        <f>SUMIF($E$11:$E$5802,$H391,$R$11:$R$5802)</f>
        <v>0</v>
      </c>
      <c r="T391" s="115">
        <f t="shared" ref="T391:T394" si="386">SUM(J391:S391)</f>
        <v>0</v>
      </c>
    </row>
    <row r="392" spans="1:28" hidden="1" x14ac:dyDescent="0.25">
      <c r="A392" s="1">
        <f t="shared" si="350"/>
        <v>17</v>
      </c>
      <c r="C392" s="1" t="str">
        <f>IFERROR(VLOOKUP($F392,catalogos!$A$3:$D$111,2,0),0)</f>
        <v>1.1.4.2</v>
      </c>
      <c r="D392" s="1">
        <v>11</v>
      </c>
      <c r="E392" s="6" t="str">
        <f t="shared" si="337"/>
        <v>1 5 1 005 004</v>
      </c>
      <c r="F392" s="6" t="str">
        <f t="shared" si="339"/>
        <v>5 1</v>
      </c>
      <c r="G392" s="1" t="s">
        <v>424</v>
      </c>
      <c r="H392" s="117" t="s">
        <v>1285</v>
      </c>
      <c r="I392" s="117" t="s">
        <v>1286</v>
      </c>
      <c r="J392" s="3">
        <f>SUMIF('2022'!$R$2:$R$3023,'Base Recursos Fiscales'!$H392,'2022'!$T$2:$T$3023)</f>
        <v>0</v>
      </c>
      <c r="K392" s="3">
        <f t="shared" ref="K392:K393" si="387">($J392/$K$1)*$K$2</f>
        <v>0</v>
      </c>
      <c r="L392" s="3">
        <f t="shared" ref="L392:L393" si="388">+$J392+$K392</f>
        <v>0</v>
      </c>
      <c r="M392" s="3">
        <f t="shared" ref="M392:M393" si="389">+$L392*$K$3</f>
        <v>0</v>
      </c>
      <c r="N392" s="3">
        <f t="shared" ref="N392:N393" si="390">+M392+L392</f>
        <v>0</v>
      </c>
      <c r="P392" s="3">
        <f>SUMIF('2021'!$R$2:$R$5794,'Base Recursos Fiscales'!$H392,'2021'!$T$2:$T$5794)</f>
        <v>0</v>
      </c>
      <c r="Q392" s="3">
        <f>SUMIF('2020'!$R$2:$R$5794,'Base Recursos Fiscales'!$H392,'2020'!$T$2:$T$5794)</f>
        <v>0</v>
      </c>
      <c r="R392" s="3">
        <f>SUMIF('2019'!$R$2:$R$5794,'Base Recursos Fiscales'!$H392,'2019'!$T$2:$T$5794)</f>
        <v>0</v>
      </c>
      <c r="T392" s="115">
        <f t="shared" ref="T392:T393" si="391">SUM(J392:S392)</f>
        <v>0</v>
      </c>
    </row>
    <row r="393" spans="1:28" hidden="1" x14ac:dyDescent="0.25">
      <c r="A393" s="1">
        <f t="shared" si="350"/>
        <v>17</v>
      </c>
      <c r="C393" s="1" t="str">
        <f>IFERROR(VLOOKUP($F393,catalogos!$A$3:$D$111,2,0),0)</f>
        <v>1.1.4.2</v>
      </c>
      <c r="D393" s="1">
        <v>11</v>
      </c>
      <c r="E393" s="6" t="str">
        <f t="shared" si="337"/>
        <v>1 5 1 005 004</v>
      </c>
      <c r="F393" s="6" t="str">
        <f t="shared" si="339"/>
        <v>5 1</v>
      </c>
      <c r="G393" s="1" t="s">
        <v>424</v>
      </c>
      <c r="H393" s="117" t="s">
        <v>1287</v>
      </c>
      <c r="I393" s="117" t="s">
        <v>1288</v>
      </c>
      <c r="J393" s="3">
        <f>SUMIF('2022'!$R$2:$R$3023,'Base Recursos Fiscales'!$H393,'2022'!$T$2:$T$3023)</f>
        <v>0</v>
      </c>
      <c r="K393" s="3">
        <f t="shared" si="387"/>
        <v>0</v>
      </c>
      <c r="L393" s="3">
        <f t="shared" si="388"/>
        <v>0</v>
      </c>
      <c r="M393" s="3">
        <f t="shared" si="389"/>
        <v>0</v>
      </c>
      <c r="N393" s="3">
        <f t="shared" si="390"/>
        <v>0</v>
      </c>
      <c r="P393" s="3">
        <f>SUMIF('2021'!$R$2:$R$5794,'Base Recursos Fiscales'!$H393,'2021'!$T$2:$T$5794)</f>
        <v>0</v>
      </c>
      <c r="Q393" s="3">
        <f>SUMIF('2020'!$R$2:$R$5794,'Base Recursos Fiscales'!$H393,'2020'!$T$2:$T$5794)</f>
        <v>0</v>
      </c>
      <c r="R393" s="3">
        <f>SUMIF('2019'!$R$2:$R$5794,'Base Recursos Fiscales'!$H393,'2019'!$T$2:$T$5794)</f>
        <v>0</v>
      </c>
      <c r="T393" s="115">
        <f t="shared" si="391"/>
        <v>0</v>
      </c>
    </row>
    <row r="394" spans="1:28" hidden="1" x14ac:dyDescent="0.25">
      <c r="A394" s="106">
        <f t="shared" si="350"/>
        <v>13</v>
      </c>
      <c r="B394" s="106"/>
      <c r="C394" s="106">
        <f>IFERROR(VLOOKUP($F394,catalogos!$A$3:$D$111,2,0),0)</f>
        <v>0</v>
      </c>
      <c r="D394" s="106"/>
      <c r="E394" s="116" t="str">
        <f t="shared" si="337"/>
        <v>1 5 1 005</v>
      </c>
      <c r="F394" s="116"/>
      <c r="G394" s="106" t="s">
        <v>423</v>
      </c>
      <c r="H394" s="136" t="s">
        <v>1289</v>
      </c>
      <c r="I394" s="136" t="s">
        <v>1290</v>
      </c>
      <c r="J394" s="2">
        <f>SUMIF($E$11:$E$5802,$H394,$J$11:$J$5802)</f>
        <v>0</v>
      </c>
      <c r="K394" s="2">
        <f>SUMIF($E$11:$E$5802,$H394,$K$11:$K$5802)</f>
        <v>0</v>
      </c>
      <c r="L394" s="2">
        <f>SUMIF($E$11:$E$5802,$H394,$L$11:$L$5802)</f>
        <v>0</v>
      </c>
      <c r="M394" s="2">
        <f>SUMIF($E$11:$E$5802,$H394,$M$11:$M$5802)</f>
        <v>0</v>
      </c>
      <c r="N394" s="2">
        <f>SUMIF($E$11:$E$5802,$H394,$N$11:$N$5802)</f>
        <v>0</v>
      </c>
      <c r="O394" s="2"/>
      <c r="P394" s="2">
        <f>SUMIF($E$11:$E$5802,$H394,$P$11:$P$5802)</f>
        <v>0</v>
      </c>
      <c r="Q394" s="2">
        <f>SUMIF($E$11:$E$5802,$H394,$Q$11:$Q$5802)</f>
        <v>0</v>
      </c>
      <c r="R394" s="2">
        <f>SUMIF($E$11:$E$5802,$H394,$R$11:$R$5802)</f>
        <v>0</v>
      </c>
      <c r="T394" s="115">
        <f t="shared" si="386"/>
        <v>0</v>
      </c>
    </row>
    <row r="395" spans="1:28" hidden="1" x14ac:dyDescent="0.25">
      <c r="A395" s="1">
        <f t="shared" si="350"/>
        <v>17</v>
      </c>
      <c r="C395" s="1" t="str">
        <f>IFERROR(VLOOKUP($F395,catalogos!$A$3:$D$111,2,0),0)</f>
        <v>1.1.4.2</v>
      </c>
      <c r="D395" s="1">
        <v>11</v>
      </c>
      <c r="E395" s="6" t="str">
        <f t="shared" si="337"/>
        <v>1 5 1 005 005</v>
      </c>
      <c r="F395" s="6" t="str">
        <f t="shared" si="339"/>
        <v>5 1</v>
      </c>
      <c r="G395" s="1" t="s">
        <v>424</v>
      </c>
      <c r="H395" s="117" t="s">
        <v>1291</v>
      </c>
      <c r="I395" s="117" t="s">
        <v>396</v>
      </c>
      <c r="J395" s="3">
        <f>SUMIF('2022'!$R$2:$R$3023,'Base Recursos Fiscales'!$H395,'2022'!$T$2:$T$3023)</f>
        <v>0</v>
      </c>
      <c r="K395" s="3">
        <f t="shared" ref="K395" si="392">($J395/$K$1)*$K$2</f>
        <v>0</v>
      </c>
      <c r="L395" s="3">
        <f t="shared" ref="L395" si="393">+$J395+$K395</f>
        <v>0</v>
      </c>
      <c r="M395" s="3">
        <f t="shared" ref="M395" si="394">+$L395*$K$3</f>
        <v>0</v>
      </c>
      <c r="N395" s="3">
        <f t="shared" ref="N395" si="395">+M395+L395</f>
        <v>0</v>
      </c>
      <c r="P395" s="3">
        <f>SUMIF('2021'!$R$2:$R$5794,'Base Recursos Fiscales'!$H395,'2021'!$T$2:$T$5794)</f>
        <v>0</v>
      </c>
      <c r="Q395" s="3">
        <f>SUMIF('2020'!$R$2:$R$5794,'Base Recursos Fiscales'!$H395,'2020'!$T$2:$T$5794)</f>
        <v>0</v>
      </c>
      <c r="R395" s="3">
        <f>SUMIF('2019'!$R$2:$R$5794,'Base Recursos Fiscales'!$H395,'2019'!$T$2:$T$5794)</f>
        <v>0</v>
      </c>
      <c r="T395" s="115">
        <f t="shared" ref="T395" si="396">SUM(J395:S395)</f>
        <v>0</v>
      </c>
      <c r="U395" s="106"/>
      <c r="V395" s="106"/>
      <c r="W395" s="106"/>
      <c r="X395" s="106"/>
    </row>
    <row r="396" spans="1:28" hidden="1" x14ac:dyDescent="0.25">
      <c r="A396" s="106">
        <f t="shared" si="350"/>
        <v>13</v>
      </c>
      <c r="B396" s="106"/>
      <c r="C396" s="106">
        <f>IFERROR(VLOOKUP($F396,catalogos!$A$3:$D$111,2,0),0)</f>
        <v>0</v>
      </c>
      <c r="D396" s="106"/>
      <c r="E396" s="116" t="str">
        <f t="shared" si="337"/>
        <v>1 5 1 005</v>
      </c>
      <c r="F396" s="116"/>
      <c r="G396" s="106" t="s">
        <v>423</v>
      </c>
      <c r="H396" s="136" t="s">
        <v>1574</v>
      </c>
      <c r="I396" s="136" t="s">
        <v>1554</v>
      </c>
      <c r="J396" s="2">
        <f>SUMIF($E$11:$E$5802,$H396,$J$11:$J$5802)</f>
        <v>0</v>
      </c>
      <c r="K396" s="2">
        <f>SUMIF($E$11:$E$5802,$H396,$K$11:$K$5802)</f>
        <v>0</v>
      </c>
      <c r="L396" s="2">
        <f>SUMIF($E$11:$E$5802,$H396,$L$11:$L$5802)</f>
        <v>0</v>
      </c>
      <c r="M396" s="2">
        <f>SUMIF($E$11:$E$5802,$H396,$M$11:$M$5802)</f>
        <v>0</v>
      </c>
      <c r="N396" s="2">
        <f>SUMIF($E$11:$E$5802,$H396,$N$11:$N$5802)</f>
        <v>0</v>
      </c>
      <c r="O396" s="2"/>
      <c r="P396" s="2">
        <f>SUMIF($E$11:$E$5802,$H396,$P$11:$P$5802)</f>
        <v>0</v>
      </c>
      <c r="Q396" s="2">
        <f>SUMIF($E$11:$E$5802,$H396,$Q$11:$Q$5802)</f>
        <v>0</v>
      </c>
      <c r="R396" s="2">
        <f>SUMIF($E$11:$E$5802,$H396,$R$11:$R$5802)</f>
        <v>0</v>
      </c>
      <c r="T396" s="115">
        <f t="shared" ref="T396:T398" si="397">SUM(J396:S396)</f>
        <v>0</v>
      </c>
    </row>
    <row r="397" spans="1:28" hidden="1" x14ac:dyDescent="0.25">
      <c r="A397" s="1">
        <f t="shared" si="350"/>
        <v>17</v>
      </c>
      <c r="C397" s="1" t="str">
        <f>IFERROR(VLOOKUP($F397,catalogos!$A$3:$D$111,2,0),0)</f>
        <v>1.1.4.2</v>
      </c>
      <c r="D397" s="1">
        <v>11</v>
      </c>
      <c r="E397" s="6" t="str">
        <f t="shared" si="337"/>
        <v>1 5 1 005 006</v>
      </c>
      <c r="F397" s="6" t="str">
        <f t="shared" si="339"/>
        <v>5 1</v>
      </c>
      <c r="G397" s="1" t="s">
        <v>424</v>
      </c>
      <c r="H397" s="117" t="s">
        <v>1575</v>
      </c>
      <c r="I397" s="117" t="s">
        <v>1576</v>
      </c>
      <c r="J397" s="3">
        <f>SUMIF('2022'!$R$2:$R$3023,'Base Recursos Fiscales'!$H397,'2022'!$T$2:$T$3023)</f>
        <v>0</v>
      </c>
      <c r="K397" s="3">
        <f t="shared" ref="K397" si="398">($J397/$K$1)*$K$2</f>
        <v>0</v>
      </c>
      <c r="L397" s="3">
        <f t="shared" ref="L397" si="399">+$J397+$K397</f>
        <v>0</v>
      </c>
      <c r="M397" s="3">
        <f t="shared" ref="M397" si="400">+$L397*$K$3</f>
        <v>0</v>
      </c>
      <c r="N397" s="3">
        <f t="shared" ref="N397" si="401">+M397+L397</f>
        <v>0</v>
      </c>
      <c r="P397" s="3">
        <f>SUMIF('2021'!$R$2:$R$5794,'Base Recursos Fiscales'!$H397,'2021'!$T$2:$T$5794)</f>
        <v>0</v>
      </c>
      <c r="Q397" s="3">
        <f>SUMIF('2020'!$R$2:$R$5794,'Base Recursos Fiscales'!$H397,'2020'!$T$2:$T$5794)</f>
        <v>0</v>
      </c>
      <c r="R397" s="3">
        <f>SUMIF('2019'!$R$2:$R$5794,'Base Recursos Fiscales'!$H397,'2019'!$T$2:$T$5794)</f>
        <v>0</v>
      </c>
      <c r="T397" s="115">
        <f t="shared" ref="T397" si="402">SUM(J397:S397)</f>
        <v>0</v>
      </c>
    </row>
    <row r="398" spans="1:28" hidden="1" x14ac:dyDescent="0.25">
      <c r="A398" s="106">
        <f t="shared" si="350"/>
        <v>9</v>
      </c>
      <c r="B398" s="106"/>
      <c r="C398" s="106">
        <f>IFERROR(VLOOKUP($F398,catalogos!$A$3:$D$111,2,0),0)</f>
        <v>0</v>
      </c>
      <c r="D398" s="106"/>
      <c r="E398" s="116" t="str">
        <f t="shared" si="337"/>
        <v>1 5 1</v>
      </c>
      <c r="F398" s="116"/>
      <c r="G398" s="106" t="s">
        <v>423</v>
      </c>
      <c r="H398" s="136" t="s">
        <v>1292</v>
      </c>
      <c r="I398" s="136" t="s">
        <v>1293</v>
      </c>
      <c r="J398" s="2">
        <f>SUMIF($E$11:$E$5802,$H398,$J$11:$J$5802)</f>
        <v>0</v>
      </c>
      <c r="K398" s="2">
        <f>SUMIF($E$11:$E$5802,$H398,$K$11:$K$5802)</f>
        <v>0</v>
      </c>
      <c r="L398" s="2">
        <f>SUMIF($E$11:$E$5802,$H398,$L$11:$L$5802)</f>
        <v>0</v>
      </c>
      <c r="M398" s="2">
        <f>SUMIF($E$11:$E$5802,$H398,$M$11:$M$5802)</f>
        <v>0</v>
      </c>
      <c r="N398" s="2">
        <f>SUMIF($E$11:$E$5802,$H398,$N$11:$N$5802)</f>
        <v>0</v>
      </c>
      <c r="O398" s="2"/>
      <c r="P398" s="2">
        <f>SUMIF($E$11:$E$5802,$H398,$P$11:$P$5802)</f>
        <v>0</v>
      </c>
      <c r="Q398" s="2">
        <f>SUMIF($E$11:$E$5802,$H398,$Q$11:$Q$5802)</f>
        <v>0</v>
      </c>
      <c r="R398" s="2">
        <f>SUMIF($E$11:$E$5802,$H398,$R$11:$R$5802)</f>
        <v>0</v>
      </c>
      <c r="T398" s="115">
        <f t="shared" si="397"/>
        <v>0</v>
      </c>
      <c r="Y398" s="106"/>
      <c r="Z398" s="106"/>
    </row>
    <row r="399" spans="1:28" hidden="1" x14ac:dyDescent="0.25">
      <c r="A399" s="1">
        <f t="shared" si="350"/>
        <v>13</v>
      </c>
      <c r="C399" s="1" t="str">
        <f>IFERROR(VLOOKUP($F399,catalogos!$A$3:$D$111,2,0),0)</f>
        <v>1.1.4.2</v>
      </c>
      <c r="D399" s="1">
        <v>11</v>
      </c>
      <c r="E399" s="6" t="str">
        <f t="shared" si="337"/>
        <v>1 5 1 006</v>
      </c>
      <c r="F399" s="6" t="str">
        <f t="shared" si="339"/>
        <v>5 1</v>
      </c>
      <c r="G399" s="1" t="s">
        <v>424</v>
      </c>
      <c r="H399" s="117" t="s">
        <v>1294</v>
      </c>
      <c r="I399" s="117" t="s">
        <v>1295</v>
      </c>
      <c r="J399" s="3">
        <f>SUMIF('2022'!$R$2:$R$3023,'Base Recursos Fiscales'!$H399,'2022'!$T$2:$T$3023)</f>
        <v>0</v>
      </c>
      <c r="K399" s="3">
        <f t="shared" ref="K399:K406" si="403">($J399/$K$1)*$K$2</f>
        <v>0</v>
      </c>
      <c r="L399" s="3">
        <f t="shared" ref="L399:L406" si="404">+$J399+$K399</f>
        <v>0</v>
      </c>
      <c r="M399" s="3">
        <f t="shared" ref="M399:M406" si="405">+$L399*$K$3</f>
        <v>0</v>
      </c>
      <c r="N399" s="3">
        <f t="shared" ref="N399:N406" si="406">+M399+L399</f>
        <v>0</v>
      </c>
      <c r="P399" s="3">
        <f>SUMIF('2021'!$R$2:$R$5794,'Base Recursos Fiscales'!$H399,'2021'!$T$2:$T$5794)</f>
        <v>0</v>
      </c>
      <c r="Q399" s="3">
        <f>SUMIF('2020'!$R$2:$R$5794,'Base Recursos Fiscales'!$H399,'2020'!$T$2:$T$5794)</f>
        <v>0</v>
      </c>
      <c r="R399" s="3">
        <f>SUMIF('2019'!$R$2:$R$5794,'Base Recursos Fiscales'!$H399,'2019'!$T$2:$T$5794)</f>
        <v>0</v>
      </c>
      <c r="T399" s="115">
        <f t="shared" ref="T399:T406" si="407">SUM(J399:S399)</f>
        <v>0</v>
      </c>
    </row>
    <row r="400" spans="1:28" hidden="1" x14ac:dyDescent="0.25">
      <c r="A400" s="1">
        <f t="shared" si="350"/>
        <v>13</v>
      </c>
      <c r="C400" s="1" t="str">
        <f>IFERROR(VLOOKUP($F400,catalogos!$A$3:$D$111,2,0),0)</f>
        <v>1.1.4.2</v>
      </c>
      <c r="D400" s="1">
        <v>11</v>
      </c>
      <c r="E400" s="6" t="str">
        <f t="shared" si="337"/>
        <v>1 5 1 006</v>
      </c>
      <c r="F400" s="6" t="str">
        <f t="shared" si="339"/>
        <v>5 1</v>
      </c>
      <c r="G400" s="1" t="s">
        <v>424</v>
      </c>
      <c r="H400" s="117" t="s">
        <v>1296</v>
      </c>
      <c r="I400" s="117" t="s">
        <v>1297</v>
      </c>
      <c r="J400" s="3">
        <f>SUMIF('2022'!$R$2:$R$3023,'Base Recursos Fiscales'!$H400,'2022'!$T$2:$T$3023)</f>
        <v>0</v>
      </c>
      <c r="K400" s="3">
        <f t="shared" si="403"/>
        <v>0</v>
      </c>
      <c r="L400" s="3">
        <f t="shared" si="404"/>
        <v>0</v>
      </c>
      <c r="M400" s="3">
        <f t="shared" si="405"/>
        <v>0</v>
      </c>
      <c r="N400" s="3">
        <f t="shared" si="406"/>
        <v>0</v>
      </c>
      <c r="P400" s="3">
        <f>SUMIF('2021'!$R$2:$R$5794,'Base Recursos Fiscales'!$H400,'2021'!$T$2:$T$5794)</f>
        <v>0</v>
      </c>
      <c r="Q400" s="3">
        <f>SUMIF('2020'!$R$2:$R$5794,'Base Recursos Fiscales'!$H400,'2020'!$T$2:$T$5794)</f>
        <v>0</v>
      </c>
      <c r="R400" s="3">
        <f>SUMIF('2019'!$R$2:$R$5794,'Base Recursos Fiscales'!$H400,'2019'!$T$2:$T$5794)</f>
        <v>0</v>
      </c>
      <c r="T400" s="115">
        <f t="shared" si="407"/>
        <v>0</v>
      </c>
    </row>
    <row r="401" spans="1:28" hidden="1" x14ac:dyDescent="0.25">
      <c r="A401" s="1">
        <f t="shared" si="350"/>
        <v>13</v>
      </c>
      <c r="C401" s="1" t="str">
        <f>IFERROR(VLOOKUP($F401,catalogos!$A$3:$D$111,2,0),0)</f>
        <v>1.1.4.2</v>
      </c>
      <c r="D401" s="1">
        <v>11</v>
      </c>
      <c r="E401" s="6" t="str">
        <f t="shared" si="337"/>
        <v>1 5 1 006</v>
      </c>
      <c r="F401" s="6" t="str">
        <f t="shared" si="339"/>
        <v>5 1</v>
      </c>
      <c r="G401" s="1" t="s">
        <v>424</v>
      </c>
      <c r="H401" s="117" t="s">
        <v>1298</v>
      </c>
      <c r="I401" s="117" t="s">
        <v>1299</v>
      </c>
      <c r="J401" s="3">
        <f>SUMIF('2022'!$R$2:$R$3023,'Base Recursos Fiscales'!$H401,'2022'!$T$2:$T$3023)</f>
        <v>0</v>
      </c>
      <c r="K401" s="3">
        <f t="shared" si="403"/>
        <v>0</v>
      </c>
      <c r="L401" s="3">
        <f t="shared" si="404"/>
        <v>0</v>
      </c>
      <c r="M401" s="3">
        <f t="shared" si="405"/>
        <v>0</v>
      </c>
      <c r="N401" s="3">
        <f t="shared" si="406"/>
        <v>0</v>
      </c>
      <c r="P401" s="3">
        <f>SUMIF('2021'!$R$2:$R$5794,'Base Recursos Fiscales'!$H401,'2021'!$T$2:$T$5794)</f>
        <v>0</v>
      </c>
      <c r="Q401" s="3">
        <f>SUMIF('2020'!$R$2:$R$5794,'Base Recursos Fiscales'!$H401,'2020'!$T$2:$T$5794)</f>
        <v>0</v>
      </c>
      <c r="R401" s="3">
        <f>SUMIF('2019'!$R$2:$R$5794,'Base Recursos Fiscales'!$H401,'2019'!$T$2:$T$5794)</f>
        <v>0</v>
      </c>
      <c r="T401" s="115">
        <f t="shared" si="407"/>
        <v>0</v>
      </c>
    </row>
    <row r="402" spans="1:28" hidden="1" x14ac:dyDescent="0.25">
      <c r="A402" s="1">
        <f t="shared" si="350"/>
        <v>13</v>
      </c>
      <c r="C402" s="1" t="str">
        <f>IFERROR(VLOOKUP($F402,catalogos!$A$3:$D$111,2,0),0)</f>
        <v>1.1.4.2</v>
      </c>
      <c r="D402" s="1">
        <v>11</v>
      </c>
      <c r="E402" s="6" t="str">
        <f t="shared" ref="E402:E466" si="408">IF($A402=21,MID($H402,1,17),IF($A402=17,MID($H402,1,13),IF($A402=13,MID($H402,1,9),IF($A402=9,MID($H402,1,5),IF($A402=5,MID($H402,1,3),IF($A402=3,MID($H402,1,1),0))))))</f>
        <v>1 5 1 006</v>
      </c>
      <c r="F402" s="6" t="str">
        <f t="shared" si="339"/>
        <v>5 1</v>
      </c>
      <c r="G402" s="1" t="s">
        <v>424</v>
      </c>
      <c r="H402" s="117" t="s">
        <v>1300</v>
      </c>
      <c r="I402" s="117" t="s">
        <v>1301</v>
      </c>
      <c r="J402" s="3">
        <f>SUMIF('2022'!$R$2:$R$3023,'Base Recursos Fiscales'!$H402,'2022'!$T$2:$T$3023)</f>
        <v>0</v>
      </c>
      <c r="K402" s="3">
        <f t="shared" si="403"/>
        <v>0</v>
      </c>
      <c r="L402" s="3">
        <f t="shared" si="404"/>
        <v>0</v>
      </c>
      <c r="M402" s="3">
        <f t="shared" si="405"/>
        <v>0</v>
      </c>
      <c r="N402" s="3">
        <f t="shared" si="406"/>
        <v>0</v>
      </c>
      <c r="P402" s="3">
        <f>SUMIF('2021'!$R$2:$R$5794,'Base Recursos Fiscales'!$H402,'2021'!$T$2:$T$5794)</f>
        <v>0</v>
      </c>
      <c r="Q402" s="3">
        <f>SUMIF('2020'!$R$2:$R$5794,'Base Recursos Fiscales'!$H402,'2020'!$T$2:$T$5794)</f>
        <v>0</v>
      </c>
      <c r="R402" s="3">
        <f>SUMIF('2019'!$R$2:$R$5794,'Base Recursos Fiscales'!$H402,'2019'!$T$2:$T$5794)</f>
        <v>0</v>
      </c>
      <c r="T402" s="115">
        <f t="shared" si="407"/>
        <v>0</v>
      </c>
    </row>
    <row r="403" spans="1:28" hidden="1" x14ac:dyDescent="0.25">
      <c r="A403" s="1">
        <f t="shared" si="350"/>
        <v>13</v>
      </c>
      <c r="C403" s="1" t="str">
        <f>IFERROR(VLOOKUP($F403,catalogos!$A$3:$D$111,2,0),0)</f>
        <v>1.1.4.2</v>
      </c>
      <c r="D403" s="1">
        <v>11</v>
      </c>
      <c r="E403" s="6" t="str">
        <f t="shared" si="408"/>
        <v>1 5 1 006</v>
      </c>
      <c r="F403" s="6" t="str">
        <f t="shared" si="339"/>
        <v>5 1</v>
      </c>
      <c r="G403" s="1" t="s">
        <v>424</v>
      </c>
      <c r="H403" s="117" t="s">
        <v>1302</v>
      </c>
      <c r="I403" s="117" t="s">
        <v>1303</v>
      </c>
      <c r="J403" s="3">
        <f>SUMIF('2022'!$R$2:$R$3023,'Base Recursos Fiscales'!$H403,'2022'!$T$2:$T$3023)</f>
        <v>0</v>
      </c>
      <c r="K403" s="3">
        <f t="shared" si="403"/>
        <v>0</v>
      </c>
      <c r="L403" s="3">
        <f t="shared" si="404"/>
        <v>0</v>
      </c>
      <c r="M403" s="3">
        <f t="shared" si="405"/>
        <v>0</v>
      </c>
      <c r="N403" s="3">
        <f t="shared" si="406"/>
        <v>0</v>
      </c>
      <c r="P403" s="3">
        <f>SUMIF('2021'!$R$2:$R$5794,'Base Recursos Fiscales'!$H403,'2021'!$T$2:$T$5794)</f>
        <v>0</v>
      </c>
      <c r="Q403" s="3">
        <f>SUMIF('2020'!$R$2:$R$5794,'Base Recursos Fiscales'!$H403,'2020'!$T$2:$T$5794)</f>
        <v>0</v>
      </c>
      <c r="R403" s="3">
        <f>SUMIF('2019'!$R$2:$R$5794,'Base Recursos Fiscales'!$H403,'2019'!$T$2:$T$5794)</f>
        <v>0</v>
      </c>
      <c r="T403" s="115">
        <f t="shared" si="407"/>
        <v>0</v>
      </c>
      <c r="Y403" s="106"/>
      <c r="Z403" s="106"/>
    </row>
    <row r="404" spans="1:28" hidden="1" x14ac:dyDescent="0.25">
      <c r="A404" s="1">
        <f t="shared" si="350"/>
        <v>9</v>
      </c>
      <c r="C404" s="1" t="str">
        <f>IFERROR(VLOOKUP($F404,catalogos!$A$3:$D$111,2,0),0)</f>
        <v>1.1.4.2</v>
      </c>
      <c r="D404" s="1">
        <v>11</v>
      </c>
      <c r="E404" s="6" t="str">
        <f t="shared" si="408"/>
        <v>1 5 1</v>
      </c>
      <c r="F404" s="6" t="str">
        <f t="shared" si="339"/>
        <v>5 1</v>
      </c>
      <c r="G404" s="1" t="s">
        <v>424</v>
      </c>
      <c r="H404" s="117" t="s">
        <v>1304</v>
      </c>
      <c r="I404" s="117" t="s">
        <v>1305</v>
      </c>
      <c r="J404" s="3">
        <f>SUMIF('2022'!$R$2:$R$3023,'Base Recursos Fiscales'!$H404,'2022'!$T$2:$T$3023)</f>
        <v>0</v>
      </c>
      <c r="K404" s="3">
        <f t="shared" si="403"/>
        <v>0</v>
      </c>
      <c r="L404" s="3">
        <f t="shared" si="404"/>
        <v>0</v>
      </c>
      <c r="M404" s="3">
        <f t="shared" si="405"/>
        <v>0</v>
      </c>
      <c r="N404" s="3">
        <f t="shared" si="406"/>
        <v>0</v>
      </c>
      <c r="P404" s="3">
        <f>SUMIF('2021'!$R$2:$R$5794,'Base Recursos Fiscales'!$H404,'2021'!$T$2:$T$5794)</f>
        <v>0</v>
      </c>
      <c r="Q404" s="3">
        <f>SUMIF('2020'!$R$2:$R$5794,'Base Recursos Fiscales'!$H404,'2020'!$T$2:$T$5794)</f>
        <v>0</v>
      </c>
      <c r="R404" s="3">
        <f>SUMIF('2019'!$R$2:$R$5794,'Base Recursos Fiscales'!$H404,'2019'!$T$2:$T$5794)</f>
        <v>0</v>
      </c>
      <c r="T404" s="115">
        <f t="shared" si="407"/>
        <v>0</v>
      </c>
      <c r="U404" s="106"/>
      <c r="V404" s="106"/>
      <c r="W404" s="106"/>
      <c r="X404" s="106"/>
    </row>
    <row r="405" spans="1:28" hidden="1" x14ac:dyDescent="0.25">
      <c r="A405" s="1">
        <f t="shared" si="350"/>
        <v>9</v>
      </c>
      <c r="C405" s="1" t="str">
        <f>IFERROR(VLOOKUP($F405,catalogos!$A$3:$D$111,2,0),0)</f>
        <v>1.1.4.2</v>
      </c>
      <c r="D405" s="1">
        <v>11</v>
      </c>
      <c r="E405" s="6" t="str">
        <f t="shared" si="408"/>
        <v>1 5 1</v>
      </c>
      <c r="F405" s="6" t="str">
        <f t="shared" ref="F405:F469" si="409">MID(H405,3,3)</f>
        <v>5 1</v>
      </c>
      <c r="G405" s="1" t="s">
        <v>424</v>
      </c>
      <c r="H405" s="117" t="s">
        <v>1306</v>
      </c>
      <c r="I405" s="117" t="s">
        <v>1307</v>
      </c>
      <c r="J405" s="3">
        <f>SUMIF('2022'!$R$2:$R$3023,'Base Recursos Fiscales'!$H405,'2022'!$T$2:$T$3023)</f>
        <v>0</v>
      </c>
      <c r="K405" s="3">
        <f t="shared" si="403"/>
        <v>0</v>
      </c>
      <c r="L405" s="3">
        <f t="shared" si="404"/>
        <v>0</v>
      </c>
      <c r="M405" s="3">
        <f t="shared" si="405"/>
        <v>0</v>
      </c>
      <c r="N405" s="3">
        <f t="shared" si="406"/>
        <v>0</v>
      </c>
      <c r="P405" s="3">
        <f>SUMIF('2021'!$R$2:$R$5794,'Base Recursos Fiscales'!$H405,'2021'!$T$2:$T$5794)</f>
        <v>0</v>
      </c>
      <c r="Q405" s="3">
        <f>SUMIF('2020'!$R$2:$R$5794,'Base Recursos Fiscales'!$H405,'2020'!$T$2:$T$5794)</f>
        <v>0</v>
      </c>
      <c r="R405" s="3">
        <f>SUMIF('2019'!$R$2:$R$5794,'Base Recursos Fiscales'!$H405,'2019'!$T$2:$T$5794)</f>
        <v>0</v>
      </c>
      <c r="T405" s="115">
        <f t="shared" si="407"/>
        <v>0</v>
      </c>
    </row>
    <row r="406" spans="1:28" hidden="1" x14ac:dyDescent="0.25">
      <c r="A406" s="1">
        <f t="shared" si="350"/>
        <v>9</v>
      </c>
      <c r="C406" s="1" t="str">
        <f>IFERROR(VLOOKUP($F406,catalogos!$A$3:$D$111,2,0),0)</f>
        <v>1.1.4.2</v>
      </c>
      <c r="D406" s="1">
        <v>11</v>
      </c>
      <c r="E406" s="6" t="str">
        <f t="shared" si="408"/>
        <v>1 5 1</v>
      </c>
      <c r="F406" s="6" t="str">
        <f t="shared" si="409"/>
        <v>5 1</v>
      </c>
      <c r="G406" s="1" t="s">
        <v>424</v>
      </c>
      <c r="H406" s="117" t="s">
        <v>1308</v>
      </c>
      <c r="I406" s="117" t="s">
        <v>1309</v>
      </c>
      <c r="J406" s="3">
        <f>SUMIF('2022'!$R$2:$R$3023,'Base Recursos Fiscales'!$H406,'2022'!$T$2:$T$3023)</f>
        <v>0</v>
      </c>
      <c r="K406" s="3">
        <f t="shared" si="403"/>
        <v>0</v>
      </c>
      <c r="L406" s="3">
        <f t="shared" si="404"/>
        <v>0</v>
      </c>
      <c r="M406" s="3">
        <f t="shared" si="405"/>
        <v>0</v>
      </c>
      <c r="N406" s="3">
        <f t="shared" si="406"/>
        <v>0</v>
      </c>
      <c r="P406" s="3">
        <f>SUMIF('2021'!$R$2:$R$5794,'Base Recursos Fiscales'!$H406,'2021'!$T$2:$T$5794)</f>
        <v>0</v>
      </c>
      <c r="Q406" s="3">
        <f>SUMIF('2020'!$R$2:$R$5794,'Base Recursos Fiscales'!$H406,'2020'!$T$2:$T$5794)</f>
        <v>0</v>
      </c>
      <c r="R406" s="3">
        <f>SUMIF('2019'!$R$2:$R$5794,'Base Recursos Fiscales'!$H406,'2019'!$T$2:$T$5794)</f>
        <v>0</v>
      </c>
      <c r="T406" s="115">
        <f t="shared" si="407"/>
        <v>0</v>
      </c>
    </row>
    <row r="407" spans="1:28" hidden="1" x14ac:dyDescent="0.25">
      <c r="A407" s="106">
        <f t="shared" si="350"/>
        <v>9</v>
      </c>
      <c r="B407" s="106"/>
      <c r="C407" s="106">
        <f>IFERROR(VLOOKUP($F407,catalogos!$A$3:$D$111,2,0),0)</f>
        <v>0</v>
      </c>
      <c r="D407" s="106"/>
      <c r="E407" s="116" t="str">
        <f t="shared" si="408"/>
        <v>1 5 1</v>
      </c>
      <c r="F407" s="116"/>
      <c r="G407" s="106" t="s">
        <v>423</v>
      </c>
      <c r="H407" s="136" t="s">
        <v>1310</v>
      </c>
      <c r="I407" s="136" t="s">
        <v>1311</v>
      </c>
      <c r="J407" s="2">
        <f>SUMIF($E$11:$E$5802,$H407,$J$11:$J$5802)</f>
        <v>0</v>
      </c>
      <c r="K407" s="2">
        <f>SUMIF($E$11:$E$5802,$H407,$K$11:$K$5802)</f>
        <v>0</v>
      </c>
      <c r="L407" s="2">
        <f>SUMIF($E$11:$E$5802,$H407,$L$11:$L$5802)</f>
        <v>0</v>
      </c>
      <c r="M407" s="2">
        <f>SUMIF($E$11:$E$5802,$H407,$M$11:$M$5802)</f>
        <v>0</v>
      </c>
      <c r="N407" s="2">
        <f>SUMIF($E$11:$E$5802,$H407,$N$11:$N$5802)</f>
        <v>0</v>
      </c>
      <c r="O407" s="2"/>
      <c r="P407" s="2">
        <f>SUMIF($E$11:$E$5802,$H407,$P$11:$P$5802)</f>
        <v>0</v>
      </c>
      <c r="Q407" s="2">
        <f>SUMIF($E$11:$E$5802,$H407,$Q$11:$Q$5802)</f>
        <v>0</v>
      </c>
      <c r="R407" s="2">
        <f>SUMIF($E$11:$E$5802,$H407,$R$11:$R$5802)</f>
        <v>0</v>
      </c>
      <c r="T407" s="115">
        <f t="shared" ref="T407" si="410">SUM(J407:S407)</f>
        <v>0</v>
      </c>
    </row>
    <row r="408" spans="1:28" hidden="1" x14ac:dyDescent="0.25">
      <c r="A408" s="1">
        <f t="shared" si="350"/>
        <v>13</v>
      </c>
      <c r="C408" s="1" t="str">
        <f>IFERROR(VLOOKUP($F408,catalogos!$A$3:$D$111,2,0),0)</f>
        <v>1.1.4.2</v>
      </c>
      <c r="D408" s="1">
        <v>11</v>
      </c>
      <c r="E408" s="6" t="str">
        <f t="shared" si="408"/>
        <v>1 5 1 010</v>
      </c>
      <c r="F408" s="6" t="str">
        <f t="shared" si="409"/>
        <v>5 1</v>
      </c>
      <c r="G408" s="1" t="s">
        <v>424</v>
      </c>
      <c r="H408" s="117" t="s">
        <v>1312</v>
      </c>
      <c r="I408" s="117" t="s">
        <v>1313</v>
      </c>
      <c r="J408" s="3">
        <f>SUMIF('2022'!$R$2:$R$3023,'Base Recursos Fiscales'!$H408,'2022'!$T$2:$T$3023)</f>
        <v>0</v>
      </c>
      <c r="K408" s="3">
        <f t="shared" ref="K408:K411" si="411">($J408/$K$1)*$K$2</f>
        <v>0</v>
      </c>
      <c r="L408" s="3">
        <f t="shared" ref="L408:L411" si="412">+$J408+$K408</f>
        <v>0</v>
      </c>
      <c r="M408" s="3">
        <f t="shared" ref="M408:M411" si="413">+$L408*$K$3</f>
        <v>0</v>
      </c>
      <c r="N408" s="3">
        <f t="shared" ref="N408:N411" si="414">+M408+L408</f>
        <v>0</v>
      </c>
      <c r="P408" s="3">
        <f>SUMIF('2021'!$R$2:$R$5794,'Base Recursos Fiscales'!$H408,'2021'!$T$2:$T$5794)</f>
        <v>0</v>
      </c>
      <c r="Q408" s="3">
        <f>SUMIF('2020'!$R$2:$R$5794,'Base Recursos Fiscales'!$H408,'2020'!$T$2:$T$5794)</f>
        <v>0</v>
      </c>
      <c r="R408" s="3">
        <f>SUMIF('2019'!$R$2:$R$5794,'Base Recursos Fiscales'!$H408,'2019'!$T$2:$T$5794)</f>
        <v>0</v>
      </c>
      <c r="T408" s="115">
        <f t="shared" ref="T408:T411" si="415">SUM(J408:S408)</f>
        <v>0</v>
      </c>
      <c r="U408" s="106"/>
      <c r="V408" s="106"/>
      <c r="W408" s="106"/>
      <c r="X408" s="106"/>
    </row>
    <row r="409" spans="1:28" hidden="1" x14ac:dyDescent="0.25">
      <c r="A409" s="1">
        <f t="shared" si="350"/>
        <v>13</v>
      </c>
      <c r="C409" s="1" t="str">
        <f>IFERROR(VLOOKUP($F409,catalogos!$A$3:$D$111,2,0),0)</f>
        <v>1.1.4.2</v>
      </c>
      <c r="D409" s="1">
        <v>11</v>
      </c>
      <c r="E409" s="6" t="str">
        <f t="shared" si="408"/>
        <v>1 5 1 010</v>
      </c>
      <c r="F409" s="6" t="str">
        <f t="shared" si="409"/>
        <v>5 1</v>
      </c>
      <c r="G409" s="1" t="s">
        <v>424</v>
      </c>
      <c r="H409" s="117" t="s">
        <v>1314</v>
      </c>
      <c r="I409" s="117" t="s">
        <v>1315</v>
      </c>
      <c r="J409" s="3">
        <f>SUMIF('2022'!$R$2:$R$3023,'Base Recursos Fiscales'!$H409,'2022'!$T$2:$T$3023)</f>
        <v>0</v>
      </c>
      <c r="K409" s="3">
        <f t="shared" si="411"/>
        <v>0</v>
      </c>
      <c r="L409" s="3">
        <f t="shared" si="412"/>
        <v>0</v>
      </c>
      <c r="M409" s="3">
        <f t="shared" si="413"/>
        <v>0</v>
      </c>
      <c r="N409" s="3">
        <f t="shared" si="414"/>
        <v>0</v>
      </c>
      <c r="P409" s="3">
        <f>SUMIF('2021'!$R$2:$R$5794,'Base Recursos Fiscales'!$H409,'2021'!$T$2:$T$5794)</f>
        <v>0</v>
      </c>
      <c r="Q409" s="3">
        <f>SUMIF('2020'!$R$2:$R$5794,'Base Recursos Fiscales'!$H409,'2020'!$T$2:$T$5794)</f>
        <v>0</v>
      </c>
      <c r="R409" s="3">
        <f>SUMIF('2019'!$R$2:$R$5794,'Base Recursos Fiscales'!$H409,'2019'!$T$2:$T$5794)</f>
        <v>0</v>
      </c>
      <c r="T409" s="115">
        <f t="shared" si="415"/>
        <v>0</v>
      </c>
    </row>
    <row r="410" spans="1:28" hidden="1" x14ac:dyDescent="0.25">
      <c r="A410" s="1">
        <f t="shared" si="350"/>
        <v>13</v>
      </c>
      <c r="C410" s="1" t="str">
        <f>IFERROR(VLOOKUP($F410,catalogos!$A$3:$D$111,2,0),0)</f>
        <v>1.1.4.2</v>
      </c>
      <c r="D410" s="1">
        <v>11</v>
      </c>
      <c r="E410" s="6" t="str">
        <f t="shared" si="408"/>
        <v>1 5 1 010</v>
      </c>
      <c r="F410" s="6" t="str">
        <f t="shared" si="409"/>
        <v>5 1</v>
      </c>
      <c r="G410" s="1" t="s">
        <v>424</v>
      </c>
      <c r="H410" s="117" t="s">
        <v>1316</v>
      </c>
      <c r="I410" s="117" t="s">
        <v>1317</v>
      </c>
      <c r="J410" s="3">
        <f>SUMIF('2022'!$R$2:$R$3023,'Base Recursos Fiscales'!$H410,'2022'!$T$2:$T$3023)</f>
        <v>0</v>
      </c>
      <c r="K410" s="3">
        <f t="shared" si="411"/>
        <v>0</v>
      </c>
      <c r="L410" s="3">
        <f t="shared" si="412"/>
        <v>0</v>
      </c>
      <c r="M410" s="3">
        <f t="shared" si="413"/>
        <v>0</v>
      </c>
      <c r="N410" s="3">
        <f t="shared" si="414"/>
        <v>0</v>
      </c>
      <c r="P410" s="3">
        <f>SUMIF('2021'!$R$2:$R$5794,'Base Recursos Fiscales'!$H410,'2021'!$T$2:$T$5794)</f>
        <v>0</v>
      </c>
      <c r="Q410" s="3">
        <f>SUMIF('2020'!$R$2:$R$5794,'Base Recursos Fiscales'!$H410,'2020'!$T$2:$T$5794)</f>
        <v>0</v>
      </c>
      <c r="R410" s="3">
        <f>SUMIF('2019'!$R$2:$R$5794,'Base Recursos Fiscales'!$H410,'2019'!$T$2:$T$5794)</f>
        <v>0</v>
      </c>
      <c r="T410" s="115">
        <f t="shared" si="415"/>
        <v>0</v>
      </c>
      <c r="Y410" s="106"/>
      <c r="Z410" s="106"/>
      <c r="AA410" s="106"/>
      <c r="AB410" s="106"/>
    </row>
    <row r="411" spans="1:28" hidden="1" x14ac:dyDescent="0.25">
      <c r="A411" s="1">
        <f t="shared" si="350"/>
        <v>13</v>
      </c>
      <c r="C411" s="1" t="str">
        <f>IFERROR(VLOOKUP($F411,catalogos!$A$3:$D$111,2,0),0)</f>
        <v>1.1.4.2</v>
      </c>
      <c r="D411" s="1">
        <v>11</v>
      </c>
      <c r="E411" s="6" t="str">
        <f t="shared" si="408"/>
        <v>1 5 1 010</v>
      </c>
      <c r="F411" s="6" t="str">
        <f t="shared" si="409"/>
        <v>5 1</v>
      </c>
      <c r="G411" s="1" t="s">
        <v>424</v>
      </c>
      <c r="H411" s="117" t="s">
        <v>1318</v>
      </c>
      <c r="I411" s="117" t="s">
        <v>1319</v>
      </c>
      <c r="J411" s="3">
        <f>SUMIF('2022'!$R$2:$R$3023,'Base Recursos Fiscales'!$H411,'2022'!$T$2:$T$3023)</f>
        <v>0</v>
      </c>
      <c r="K411" s="3">
        <f t="shared" si="411"/>
        <v>0</v>
      </c>
      <c r="L411" s="3">
        <f t="shared" si="412"/>
        <v>0</v>
      </c>
      <c r="M411" s="3">
        <f t="shared" si="413"/>
        <v>0</v>
      </c>
      <c r="N411" s="3">
        <f t="shared" si="414"/>
        <v>0</v>
      </c>
      <c r="P411" s="3">
        <f>SUMIF('2021'!$R$2:$R$5794,'Base Recursos Fiscales'!$H411,'2021'!$T$2:$T$5794)</f>
        <v>0</v>
      </c>
      <c r="Q411" s="3">
        <f>SUMIF('2020'!$R$2:$R$5794,'Base Recursos Fiscales'!$H411,'2020'!$T$2:$T$5794)</f>
        <v>0</v>
      </c>
      <c r="R411" s="3">
        <f>SUMIF('2019'!$R$2:$R$5794,'Base Recursos Fiscales'!$H411,'2019'!$T$2:$T$5794)</f>
        <v>0</v>
      </c>
      <c r="T411" s="115">
        <f t="shared" si="415"/>
        <v>0</v>
      </c>
      <c r="U411" s="106"/>
      <c r="V411" s="106"/>
      <c r="W411" s="106"/>
      <c r="X411" s="106"/>
    </row>
    <row r="412" spans="1:28" hidden="1" x14ac:dyDescent="0.25">
      <c r="A412" s="106">
        <f t="shared" si="350"/>
        <v>9</v>
      </c>
      <c r="B412" s="106"/>
      <c r="C412" s="106">
        <f>IFERROR(VLOOKUP($F412,catalogos!$A$3:$D$111,2,0),0)</f>
        <v>0</v>
      </c>
      <c r="D412" s="106"/>
      <c r="E412" s="116" t="str">
        <f t="shared" si="408"/>
        <v>1 5 1</v>
      </c>
      <c r="F412" s="116"/>
      <c r="G412" s="106" t="s">
        <v>423</v>
      </c>
      <c r="H412" s="136" t="s">
        <v>1320</v>
      </c>
      <c r="I412" s="136" t="s">
        <v>1321</v>
      </c>
      <c r="J412" s="2">
        <f>SUMIF($E$11:$E$5802,$H412,$J$11:$J$5802)</f>
        <v>0</v>
      </c>
      <c r="K412" s="2">
        <f>SUMIF($E$11:$E$5802,$H412,$K$11:$K$5802)</f>
        <v>0</v>
      </c>
      <c r="L412" s="2">
        <f>SUMIF($E$11:$E$5802,$H412,$L$11:$L$5802)</f>
        <v>0</v>
      </c>
      <c r="M412" s="2">
        <f>SUMIF($E$11:$E$5802,$H412,$M$11:$M$5802)</f>
        <v>0</v>
      </c>
      <c r="N412" s="2">
        <f>SUMIF($E$11:$E$5802,$H412,$N$11:$N$5802)</f>
        <v>0</v>
      </c>
      <c r="O412" s="2"/>
      <c r="P412" s="2">
        <f>SUMIF($E$11:$E$5802,$H412,$P$11:$P$5802)</f>
        <v>0</v>
      </c>
      <c r="Q412" s="2">
        <f>SUMIF($E$11:$E$5802,$H412,$Q$11:$Q$5802)</f>
        <v>0</v>
      </c>
      <c r="R412" s="2">
        <f>SUMIF($E$11:$E$5802,$H412,$R$11:$R$5802)</f>
        <v>0</v>
      </c>
      <c r="T412" s="115">
        <f t="shared" ref="T412" si="416">SUM(J412:S412)</f>
        <v>0</v>
      </c>
    </row>
    <row r="413" spans="1:28" hidden="1" x14ac:dyDescent="0.25">
      <c r="A413" s="1">
        <f t="shared" si="350"/>
        <v>13</v>
      </c>
      <c r="C413" s="1" t="str">
        <f>IFERROR(VLOOKUP($F413,catalogos!$A$3:$D$111,2,0),0)</f>
        <v>1.1.4.2</v>
      </c>
      <c r="D413" s="1">
        <v>11</v>
      </c>
      <c r="E413" s="6" t="str">
        <f t="shared" si="408"/>
        <v>1 5 1 011</v>
      </c>
      <c r="F413" s="6" t="str">
        <f t="shared" si="409"/>
        <v>5 1</v>
      </c>
      <c r="G413" s="1" t="s">
        <v>424</v>
      </c>
      <c r="H413" s="117" t="s">
        <v>1322</v>
      </c>
      <c r="I413" s="117" t="s">
        <v>1323</v>
      </c>
      <c r="J413" s="3">
        <f>SUMIF('2022'!$R$2:$R$3023,'Base Recursos Fiscales'!$H413,'2022'!$T$2:$T$3023)</f>
        <v>0</v>
      </c>
      <c r="K413" s="3">
        <f t="shared" ref="K413:K418" si="417">($J413/$K$1)*$K$2</f>
        <v>0</v>
      </c>
      <c r="L413" s="3">
        <f t="shared" ref="L413:L418" si="418">+$J413+$K413</f>
        <v>0</v>
      </c>
      <c r="M413" s="3">
        <f t="shared" ref="M413:M418" si="419">+$L413*$K$3</f>
        <v>0</v>
      </c>
      <c r="N413" s="3">
        <f t="shared" ref="N413:N418" si="420">+M413+L413</f>
        <v>0</v>
      </c>
      <c r="P413" s="3">
        <f>SUMIF('2021'!$R$2:$R$5794,'Base Recursos Fiscales'!$H413,'2021'!$T$2:$T$5794)</f>
        <v>0</v>
      </c>
      <c r="Q413" s="3">
        <f>SUMIF('2020'!$R$2:$R$5794,'Base Recursos Fiscales'!$H413,'2020'!$T$2:$T$5794)</f>
        <v>0</v>
      </c>
      <c r="R413" s="3">
        <f>SUMIF('2019'!$R$2:$R$5794,'Base Recursos Fiscales'!$H413,'2019'!$T$2:$T$5794)</f>
        <v>0</v>
      </c>
      <c r="T413" s="115">
        <f t="shared" ref="T413:T418" si="421">SUM(J413:S413)</f>
        <v>0</v>
      </c>
    </row>
    <row r="414" spans="1:28" hidden="1" x14ac:dyDescent="0.25">
      <c r="A414" s="1">
        <f t="shared" si="350"/>
        <v>13</v>
      </c>
      <c r="C414" s="1" t="str">
        <f>IFERROR(VLOOKUP($F414,catalogos!$A$3:$D$111,2,0),0)</f>
        <v>1.1.4.2</v>
      </c>
      <c r="D414" s="1">
        <v>11</v>
      </c>
      <c r="E414" s="6" t="str">
        <f t="shared" si="408"/>
        <v>1 5 1 011</v>
      </c>
      <c r="F414" s="6" t="str">
        <f t="shared" si="409"/>
        <v>5 1</v>
      </c>
      <c r="G414" s="1" t="s">
        <v>424</v>
      </c>
      <c r="H414" s="117" t="s">
        <v>1324</v>
      </c>
      <c r="I414" s="117" t="s">
        <v>1325</v>
      </c>
      <c r="J414" s="3">
        <f>SUMIF('2022'!$R$2:$R$3023,'Base Recursos Fiscales'!$H414,'2022'!$T$2:$T$3023)</f>
        <v>0</v>
      </c>
      <c r="K414" s="3">
        <f t="shared" si="417"/>
        <v>0</v>
      </c>
      <c r="L414" s="3">
        <f t="shared" si="418"/>
        <v>0</v>
      </c>
      <c r="M414" s="3">
        <f t="shared" si="419"/>
        <v>0</v>
      </c>
      <c r="N414" s="3">
        <f t="shared" si="420"/>
        <v>0</v>
      </c>
      <c r="P414" s="3">
        <f>SUMIF('2021'!$R$2:$R$5794,'Base Recursos Fiscales'!$H414,'2021'!$T$2:$T$5794)</f>
        <v>0</v>
      </c>
      <c r="Q414" s="3">
        <f>SUMIF('2020'!$R$2:$R$5794,'Base Recursos Fiscales'!$H414,'2020'!$T$2:$T$5794)</f>
        <v>0</v>
      </c>
      <c r="R414" s="3">
        <f>SUMIF('2019'!$R$2:$R$5794,'Base Recursos Fiscales'!$H414,'2019'!$T$2:$T$5794)</f>
        <v>0</v>
      </c>
      <c r="T414" s="115">
        <f t="shared" si="421"/>
        <v>0</v>
      </c>
      <c r="U414" s="106"/>
      <c r="V414" s="106"/>
      <c r="W414" s="106"/>
      <c r="X414" s="106"/>
      <c r="Y414" s="106"/>
      <c r="Z414" s="106"/>
    </row>
    <row r="415" spans="1:28" hidden="1" x14ac:dyDescent="0.25">
      <c r="A415" s="1">
        <f t="shared" si="350"/>
        <v>13</v>
      </c>
      <c r="C415" s="1" t="str">
        <f>IFERROR(VLOOKUP($F415,catalogos!$A$3:$D$111,2,0),0)</f>
        <v>1.1.4.2</v>
      </c>
      <c r="D415" s="1">
        <v>11</v>
      </c>
      <c r="E415" s="6" t="str">
        <f t="shared" si="408"/>
        <v>1 5 1 011</v>
      </c>
      <c r="F415" s="6" t="str">
        <f t="shared" si="409"/>
        <v>5 1</v>
      </c>
      <c r="G415" s="1" t="s">
        <v>424</v>
      </c>
      <c r="H415" s="117" t="s">
        <v>1326</v>
      </c>
      <c r="I415" s="117" t="s">
        <v>1327</v>
      </c>
      <c r="J415" s="3">
        <f>SUMIF('2022'!$R$2:$R$3023,'Base Recursos Fiscales'!$H415,'2022'!$T$2:$T$3023)</f>
        <v>0</v>
      </c>
      <c r="K415" s="3">
        <f t="shared" si="417"/>
        <v>0</v>
      </c>
      <c r="L415" s="3">
        <f t="shared" si="418"/>
        <v>0</v>
      </c>
      <c r="M415" s="3">
        <f t="shared" si="419"/>
        <v>0</v>
      </c>
      <c r="N415" s="3">
        <f t="shared" si="420"/>
        <v>0</v>
      </c>
      <c r="P415" s="3">
        <f>SUMIF('2021'!$R$2:$R$5794,'Base Recursos Fiscales'!$H415,'2021'!$T$2:$T$5794)</f>
        <v>0</v>
      </c>
      <c r="Q415" s="3">
        <f>SUMIF('2020'!$R$2:$R$5794,'Base Recursos Fiscales'!$H415,'2020'!$T$2:$T$5794)</f>
        <v>0</v>
      </c>
      <c r="R415" s="3">
        <f>SUMIF('2019'!$R$2:$R$5794,'Base Recursos Fiscales'!$H415,'2019'!$T$2:$T$5794)</f>
        <v>0</v>
      </c>
      <c r="T415" s="115">
        <f t="shared" si="421"/>
        <v>0</v>
      </c>
      <c r="U415" s="106"/>
      <c r="V415" s="106"/>
      <c r="W415" s="106"/>
      <c r="X415" s="106"/>
    </row>
    <row r="416" spans="1:28" hidden="1" x14ac:dyDescent="0.25">
      <c r="A416" s="1">
        <f t="shared" si="350"/>
        <v>13</v>
      </c>
      <c r="C416" s="1" t="str">
        <f>IFERROR(VLOOKUP($F416,catalogos!$A$3:$D$111,2,0),0)</f>
        <v>1.1.4.2</v>
      </c>
      <c r="D416" s="1">
        <v>11</v>
      </c>
      <c r="E416" s="6" t="str">
        <f t="shared" si="408"/>
        <v>1 5 1 011</v>
      </c>
      <c r="F416" s="6" t="str">
        <f t="shared" si="409"/>
        <v>5 1</v>
      </c>
      <c r="G416" s="1" t="s">
        <v>424</v>
      </c>
      <c r="H416" s="117" t="s">
        <v>1328</v>
      </c>
      <c r="I416" s="117" t="s">
        <v>1329</v>
      </c>
      <c r="J416" s="3">
        <f>SUMIF('2022'!$R$2:$R$3023,'Base Recursos Fiscales'!$H416,'2022'!$T$2:$T$3023)</f>
        <v>0</v>
      </c>
      <c r="K416" s="3">
        <f t="shared" si="417"/>
        <v>0</v>
      </c>
      <c r="L416" s="3">
        <f t="shared" si="418"/>
        <v>0</v>
      </c>
      <c r="M416" s="3">
        <f t="shared" si="419"/>
        <v>0</v>
      </c>
      <c r="N416" s="3">
        <f t="shared" si="420"/>
        <v>0</v>
      </c>
      <c r="P416" s="3">
        <f>SUMIF('2021'!$R$2:$R$5794,'Base Recursos Fiscales'!$H416,'2021'!$T$2:$T$5794)</f>
        <v>0</v>
      </c>
      <c r="Q416" s="3">
        <f>SUMIF('2020'!$R$2:$R$5794,'Base Recursos Fiscales'!$H416,'2020'!$T$2:$T$5794)</f>
        <v>0</v>
      </c>
      <c r="R416" s="3">
        <f>SUMIF('2019'!$R$2:$R$5794,'Base Recursos Fiscales'!$H416,'2019'!$T$2:$T$5794)</f>
        <v>0</v>
      </c>
      <c r="T416" s="115">
        <f t="shared" si="421"/>
        <v>0</v>
      </c>
    </row>
    <row r="417" spans="1:26" hidden="1" x14ac:dyDescent="0.25">
      <c r="A417" s="1">
        <f t="shared" ref="A417:A481" si="422">LEN(H417)</f>
        <v>13</v>
      </c>
      <c r="C417" s="1" t="str">
        <f>IFERROR(VLOOKUP($F417,catalogos!$A$3:$D$111,2,0),0)</f>
        <v>1.1.4.2</v>
      </c>
      <c r="D417" s="1">
        <v>11</v>
      </c>
      <c r="E417" s="6" t="str">
        <f t="shared" si="408"/>
        <v>1 5 1 011</v>
      </c>
      <c r="F417" s="6" t="str">
        <f t="shared" si="409"/>
        <v>5 1</v>
      </c>
      <c r="G417" s="1" t="s">
        <v>424</v>
      </c>
      <c r="H417" s="117" t="s">
        <v>1330</v>
      </c>
      <c r="I417" s="117" t="s">
        <v>1331</v>
      </c>
      <c r="J417" s="3">
        <f>SUMIF('2022'!$R$2:$R$3023,'Base Recursos Fiscales'!$H417,'2022'!$T$2:$T$3023)</f>
        <v>0</v>
      </c>
      <c r="K417" s="3">
        <f t="shared" si="417"/>
        <v>0</v>
      </c>
      <c r="L417" s="3">
        <f t="shared" si="418"/>
        <v>0</v>
      </c>
      <c r="M417" s="3">
        <f t="shared" si="419"/>
        <v>0</v>
      </c>
      <c r="N417" s="3">
        <f t="shared" si="420"/>
        <v>0</v>
      </c>
      <c r="P417" s="3">
        <f>SUMIF('2021'!$R$2:$R$5794,'Base Recursos Fiscales'!$H417,'2021'!$T$2:$T$5794)</f>
        <v>0</v>
      </c>
      <c r="Q417" s="3">
        <f>SUMIF('2020'!$R$2:$R$5794,'Base Recursos Fiscales'!$H417,'2020'!$T$2:$T$5794)</f>
        <v>0</v>
      </c>
      <c r="R417" s="3">
        <f>SUMIF('2019'!$R$2:$R$5794,'Base Recursos Fiscales'!$H417,'2019'!$T$2:$T$5794)</f>
        <v>0</v>
      </c>
      <c r="T417" s="115">
        <f t="shared" si="421"/>
        <v>0</v>
      </c>
    </row>
    <row r="418" spans="1:26" hidden="1" x14ac:dyDescent="0.25">
      <c r="A418" s="1">
        <f t="shared" si="422"/>
        <v>13</v>
      </c>
      <c r="C418" s="1" t="str">
        <f>IFERROR(VLOOKUP($F418,catalogos!$A$3:$D$111,2,0),0)</f>
        <v>1.1.4.2</v>
      </c>
      <c r="D418" s="1">
        <v>11</v>
      </c>
      <c r="E418" s="6" t="str">
        <f t="shared" si="408"/>
        <v>1 5 1 011</v>
      </c>
      <c r="F418" s="6" t="str">
        <f t="shared" si="409"/>
        <v>5 1</v>
      </c>
      <c r="G418" s="1" t="s">
        <v>424</v>
      </c>
      <c r="H418" s="117" t="s">
        <v>1332</v>
      </c>
      <c r="I418" s="117" t="s">
        <v>1333</v>
      </c>
      <c r="J418" s="3">
        <f>SUMIF('2022'!$R$2:$R$3023,'Base Recursos Fiscales'!$H418,'2022'!$T$2:$T$3023)</f>
        <v>0</v>
      </c>
      <c r="K418" s="3">
        <f t="shared" si="417"/>
        <v>0</v>
      </c>
      <c r="L418" s="3">
        <f t="shared" si="418"/>
        <v>0</v>
      </c>
      <c r="M418" s="3">
        <f t="shared" si="419"/>
        <v>0</v>
      </c>
      <c r="N418" s="3">
        <f t="shared" si="420"/>
        <v>0</v>
      </c>
      <c r="P418" s="3">
        <f>SUMIF('2021'!$R$2:$R$5794,'Base Recursos Fiscales'!$H418,'2021'!$T$2:$T$5794)</f>
        <v>0</v>
      </c>
      <c r="Q418" s="3">
        <f>SUMIF('2020'!$R$2:$R$5794,'Base Recursos Fiscales'!$H418,'2020'!$T$2:$T$5794)</f>
        <v>0</v>
      </c>
      <c r="R418" s="3">
        <f>SUMIF('2019'!$R$2:$R$5794,'Base Recursos Fiscales'!$H418,'2019'!$T$2:$T$5794)</f>
        <v>0</v>
      </c>
      <c r="T418" s="115">
        <f t="shared" si="421"/>
        <v>0</v>
      </c>
      <c r="U418" s="106"/>
      <c r="V418" s="106"/>
      <c r="W418" s="106"/>
      <c r="X418" s="106"/>
    </row>
    <row r="419" spans="1:26" hidden="1" x14ac:dyDescent="0.25">
      <c r="A419" s="106">
        <f t="shared" si="422"/>
        <v>9</v>
      </c>
      <c r="B419" s="106"/>
      <c r="C419" s="106">
        <f>IFERROR(VLOOKUP($F419,catalogos!$A$3:$D$111,2,0),0)</f>
        <v>0</v>
      </c>
      <c r="D419" s="106"/>
      <c r="E419" s="116" t="str">
        <f t="shared" si="408"/>
        <v>1 5 1</v>
      </c>
      <c r="F419" s="116"/>
      <c r="G419" s="106" t="s">
        <v>423</v>
      </c>
      <c r="H419" s="136" t="s">
        <v>1334</v>
      </c>
      <c r="I419" s="136" t="s">
        <v>1335</v>
      </c>
      <c r="J419" s="2">
        <f>SUMIF($E$11:$E$5802,$H419,$J$11:$J$5802)</f>
        <v>0</v>
      </c>
      <c r="K419" s="2">
        <f>SUMIF($E$11:$E$5802,$H419,$K$11:$K$5802)</f>
        <v>0</v>
      </c>
      <c r="L419" s="2">
        <f>SUMIF($E$11:$E$5802,$H419,$L$11:$L$5802)</f>
        <v>0</v>
      </c>
      <c r="M419" s="2">
        <f>SUMIF($E$11:$E$5802,$H419,$M$11:$M$5802)</f>
        <v>0</v>
      </c>
      <c r="N419" s="2">
        <f>SUMIF($E$11:$E$5802,$H419,$N$11:$N$5802)</f>
        <v>0</v>
      </c>
      <c r="O419" s="2"/>
      <c r="P419" s="2">
        <f>SUMIF($E$11:$E$5802,$H419,$P$11:$P$5802)</f>
        <v>0</v>
      </c>
      <c r="Q419" s="2">
        <f>SUMIF($E$11:$E$5802,$H419,$Q$11:$Q$5802)</f>
        <v>0</v>
      </c>
      <c r="R419" s="2">
        <f>SUMIF($E$11:$E$5802,$H419,$R$11:$R$5802)</f>
        <v>0</v>
      </c>
      <c r="T419" s="115">
        <f t="shared" ref="T419" si="423">SUM(J419:S419)</f>
        <v>0</v>
      </c>
    </row>
    <row r="420" spans="1:26" hidden="1" x14ac:dyDescent="0.25">
      <c r="A420" s="1">
        <f t="shared" si="422"/>
        <v>13</v>
      </c>
      <c r="C420" s="1" t="str">
        <f>IFERROR(VLOOKUP($F420,catalogos!$A$3:$D$111,2,0),0)</f>
        <v>1.1.4.2</v>
      </c>
      <c r="D420" s="1">
        <v>11</v>
      </c>
      <c r="E420" s="6" t="str">
        <f t="shared" si="408"/>
        <v>1 5 1 012</v>
      </c>
      <c r="F420" s="6" t="str">
        <f t="shared" si="409"/>
        <v>5 1</v>
      </c>
      <c r="G420" s="1" t="s">
        <v>424</v>
      </c>
      <c r="H420" s="117" t="s">
        <v>1336</v>
      </c>
      <c r="I420" s="117" t="s">
        <v>1337</v>
      </c>
      <c r="J420" s="3">
        <f>SUMIF('2022'!$R$2:$R$3023,'Base Recursos Fiscales'!$H420,'2022'!$T$2:$T$3023)</f>
        <v>0</v>
      </c>
      <c r="K420" s="3">
        <f t="shared" ref="K420:K422" si="424">($J420/$K$1)*$K$2</f>
        <v>0</v>
      </c>
      <c r="L420" s="3">
        <f t="shared" ref="L420:L422" si="425">+$J420+$K420</f>
        <v>0</v>
      </c>
      <c r="M420" s="3">
        <f t="shared" ref="M420:M422" si="426">+$L420*$K$3</f>
        <v>0</v>
      </c>
      <c r="N420" s="3">
        <f t="shared" ref="N420:N422" si="427">+M420+L420</f>
        <v>0</v>
      </c>
      <c r="P420" s="3">
        <f>SUMIF('2021'!$R$2:$R$5794,'Base Recursos Fiscales'!$H420,'2021'!$T$2:$T$5794)</f>
        <v>0</v>
      </c>
      <c r="Q420" s="3">
        <f>SUMIF('2020'!$R$2:$R$5794,'Base Recursos Fiscales'!$H420,'2020'!$T$2:$T$5794)</f>
        <v>0</v>
      </c>
      <c r="R420" s="3">
        <f>SUMIF('2019'!$R$2:$R$5794,'Base Recursos Fiscales'!$H420,'2019'!$T$2:$T$5794)</f>
        <v>0</v>
      </c>
      <c r="T420" s="115">
        <f t="shared" ref="T420:T422" si="428">SUM(J420:S420)</f>
        <v>0</v>
      </c>
    </row>
    <row r="421" spans="1:26" hidden="1" x14ac:dyDescent="0.25">
      <c r="A421" s="1">
        <f t="shared" si="422"/>
        <v>13</v>
      </c>
      <c r="C421" s="1" t="str">
        <f>IFERROR(VLOOKUP($F421,catalogos!$A$3:$D$111,2,0),0)</f>
        <v>1.1.4.2</v>
      </c>
      <c r="D421" s="1">
        <v>11</v>
      </c>
      <c r="E421" s="6" t="str">
        <f t="shared" si="408"/>
        <v>1 5 1 012</v>
      </c>
      <c r="F421" s="6" t="str">
        <f t="shared" si="409"/>
        <v>5 1</v>
      </c>
      <c r="G421" s="1" t="s">
        <v>424</v>
      </c>
      <c r="H421" s="117" t="s">
        <v>1338</v>
      </c>
      <c r="I421" s="117" t="s">
        <v>1339</v>
      </c>
      <c r="J421" s="3">
        <f>SUMIF('2022'!$R$2:$R$3023,'Base Recursos Fiscales'!$H421,'2022'!$T$2:$T$3023)</f>
        <v>0</v>
      </c>
      <c r="K421" s="3">
        <f t="shared" si="424"/>
        <v>0</v>
      </c>
      <c r="L421" s="3">
        <f t="shared" si="425"/>
        <v>0</v>
      </c>
      <c r="M421" s="3">
        <f t="shared" si="426"/>
        <v>0</v>
      </c>
      <c r="N421" s="3">
        <f t="shared" si="427"/>
        <v>0</v>
      </c>
      <c r="P421" s="3">
        <f>SUMIF('2021'!$R$2:$R$5794,'Base Recursos Fiscales'!$H421,'2021'!$T$2:$T$5794)</f>
        <v>0</v>
      </c>
      <c r="Q421" s="3">
        <f>SUMIF('2020'!$R$2:$R$5794,'Base Recursos Fiscales'!$H421,'2020'!$T$2:$T$5794)</f>
        <v>0</v>
      </c>
      <c r="R421" s="3">
        <f>SUMIF('2019'!$R$2:$R$5794,'Base Recursos Fiscales'!$H421,'2019'!$T$2:$T$5794)</f>
        <v>0</v>
      </c>
      <c r="T421" s="115">
        <f t="shared" si="428"/>
        <v>0</v>
      </c>
      <c r="U421" s="106"/>
      <c r="V421" s="106"/>
      <c r="W421" s="106"/>
      <c r="X421" s="106"/>
    </row>
    <row r="422" spans="1:26" hidden="1" x14ac:dyDescent="0.25">
      <c r="A422" s="1">
        <f t="shared" si="422"/>
        <v>9</v>
      </c>
      <c r="C422" s="1" t="str">
        <f>IFERROR(VLOOKUP($F422,catalogos!$A$3:$D$111,2,0),0)</f>
        <v>1.1.4.2</v>
      </c>
      <c r="D422" s="1">
        <v>11</v>
      </c>
      <c r="E422" s="6" t="str">
        <f t="shared" si="408"/>
        <v>1 5 1</v>
      </c>
      <c r="F422" s="6" t="str">
        <f t="shared" si="409"/>
        <v>5 1</v>
      </c>
      <c r="G422" s="1" t="s">
        <v>424</v>
      </c>
      <c r="H422" s="117" t="s">
        <v>1340</v>
      </c>
      <c r="I422" s="117" t="s">
        <v>1341</v>
      </c>
      <c r="J422" s="3">
        <f>SUMIF('2022'!$R$2:$R$3023,'Base Recursos Fiscales'!$H422,'2022'!$T$2:$T$3023)</f>
        <v>0</v>
      </c>
      <c r="K422" s="3">
        <f t="shared" si="424"/>
        <v>0</v>
      </c>
      <c r="L422" s="3">
        <f t="shared" si="425"/>
        <v>0</v>
      </c>
      <c r="M422" s="3">
        <f t="shared" si="426"/>
        <v>0</v>
      </c>
      <c r="N422" s="3">
        <f t="shared" si="427"/>
        <v>0</v>
      </c>
      <c r="P422" s="3">
        <f>SUMIF('2021'!$R$2:$R$5794,'Base Recursos Fiscales'!$H422,'2021'!$T$2:$T$5794)</f>
        <v>0</v>
      </c>
      <c r="Q422" s="3">
        <f>SUMIF('2020'!$R$2:$R$5794,'Base Recursos Fiscales'!$H422,'2020'!$T$2:$T$5794)</f>
        <v>0</v>
      </c>
      <c r="R422" s="3">
        <f>SUMIF('2019'!$R$2:$R$5794,'Base Recursos Fiscales'!$H422,'2019'!$T$2:$T$5794)</f>
        <v>0</v>
      </c>
      <c r="T422" s="115">
        <f t="shared" si="428"/>
        <v>0</v>
      </c>
      <c r="U422" s="106"/>
      <c r="V422" s="106"/>
      <c r="W422" s="106"/>
      <c r="X422" s="106"/>
      <c r="Y422" s="106"/>
      <c r="Z422" s="106"/>
    </row>
    <row r="423" spans="1:26" hidden="1" x14ac:dyDescent="0.25">
      <c r="A423" s="106">
        <f t="shared" si="422"/>
        <v>9</v>
      </c>
      <c r="B423" s="106"/>
      <c r="C423" s="106">
        <f>IFERROR(VLOOKUP($F423,catalogos!$A$3:$D$111,2,0),0)</f>
        <v>0</v>
      </c>
      <c r="D423" s="106"/>
      <c r="E423" s="116" t="str">
        <f t="shared" si="408"/>
        <v>1 5 1</v>
      </c>
      <c r="F423" s="116"/>
      <c r="G423" s="106" t="s">
        <v>423</v>
      </c>
      <c r="H423" s="136" t="s">
        <v>1342</v>
      </c>
      <c r="I423" s="136" t="s">
        <v>1343</v>
      </c>
      <c r="J423" s="2">
        <f>SUMIF($E$11:$E$5802,$H423,$J$11:$J$5802)</f>
        <v>0</v>
      </c>
      <c r="K423" s="2">
        <f>SUMIF($E$11:$E$5802,$H423,$K$11:$K$5802)</f>
        <v>0</v>
      </c>
      <c r="L423" s="2">
        <f>SUMIF($E$11:$E$5802,$H423,$L$11:$L$5802)</f>
        <v>0</v>
      </c>
      <c r="M423" s="2">
        <f>SUMIF($E$11:$E$5802,$H423,$M$11:$M$5802)</f>
        <v>0</v>
      </c>
      <c r="N423" s="2">
        <f>SUMIF($E$11:$E$5802,$H423,$N$11:$N$5802)</f>
        <v>0</v>
      </c>
      <c r="O423" s="2"/>
      <c r="P423" s="2">
        <f>SUMIF($E$11:$E$5802,$H423,$P$11:$P$5802)</f>
        <v>0</v>
      </c>
      <c r="Q423" s="2">
        <f>SUMIF($E$11:$E$5802,$H423,$Q$11:$Q$5802)</f>
        <v>0</v>
      </c>
      <c r="R423" s="2">
        <f>SUMIF($E$11:$E$5802,$H423,$R$11:$R$5802)</f>
        <v>0</v>
      </c>
      <c r="S423" s="2">
        <f>SUMIF($E$11:$E$5802,$H423,$S$11:$S$5802)</f>
        <v>0</v>
      </c>
      <c r="T423" s="107"/>
      <c r="U423" s="106"/>
      <c r="V423" s="106"/>
      <c r="W423" s="106"/>
      <c r="X423" s="106"/>
    </row>
    <row r="424" spans="1:26" hidden="1" x14ac:dyDescent="0.25">
      <c r="A424" s="1">
        <f t="shared" si="422"/>
        <v>13</v>
      </c>
      <c r="C424" s="1" t="str">
        <f>IFERROR(VLOOKUP($F424,catalogos!$A$3:$D$111,2,0),0)</f>
        <v>1.1.4.2</v>
      </c>
      <c r="D424" s="1">
        <v>11</v>
      </c>
      <c r="E424" s="6" t="str">
        <f t="shared" si="408"/>
        <v>1 5 1 014</v>
      </c>
      <c r="F424" s="6" t="str">
        <f t="shared" si="409"/>
        <v>5 1</v>
      </c>
      <c r="G424" s="1" t="s">
        <v>424</v>
      </c>
      <c r="H424" s="117" t="s">
        <v>1344</v>
      </c>
      <c r="I424" s="117" t="s">
        <v>1345</v>
      </c>
      <c r="J424" s="3">
        <f>SUMIF('2022'!$R$2:$R$3023,'Base Recursos Fiscales'!$H424,'2022'!$T$2:$T$3023)</f>
        <v>0</v>
      </c>
      <c r="K424" s="3">
        <f t="shared" ref="K424:K430" si="429">($J424/$K$1)*$K$2</f>
        <v>0</v>
      </c>
      <c r="L424" s="3">
        <f t="shared" ref="L424:L430" si="430">+$J424+$K424</f>
        <v>0</v>
      </c>
      <c r="M424" s="3">
        <f t="shared" ref="M424:M430" si="431">+$L424*$K$3</f>
        <v>0</v>
      </c>
      <c r="N424" s="3">
        <f t="shared" ref="N424:N430" si="432">+M424+L424</f>
        <v>0</v>
      </c>
      <c r="P424" s="3">
        <f>SUMIF('2021'!$R$2:$R$5794,'Base Recursos Fiscales'!$H424,'2021'!$T$2:$T$5794)</f>
        <v>0</v>
      </c>
      <c r="Q424" s="3">
        <f>SUMIF('2020'!$R$2:$R$5794,'Base Recursos Fiscales'!$H424,'2020'!$T$2:$T$5794)</f>
        <v>0</v>
      </c>
      <c r="R424" s="3">
        <f>SUMIF('2019'!$R$2:$R$5794,'Base Recursos Fiscales'!$H424,'2019'!$T$2:$T$5794)</f>
        <v>0</v>
      </c>
      <c r="T424" s="115">
        <f t="shared" ref="T424:T430" si="433">SUM(J424:S424)</f>
        <v>0</v>
      </c>
      <c r="U424" s="106"/>
      <c r="V424" s="106"/>
      <c r="W424" s="106"/>
      <c r="X424" s="106"/>
    </row>
    <row r="425" spans="1:26" hidden="1" x14ac:dyDescent="0.25">
      <c r="A425" s="1">
        <f t="shared" si="422"/>
        <v>13</v>
      </c>
      <c r="C425" s="1" t="str">
        <f>IFERROR(VLOOKUP($F425,catalogos!$A$3:$D$111,2,0),0)</f>
        <v>1.1.4.2</v>
      </c>
      <c r="D425" s="1">
        <v>11</v>
      </c>
      <c r="E425" s="6" t="str">
        <f t="shared" si="408"/>
        <v>1 5 1 014</v>
      </c>
      <c r="F425" s="6" t="str">
        <f t="shared" si="409"/>
        <v>5 1</v>
      </c>
      <c r="G425" s="1" t="s">
        <v>424</v>
      </c>
      <c r="H425" s="117" t="s">
        <v>1346</v>
      </c>
      <c r="I425" s="117" t="s">
        <v>1347</v>
      </c>
      <c r="J425" s="3">
        <f>SUMIF('2022'!$R$2:$R$3023,'Base Recursos Fiscales'!$H425,'2022'!$T$2:$T$3023)</f>
        <v>0</v>
      </c>
      <c r="K425" s="3">
        <f t="shared" si="429"/>
        <v>0</v>
      </c>
      <c r="L425" s="3">
        <f t="shared" si="430"/>
        <v>0</v>
      </c>
      <c r="M425" s="3">
        <f t="shared" si="431"/>
        <v>0</v>
      </c>
      <c r="N425" s="3">
        <f t="shared" si="432"/>
        <v>0</v>
      </c>
      <c r="P425" s="3">
        <f>SUMIF('2021'!$R$2:$R$5794,'Base Recursos Fiscales'!$H425,'2021'!$T$2:$T$5794)</f>
        <v>0</v>
      </c>
      <c r="Q425" s="3">
        <f>SUMIF('2020'!$R$2:$R$5794,'Base Recursos Fiscales'!$H425,'2020'!$T$2:$T$5794)</f>
        <v>0</v>
      </c>
      <c r="R425" s="3">
        <f>SUMIF('2019'!$R$2:$R$5794,'Base Recursos Fiscales'!$H425,'2019'!$T$2:$T$5794)</f>
        <v>0</v>
      </c>
      <c r="T425" s="115">
        <f t="shared" si="433"/>
        <v>0</v>
      </c>
    </row>
    <row r="426" spans="1:26" hidden="1" x14ac:dyDescent="0.25">
      <c r="A426" s="1">
        <f t="shared" si="422"/>
        <v>13</v>
      </c>
      <c r="C426" s="1" t="str">
        <f>IFERROR(VLOOKUP($F426,catalogos!$A$3:$D$111,2,0),0)</f>
        <v>1.1.4.2</v>
      </c>
      <c r="D426" s="1">
        <v>11</v>
      </c>
      <c r="E426" s="6" t="str">
        <f t="shared" si="408"/>
        <v>1 5 1 014</v>
      </c>
      <c r="F426" s="6" t="str">
        <f t="shared" si="409"/>
        <v>5 1</v>
      </c>
      <c r="G426" s="1" t="s">
        <v>424</v>
      </c>
      <c r="H426" s="117" t="s">
        <v>1348</v>
      </c>
      <c r="I426" s="117" t="s">
        <v>1349</v>
      </c>
      <c r="J426" s="3">
        <f>SUMIF('2022'!$R$2:$R$3023,'Base Recursos Fiscales'!$H426,'2022'!$T$2:$T$3023)</f>
        <v>0</v>
      </c>
      <c r="K426" s="3">
        <f t="shared" si="429"/>
        <v>0</v>
      </c>
      <c r="L426" s="3">
        <f t="shared" si="430"/>
        <v>0</v>
      </c>
      <c r="M426" s="3">
        <f t="shared" si="431"/>
        <v>0</v>
      </c>
      <c r="N426" s="3">
        <f t="shared" si="432"/>
        <v>0</v>
      </c>
      <c r="P426" s="3">
        <f>SUMIF('2021'!$R$2:$R$5794,'Base Recursos Fiscales'!$H426,'2021'!$T$2:$T$5794)</f>
        <v>0</v>
      </c>
      <c r="Q426" s="3">
        <f>SUMIF('2020'!$R$2:$R$5794,'Base Recursos Fiscales'!$H426,'2020'!$T$2:$T$5794)</f>
        <v>0</v>
      </c>
      <c r="R426" s="3">
        <f>SUMIF('2019'!$R$2:$R$5794,'Base Recursos Fiscales'!$H426,'2019'!$T$2:$T$5794)</f>
        <v>0</v>
      </c>
      <c r="T426" s="115">
        <f t="shared" si="433"/>
        <v>0</v>
      </c>
    </row>
    <row r="427" spans="1:26" hidden="1" x14ac:dyDescent="0.25">
      <c r="A427" s="1">
        <f t="shared" si="422"/>
        <v>13</v>
      </c>
      <c r="C427" s="1" t="str">
        <f>IFERROR(VLOOKUP($F427,catalogos!$A$3:$D$111,2,0),0)</f>
        <v>1.1.4.2</v>
      </c>
      <c r="D427" s="1">
        <v>11</v>
      </c>
      <c r="E427" s="6" t="str">
        <f t="shared" si="408"/>
        <v>1 5 1 014</v>
      </c>
      <c r="F427" s="6" t="str">
        <f t="shared" si="409"/>
        <v>5 1</v>
      </c>
      <c r="G427" s="1" t="s">
        <v>424</v>
      </c>
      <c r="H427" s="117" t="s">
        <v>1350</v>
      </c>
      <c r="I427" s="117" t="s">
        <v>1351</v>
      </c>
      <c r="J427" s="3">
        <f>SUMIF('2022'!$R$2:$R$3023,'Base Recursos Fiscales'!$H427,'2022'!$T$2:$T$3023)</f>
        <v>0</v>
      </c>
      <c r="K427" s="3">
        <f t="shared" si="429"/>
        <v>0</v>
      </c>
      <c r="L427" s="3">
        <f t="shared" si="430"/>
        <v>0</v>
      </c>
      <c r="M427" s="3">
        <f t="shared" si="431"/>
        <v>0</v>
      </c>
      <c r="N427" s="3">
        <f t="shared" si="432"/>
        <v>0</v>
      </c>
      <c r="P427" s="3">
        <f>SUMIF('2021'!$R$2:$R$5794,'Base Recursos Fiscales'!$H427,'2021'!$T$2:$T$5794)</f>
        <v>0</v>
      </c>
      <c r="Q427" s="3">
        <f>SUMIF('2020'!$R$2:$R$5794,'Base Recursos Fiscales'!$H427,'2020'!$T$2:$T$5794)</f>
        <v>0</v>
      </c>
      <c r="R427" s="3">
        <f>SUMIF('2019'!$R$2:$R$5794,'Base Recursos Fiscales'!$H427,'2019'!$T$2:$T$5794)</f>
        <v>0</v>
      </c>
      <c r="T427" s="115">
        <f t="shared" si="433"/>
        <v>0</v>
      </c>
    </row>
    <row r="428" spans="1:26" hidden="1" x14ac:dyDescent="0.25">
      <c r="A428" s="1">
        <f t="shared" si="422"/>
        <v>13</v>
      </c>
      <c r="C428" s="1" t="str">
        <f>IFERROR(VLOOKUP($F428,catalogos!$A$3:$D$111,2,0),0)</f>
        <v>1.1.4.2</v>
      </c>
      <c r="D428" s="1">
        <v>11</v>
      </c>
      <c r="E428" s="6" t="str">
        <f t="shared" si="408"/>
        <v>1 5 1 014</v>
      </c>
      <c r="F428" s="6" t="str">
        <f t="shared" si="409"/>
        <v>5 1</v>
      </c>
      <c r="G428" s="1" t="s">
        <v>424</v>
      </c>
      <c r="H428" s="117" t="s">
        <v>1352</v>
      </c>
      <c r="I428" s="117" t="s">
        <v>1353</v>
      </c>
      <c r="J428" s="3">
        <f>SUMIF('2022'!$R$2:$R$3023,'Base Recursos Fiscales'!$H428,'2022'!$T$2:$T$3023)</f>
        <v>0</v>
      </c>
      <c r="K428" s="3">
        <f t="shared" si="429"/>
        <v>0</v>
      </c>
      <c r="L428" s="3">
        <f t="shared" si="430"/>
        <v>0</v>
      </c>
      <c r="M428" s="3">
        <f t="shared" si="431"/>
        <v>0</v>
      </c>
      <c r="N428" s="3">
        <f t="shared" si="432"/>
        <v>0</v>
      </c>
      <c r="P428" s="3">
        <f>SUMIF('2021'!$R$2:$R$5794,'Base Recursos Fiscales'!$H428,'2021'!$T$2:$T$5794)</f>
        <v>0</v>
      </c>
      <c r="Q428" s="3">
        <f>SUMIF('2020'!$R$2:$R$5794,'Base Recursos Fiscales'!$H428,'2020'!$T$2:$T$5794)</f>
        <v>0</v>
      </c>
      <c r="R428" s="3">
        <f>SUMIF('2019'!$R$2:$R$5794,'Base Recursos Fiscales'!$H428,'2019'!$T$2:$T$5794)</f>
        <v>0</v>
      </c>
      <c r="T428" s="115">
        <f t="shared" si="433"/>
        <v>0</v>
      </c>
    </row>
    <row r="429" spans="1:26" hidden="1" x14ac:dyDescent="0.25">
      <c r="A429" s="1">
        <f t="shared" si="422"/>
        <v>13</v>
      </c>
      <c r="C429" s="1" t="str">
        <f>IFERROR(VLOOKUP($F429,catalogos!$A$3:$D$111,2,0),0)</f>
        <v>1.1.4.2</v>
      </c>
      <c r="D429" s="1">
        <v>11</v>
      </c>
      <c r="E429" s="6" t="str">
        <f t="shared" si="408"/>
        <v>1 5 1 014</v>
      </c>
      <c r="F429" s="6" t="str">
        <f t="shared" si="409"/>
        <v>5 1</v>
      </c>
      <c r="G429" s="1" t="s">
        <v>424</v>
      </c>
      <c r="H429" s="117" t="s">
        <v>1354</v>
      </c>
      <c r="I429" s="117" t="s">
        <v>1355</v>
      </c>
      <c r="J429" s="3">
        <f>SUMIF('2022'!$R$2:$R$3023,'Base Recursos Fiscales'!$H429,'2022'!$T$2:$T$3023)</f>
        <v>0</v>
      </c>
      <c r="K429" s="3">
        <f t="shared" si="429"/>
        <v>0</v>
      </c>
      <c r="L429" s="3">
        <f t="shared" si="430"/>
        <v>0</v>
      </c>
      <c r="M429" s="3">
        <f t="shared" si="431"/>
        <v>0</v>
      </c>
      <c r="N429" s="3">
        <f t="shared" si="432"/>
        <v>0</v>
      </c>
      <c r="P429" s="3">
        <f>SUMIF('2021'!$R$2:$R$5794,'Base Recursos Fiscales'!$H429,'2021'!$T$2:$T$5794)</f>
        <v>0</v>
      </c>
      <c r="Q429" s="3">
        <f>SUMIF('2020'!$R$2:$R$5794,'Base Recursos Fiscales'!$H429,'2020'!$T$2:$T$5794)</f>
        <v>0</v>
      </c>
      <c r="R429" s="3">
        <f>SUMIF('2019'!$R$2:$R$5794,'Base Recursos Fiscales'!$H429,'2019'!$T$2:$T$5794)</f>
        <v>0</v>
      </c>
      <c r="T429" s="115">
        <f t="shared" si="433"/>
        <v>0</v>
      </c>
    </row>
    <row r="430" spans="1:26" hidden="1" x14ac:dyDescent="0.25">
      <c r="A430" s="1">
        <f t="shared" si="422"/>
        <v>13</v>
      </c>
      <c r="C430" s="1" t="str">
        <f>IFERROR(VLOOKUP($F430,catalogos!$A$3:$D$111,2,0),0)</f>
        <v>1.1.4.2</v>
      </c>
      <c r="D430" s="1">
        <v>11</v>
      </c>
      <c r="E430" s="6" t="str">
        <f t="shared" si="408"/>
        <v>1 5 1 014</v>
      </c>
      <c r="F430" s="6" t="str">
        <f t="shared" si="409"/>
        <v>5 1</v>
      </c>
      <c r="G430" s="1" t="s">
        <v>424</v>
      </c>
      <c r="H430" s="117" t="s">
        <v>1356</v>
      </c>
      <c r="I430" s="117" t="s">
        <v>1357</v>
      </c>
      <c r="J430" s="3">
        <f>SUMIF('2022'!$R$2:$R$3023,'Base Recursos Fiscales'!$H430,'2022'!$T$2:$T$3023)</f>
        <v>0</v>
      </c>
      <c r="K430" s="3">
        <f t="shared" si="429"/>
        <v>0</v>
      </c>
      <c r="L430" s="3">
        <f t="shared" si="430"/>
        <v>0</v>
      </c>
      <c r="M430" s="3">
        <f t="shared" si="431"/>
        <v>0</v>
      </c>
      <c r="N430" s="3">
        <f t="shared" si="432"/>
        <v>0</v>
      </c>
      <c r="P430" s="3">
        <f>SUMIF('2021'!$R$2:$R$5794,'Base Recursos Fiscales'!$H430,'2021'!$T$2:$T$5794)</f>
        <v>0</v>
      </c>
      <c r="Q430" s="3">
        <f>SUMIF('2020'!$R$2:$R$5794,'Base Recursos Fiscales'!$H430,'2020'!$T$2:$T$5794)</f>
        <v>0</v>
      </c>
      <c r="R430" s="3">
        <f>SUMIF('2019'!$R$2:$R$5794,'Base Recursos Fiscales'!$H430,'2019'!$T$2:$T$5794)</f>
        <v>0</v>
      </c>
      <c r="T430" s="115">
        <f t="shared" si="433"/>
        <v>0</v>
      </c>
    </row>
    <row r="431" spans="1:26" x14ac:dyDescent="0.25">
      <c r="A431" s="106">
        <f t="shared" si="422"/>
        <v>9</v>
      </c>
      <c r="B431" s="106"/>
      <c r="C431" s="106">
        <f>IFERROR(VLOOKUP($F431,catalogos!$A$3:$D$111,2,0),0)</f>
        <v>0</v>
      </c>
      <c r="D431" s="106"/>
      <c r="E431" s="116" t="str">
        <f t="shared" si="408"/>
        <v>1 5 1</v>
      </c>
      <c r="F431" s="116"/>
      <c r="G431" s="106" t="s">
        <v>423</v>
      </c>
      <c r="H431" s="136" t="s">
        <v>711</v>
      </c>
      <c r="I431" s="136" t="s">
        <v>712</v>
      </c>
      <c r="J431" s="2">
        <f>SUMIF($E$11:$E$5802,$H431,$J$11:$J$5802)</f>
        <v>26640.6</v>
      </c>
      <c r="K431" s="2">
        <f>SUMIF($E$11:$E$5802,$H431,$K$11:$K$5802)</f>
        <v>26640.6</v>
      </c>
      <c r="L431" s="2">
        <f>SUMIF($E$11:$E$5802,$H431,$L$11:$L$5802)</f>
        <v>53281.2</v>
      </c>
      <c r="M431" s="2">
        <f>SUMIF($E$11:$E$5802,$H431,$M$11:$M$5802)</f>
        <v>1598.4359999999999</v>
      </c>
      <c r="N431" s="2">
        <f>SUMIF($E$11:$E$5802,$H431,$N$11:$N$5802)</f>
        <v>54879.635999999999</v>
      </c>
      <c r="O431" s="2"/>
      <c r="P431" s="2">
        <f>SUMIF($E$11:$E$5802,$H431,$P$11:$P$5802)</f>
        <v>0</v>
      </c>
      <c r="Q431" s="2">
        <f>SUMIF($E$11:$E$5802,$H431,$Q$11:$Q$5802)</f>
        <v>0</v>
      </c>
      <c r="R431" s="2">
        <f>SUMIF($E$11:$E$5802,$H431,$R$11:$R$5802)</f>
        <v>0</v>
      </c>
      <c r="T431" s="115">
        <f t="shared" ref="T431" si="434">SUM(J431:S431)</f>
        <v>163040.47200000001</v>
      </c>
    </row>
    <row r="432" spans="1:26" hidden="1" x14ac:dyDescent="0.25">
      <c r="A432" s="1">
        <f t="shared" si="422"/>
        <v>13</v>
      </c>
      <c r="C432" s="1" t="str">
        <f>IFERROR(VLOOKUP($F432,catalogos!$A$3:$D$111,2,0),0)</f>
        <v>1.1.4.2</v>
      </c>
      <c r="D432" s="1">
        <v>11</v>
      </c>
      <c r="E432" s="6" t="str">
        <f t="shared" si="408"/>
        <v>1 5 1 015</v>
      </c>
      <c r="F432" s="6" t="str">
        <f t="shared" si="409"/>
        <v>5 1</v>
      </c>
      <c r="G432" s="1" t="s">
        <v>424</v>
      </c>
      <c r="H432" s="117" t="s">
        <v>1358</v>
      </c>
      <c r="I432" s="117" t="s">
        <v>1359</v>
      </c>
      <c r="J432" s="3">
        <f>SUMIF('2022'!$R$2:$R$3023,'Base Recursos Fiscales'!$H432,'2022'!$T$2:$T$3023)</f>
        <v>0</v>
      </c>
      <c r="K432" s="3">
        <f t="shared" ref="K432:K444" si="435">($J432/$K$1)*$K$2</f>
        <v>0</v>
      </c>
      <c r="L432" s="3">
        <f t="shared" ref="L432:L444" si="436">+$J432+$K432</f>
        <v>0</v>
      </c>
      <c r="M432" s="3">
        <f t="shared" ref="M432:M444" si="437">+$L432*$K$3</f>
        <v>0</v>
      </c>
      <c r="N432" s="3">
        <f t="shared" ref="N432:N444" si="438">+M432+L432</f>
        <v>0</v>
      </c>
      <c r="P432" s="3">
        <f>SUMIF('2021'!$R$2:$R$5794,'Base Recursos Fiscales'!$H432,'2021'!$T$2:$T$5794)</f>
        <v>0</v>
      </c>
      <c r="Q432" s="3">
        <f>SUMIF('2020'!$R$2:$R$5794,'Base Recursos Fiscales'!$H432,'2020'!$T$2:$T$5794)</f>
        <v>0</v>
      </c>
      <c r="R432" s="3">
        <f>SUMIF('2019'!$R$2:$R$5794,'Base Recursos Fiscales'!$H432,'2019'!$T$2:$T$5794)</f>
        <v>0</v>
      </c>
      <c r="T432" s="115">
        <f t="shared" ref="T432:T444" si="439">SUM(J432:S432)</f>
        <v>0</v>
      </c>
    </row>
    <row r="433" spans="1:28" hidden="1" x14ac:dyDescent="0.25">
      <c r="A433" s="1">
        <f t="shared" si="422"/>
        <v>13</v>
      </c>
      <c r="C433" s="1" t="str">
        <f>IFERROR(VLOOKUP($F433,catalogos!$A$3:$D$111,2,0),0)</f>
        <v>1.1.4.2</v>
      </c>
      <c r="D433" s="1">
        <v>11</v>
      </c>
      <c r="E433" s="6" t="str">
        <f t="shared" si="408"/>
        <v>1 5 1 015</v>
      </c>
      <c r="F433" s="6" t="str">
        <f t="shared" si="409"/>
        <v>5 1</v>
      </c>
      <c r="G433" s="1" t="s">
        <v>424</v>
      </c>
      <c r="H433" s="117" t="s">
        <v>1360</v>
      </c>
      <c r="I433" s="117" t="s">
        <v>1361</v>
      </c>
      <c r="J433" s="3">
        <f>SUMIF('2022'!$R$2:$R$3023,'Base Recursos Fiscales'!$H433,'2022'!$T$2:$T$3023)</f>
        <v>0</v>
      </c>
      <c r="K433" s="3">
        <f t="shared" si="435"/>
        <v>0</v>
      </c>
      <c r="L433" s="3">
        <f t="shared" si="436"/>
        <v>0</v>
      </c>
      <c r="M433" s="3">
        <f t="shared" si="437"/>
        <v>0</v>
      </c>
      <c r="N433" s="3">
        <f t="shared" si="438"/>
        <v>0</v>
      </c>
      <c r="P433" s="3">
        <f>SUMIF('2021'!$R$2:$R$5794,'Base Recursos Fiscales'!$H433,'2021'!$T$2:$T$5794)</f>
        <v>0</v>
      </c>
      <c r="Q433" s="3">
        <f>SUMIF('2020'!$R$2:$R$5794,'Base Recursos Fiscales'!$H433,'2020'!$T$2:$T$5794)</f>
        <v>0</v>
      </c>
      <c r="R433" s="3">
        <f>SUMIF('2019'!$R$2:$R$5794,'Base Recursos Fiscales'!$H433,'2019'!$T$2:$T$5794)</f>
        <v>0</v>
      </c>
      <c r="T433" s="115">
        <f t="shared" si="439"/>
        <v>0</v>
      </c>
    </row>
    <row r="434" spans="1:28" hidden="1" x14ac:dyDescent="0.25">
      <c r="A434" s="1">
        <f t="shared" si="422"/>
        <v>13</v>
      </c>
      <c r="C434" s="1" t="str">
        <f>IFERROR(VLOOKUP($F434,catalogos!$A$3:$D$111,2,0),0)</f>
        <v>1.1.4.2</v>
      </c>
      <c r="D434" s="1">
        <v>11</v>
      </c>
      <c r="E434" s="6" t="str">
        <f t="shared" si="408"/>
        <v>1 5 1 015</v>
      </c>
      <c r="F434" s="6" t="str">
        <f t="shared" si="409"/>
        <v>5 1</v>
      </c>
      <c r="G434" s="1" t="s">
        <v>424</v>
      </c>
      <c r="H434" s="117" t="s">
        <v>1362</v>
      </c>
      <c r="I434" s="117" t="s">
        <v>1363</v>
      </c>
      <c r="J434" s="3">
        <f>SUMIF('2022'!$R$2:$R$3023,'Base Recursos Fiscales'!$H434,'2022'!$T$2:$T$3023)</f>
        <v>0</v>
      </c>
      <c r="K434" s="3">
        <f t="shared" si="435"/>
        <v>0</v>
      </c>
      <c r="L434" s="3">
        <f t="shared" si="436"/>
        <v>0</v>
      </c>
      <c r="M434" s="3">
        <f t="shared" si="437"/>
        <v>0</v>
      </c>
      <c r="N434" s="3">
        <f t="shared" si="438"/>
        <v>0</v>
      </c>
      <c r="P434" s="3">
        <f>SUMIF('2021'!$R$2:$R$5794,'Base Recursos Fiscales'!$H434,'2021'!$T$2:$T$5794)</f>
        <v>0</v>
      </c>
      <c r="Q434" s="3">
        <f>SUMIF('2020'!$R$2:$R$5794,'Base Recursos Fiscales'!$H434,'2020'!$T$2:$T$5794)</f>
        <v>0</v>
      </c>
      <c r="R434" s="3">
        <f>SUMIF('2019'!$R$2:$R$5794,'Base Recursos Fiscales'!$H434,'2019'!$T$2:$T$5794)</f>
        <v>0</v>
      </c>
      <c r="T434" s="115">
        <f t="shared" si="439"/>
        <v>0</v>
      </c>
    </row>
    <row r="435" spans="1:28" hidden="1" x14ac:dyDescent="0.25">
      <c r="A435" s="1">
        <f t="shared" si="422"/>
        <v>13</v>
      </c>
      <c r="C435" s="1" t="str">
        <f>IFERROR(VLOOKUP($F435,catalogos!$A$3:$D$111,2,0),0)</f>
        <v>1.1.4.2</v>
      </c>
      <c r="D435" s="1">
        <v>11</v>
      </c>
      <c r="E435" s="6" t="str">
        <f t="shared" si="408"/>
        <v>1 5 1 015</v>
      </c>
      <c r="F435" s="6" t="str">
        <f t="shared" si="409"/>
        <v>5 1</v>
      </c>
      <c r="G435" s="1" t="s">
        <v>424</v>
      </c>
      <c r="H435" s="117" t="s">
        <v>1364</v>
      </c>
      <c r="I435" s="117" t="s">
        <v>1365</v>
      </c>
      <c r="J435" s="3">
        <f>SUMIF('2022'!$R$2:$R$3023,'Base Recursos Fiscales'!$H435,'2022'!$T$2:$T$3023)</f>
        <v>0</v>
      </c>
      <c r="K435" s="3">
        <f t="shared" si="435"/>
        <v>0</v>
      </c>
      <c r="L435" s="3">
        <f t="shared" si="436"/>
        <v>0</v>
      </c>
      <c r="M435" s="3">
        <f t="shared" si="437"/>
        <v>0</v>
      </c>
      <c r="N435" s="3">
        <f t="shared" si="438"/>
        <v>0</v>
      </c>
      <c r="P435" s="3">
        <f>SUMIF('2021'!$R$2:$R$5794,'Base Recursos Fiscales'!$H435,'2021'!$T$2:$T$5794)</f>
        <v>0</v>
      </c>
      <c r="Q435" s="3">
        <f>SUMIF('2020'!$R$2:$R$5794,'Base Recursos Fiscales'!$H435,'2020'!$T$2:$T$5794)</f>
        <v>0</v>
      </c>
      <c r="R435" s="3">
        <f>SUMIF('2019'!$R$2:$R$5794,'Base Recursos Fiscales'!$H435,'2019'!$T$2:$T$5794)</f>
        <v>0</v>
      </c>
      <c r="T435" s="115">
        <f t="shared" si="439"/>
        <v>0</v>
      </c>
    </row>
    <row r="436" spans="1:28" hidden="1" x14ac:dyDescent="0.25">
      <c r="A436" s="1">
        <f t="shared" si="422"/>
        <v>13</v>
      </c>
      <c r="C436" s="1" t="str">
        <f>IFERROR(VLOOKUP($F436,catalogos!$A$3:$D$111,2,0),0)</f>
        <v>1.1.4.2</v>
      </c>
      <c r="D436" s="1">
        <v>11</v>
      </c>
      <c r="E436" s="6" t="str">
        <f t="shared" si="408"/>
        <v>1 5 1 015</v>
      </c>
      <c r="F436" s="6" t="str">
        <f t="shared" si="409"/>
        <v>5 1</v>
      </c>
      <c r="G436" s="1" t="s">
        <v>424</v>
      </c>
      <c r="H436" s="117" t="s">
        <v>1366</v>
      </c>
      <c r="I436" s="117" t="s">
        <v>1367</v>
      </c>
      <c r="J436" s="3">
        <f>SUMIF('2022'!$R$2:$R$3023,'Base Recursos Fiscales'!$H436,'2022'!$T$2:$T$3023)</f>
        <v>0</v>
      </c>
      <c r="K436" s="3">
        <f t="shared" si="435"/>
        <v>0</v>
      </c>
      <c r="L436" s="3">
        <f t="shared" si="436"/>
        <v>0</v>
      </c>
      <c r="M436" s="3">
        <f t="shared" si="437"/>
        <v>0</v>
      </c>
      <c r="N436" s="3">
        <f t="shared" si="438"/>
        <v>0</v>
      </c>
      <c r="P436" s="3">
        <f>SUMIF('2021'!$R$2:$R$5794,'Base Recursos Fiscales'!$H436,'2021'!$T$2:$T$5794)</f>
        <v>0</v>
      </c>
      <c r="Q436" s="3">
        <f>SUMIF('2020'!$R$2:$R$5794,'Base Recursos Fiscales'!$H436,'2020'!$T$2:$T$5794)</f>
        <v>0</v>
      </c>
      <c r="R436" s="3">
        <f>SUMIF('2019'!$R$2:$R$5794,'Base Recursos Fiscales'!$H436,'2019'!$T$2:$T$5794)</f>
        <v>0</v>
      </c>
      <c r="T436" s="115">
        <f t="shared" si="439"/>
        <v>0</v>
      </c>
      <c r="U436" s="106"/>
      <c r="V436" s="106"/>
      <c r="W436" s="106"/>
      <c r="X436" s="106"/>
      <c r="Y436" s="106"/>
      <c r="Z436" s="106"/>
    </row>
    <row r="437" spans="1:28" x14ac:dyDescent="0.25">
      <c r="A437" s="1">
        <f t="shared" si="422"/>
        <v>13</v>
      </c>
      <c r="C437" s="1" t="str">
        <f>IFERROR(VLOOKUP($F437,catalogos!$A$3:$D$111,2,0),0)</f>
        <v>1.1.4.2</v>
      </c>
      <c r="D437" s="1">
        <v>11</v>
      </c>
      <c r="E437" s="6" t="str">
        <f t="shared" si="408"/>
        <v>1 5 1 015</v>
      </c>
      <c r="F437" s="6" t="str">
        <f t="shared" si="409"/>
        <v>5 1</v>
      </c>
      <c r="G437" s="1" t="s">
        <v>424</v>
      </c>
      <c r="H437" s="117" t="s">
        <v>399</v>
      </c>
      <c r="I437" s="117" t="s">
        <v>400</v>
      </c>
      <c r="J437" s="3">
        <f>SUMIF('2022'!$R$2:$R$3023,'Base Recursos Fiscales'!$H437,'2022'!$T$2:$T$3023)</f>
        <v>5548.6</v>
      </c>
      <c r="K437" s="3">
        <f t="shared" si="435"/>
        <v>5548.6</v>
      </c>
      <c r="L437" s="3">
        <f t="shared" si="436"/>
        <v>11097.2</v>
      </c>
      <c r="M437" s="3">
        <f t="shared" si="437"/>
        <v>332.916</v>
      </c>
      <c r="N437" s="3">
        <f t="shared" si="438"/>
        <v>11430.116</v>
      </c>
      <c r="P437" s="3">
        <f>SUMIF('2021'!$R$2:$R$5794,'Base Recursos Fiscales'!$H437,'2021'!$T$2:$T$5794)</f>
        <v>0</v>
      </c>
      <c r="Q437" s="3">
        <f>SUMIF('2020'!$R$2:$R$5794,'Base Recursos Fiscales'!$H437,'2020'!$T$2:$T$5794)</f>
        <v>0</v>
      </c>
      <c r="R437" s="3">
        <f>SUMIF('2019'!$R$2:$R$5794,'Base Recursos Fiscales'!$H437,'2019'!$T$2:$T$5794)</f>
        <v>0</v>
      </c>
      <c r="T437" s="115">
        <f t="shared" si="439"/>
        <v>33957.432000000001</v>
      </c>
      <c r="Y437" s="106"/>
      <c r="Z437" s="106"/>
    </row>
    <row r="438" spans="1:28" x14ac:dyDescent="0.25">
      <c r="A438" s="1">
        <f t="shared" si="422"/>
        <v>13</v>
      </c>
      <c r="C438" s="1" t="str">
        <f>IFERROR(VLOOKUP($F438,catalogos!$A$3:$D$111,2,0),0)</f>
        <v>1.1.4.2</v>
      </c>
      <c r="D438" s="1">
        <v>11</v>
      </c>
      <c r="E438" s="6" t="str">
        <f t="shared" si="408"/>
        <v>1 5 1 015</v>
      </c>
      <c r="F438" s="6" t="str">
        <f t="shared" si="409"/>
        <v>5 1</v>
      </c>
      <c r="G438" s="1" t="s">
        <v>424</v>
      </c>
      <c r="H438" s="117" t="s">
        <v>1368</v>
      </c>
      <c r="I438" s="117" t="s">
        <v>1369</v>
      </c>
      <c r="J438" s="3">
        <f>SUMIF('2022'!$R$2:$R$3023,'Base Recursos Fiscales'!$H438,'2022'!$T$2:$T$3023)</f>
        <v>21092</v>
      </c>
      <c r="K438" s="3">
        <f t="shared" si="435"/>
        <v>21092</v>
      </c>
      <c r="L438" s="3">
        <f t="shared" si="436"/>
        <v>42184</v>
      </c>
      <c r="M438" s="3">
        <f t="shared" si="437"/>
        <v>1265.52</v>
      </c>
      <c r="N438" s="3">
        <f t="shared" si="438"/>
        <v>43449.52</v>
      </c>
      <c r="P438" s="3">
        <f>SUMIF('2021'!$R$2:$R$5794,'Base Recursos Fiscales'!$H438,'2021'!$T$2:$T$5794)</f>
        <v>0</v>
      </c>
      <c r="Q438" s="3">
        <f>SUMIF('2020'!$R$2:$R$5794,'Base Recursos Fiscales'!$H438,'2020'!$T$2:$T$5794)</f>
        <v>0</v>
      </c>
      <c r="R438" s="3">
        <f>SUMIF('2019'!$R$2:$R$5794,'Base Recursos Fiscales'!$H438,'2019'!$T$2:$T$5794)</f>
        <v>0</v>
      </c>
      <c r="T438" s="115">
        <f t="shared" si="439"/>
        <v>129083.04000000001</v>
      </c>
    </row>
    <row r="439" spans="1:28" hidden="1" x14ac:dyDescent="0.25">
      <c r="A439" s="1">
        <f t="shared" si="422"/>
        <v>13</v>
      </c>
      <c r="C439" s="1" t="str">
        <f>IFERROR(VLOOKUP($F439,catalogos!$A$3:$D$111,2,0),0)</f>
        <v>1.1.4.2</v>
      </c>
      <c r="D439" s="1">
        <v>11</v>
      </c>
      <c r="E439" s="6" t="str">
        <f t="shared" si="408"/>
        <v>1 5 1 015</v>
      </c>
      <c r="F439" s="6" t="str">
        <f t="shared" si="409"/>
        <v>5 1</v>
      </c>
      <c r="G439" s="1" t="s">
        <v>424</v>
      </c>
      <c r="H439" s="117" t="s">
        <v>1370</v>
      </c>
      <c r="I439" s="117" t="s">
        <v>1371</v>
      </c>
      <c r="J439" s="3">
        <f>SUMIF('2022'!$R$2:$R$3023,'Base Recursos Fiscales'!$H439,'2022'!$T$2:$T$3023)</f>
        <v>0</v>
      </c>
      <c r="K439" s="3">
        <f t="shared" si="435"/>
        <v>0</v>
      </c>
      <c r="L439" s="3">
        <f t="shared" si="436"/>
        <v>0</v>
      </c>
      <c r="M439" s="3">
        <f t="shared" si="437"/>
        <v>0</v>
      </c>
      <c r="N439" s="3">
        <f t="shared" si="438"/>
        <v>0</v>
      </c>
      <c r="P439" s="3">
        <f>SUMIF('2021'!$R$2:$R$5794,'Base Recursos Fiscales'!$H439,'2021'!$T$2:$T$5794)</f>
        <v>0</v>
      </c>
      <c r="Q439" s="3">
        <f>SUMIF('2020'!$R$2:$R$5794,'Base Recursos Fiscales'!$H439,'2020'!$T$2:$T$5794)</f>
        <v>0</v>
      </c>
      <c r="R439" s="3">
        <f>SUMIF('2019'!$R$2:$R$5794,'Base Recursos Fiscales'!$H439,'2019'!$T$2:$T$5794)</f>
        <v>0</v>
      </c>
      <c r="T439" s="115">
        <f t="shared" si="439"/>
        <v>0</v>
      </c>
      <c r="Y439" s="106"/>
      <c r="Z439" s="106"/>
    </row>
    <row r="440" spans="1:28" hidden="1" x14ac:dyDescent="0.25">
      <c r="A440" s="1">
        <f t="shared" si="422"/>
        <v>13</v>
      </c>
      <c r="C440" s="1" t="str">
        <f>IFERROR(VLOOKUP($F440,catalogos!$A$3:$D$111,2,0),0)</f>
        <v>1.1.4.2</v>
      </c>
      <c r="D440" s="1">
        <v>11</v>
      </c>
      <c r="E440" s="6" t="str">
        <f t="shared" si="408"/>
        <v>1 5 1 015</v>
      </c>
      <c r="F440" s="6" t="str">
        <f t="shared" si="409"/>
        <v>5 1</v>
      </c>
      <c r="G440" s="1" t="s">
        <v>424</v>
      </c>
      <c r="H440" s="117" t="s">
        <v>1372</v>
      </c>
      <c r="I440" s="117" t="s">
        <v>1373</v>
      </c>
      <c r="J440" s="3">
        <f>SUMIF('2022'!$R$2:$R$3023,'Base Recursos Fiscales'!$H440,'2022'!$T$2:$T$3023)</f>
        <v>0</v>
      </c>
      <c r="K440" s="3">
        <f t="shared" si="435"/>
        <v>0</v>
      </c>
      <c r="L440" s="3">
        <f t="shared" si="436"/>
        <v>0</v>
      </c>
      <c r="M440" s="3">
        <f t="shared" si="437"/>
        <v>0</v>
      </c>
      <c r="N440" s="3">
        <f t="shared" si="438"/>
        <v>0</v>
      </c>
      <c r="P440" s="3">
        <f>SUMIF('2021'!$R$2:$R$5794,'Base Recursos Fiscales'!$H440,'2021'!$T$2:$T$5794)</f>
        <v>0</v>
      </c>
      <c r="Q440" s="3">
        <f>SUMIF('2020'!$R$2:$R$5794,'Base Recursos Fiscales'!$H440,'2020'!$T$2:$T$5794)</f>
        <v>0</v>
      </c>
      <c r="R440" s="3">
        <f>SUMIF('2019'!$R$2:$R$5794,'Base Recursos Fiscales'!$H440,'2019'!$T$2:$T$5794)</f>
        <v>0</v>
      </c>
      <c r="T440" s="115">
        <f t="shared" si="439"/>
        <v>0</v>
      </c>
      <c r="U440" s="106"/>
      <c r="V440" s="106"/>
      <c r="W440" s="106"/>
      <c r="X440" s="106"/>
    </row>
    <row r="441" spans="1:28" hidden="1" x14ac:dyDescent="0.25">
      <c r="A441" s="1">
        <f t="shared" si="422"/>
        <v>13</v>
      </c>
      <c r="C441" s="1" t="str">
        <f>IFERROR(VLOOKUP($F441,catalogos!$A$3:$D$111,2,0),0)</f>
        <v>1.1.4.2</v>
      </c>
      <c r="D441" s="1">
        <v>11</v>
      </c>
      <c r="E441" s="6" t="str">
        <f t="shared" si="408"/>
        <v>1 5 1 015</v>
      </c>
      <c r="F441" s="6" t="str">
        <f t="shared" si="409"/>
        <v>5 1</v>
      </c>
      <c r="G441" s="1" t="s">
        <v>424</v>
      </c>
      <c r="H441" s="117" t="s">
        <v>1374</v>
      </c>
      <c r="I441" s="117" t="s">
        <v>1375</v>
      </c>
      <c r="J441" s="3">
        <f>SUMIF('2022'!$R$2:$R$3023,'Base Recursos Fiscales'!$H441,'2022'!$T$2:$T$3023)</f>
        <v>0</v>
      </c>
      <c r="K441" s="3">
        <f t="shared" si="435"/>
        <v>0</v>
      </c>
      <c r="L441" s="3">
        <f t="shared" si="436"/>
        <v>0</v>
      </c>
      <c r="M441" s="3">
        <f t="shared" si="437"/>
        <v>0</v>
      </c>
      <c r="N441" s="3">
        <f t="shared" si="438"/>
        <v>0</v>
      </c>
      <c r="P441" s="3">
        <f>SUMIF('2021'!$R$2:$R$5794,'Base Recursos Fiscales'!$H441,'2021'!$T$2:$T$5794)</f>
        <v>0</v>
      </c>
      <c r="Q441" s="3">
        <f>SUMIF('2020'!$R$2:$R$5794,'Base Recursos Fiscales'!$H441,'2020'!$T$2:$T$5794)</f>
        <v>0</v>
      </c>
      <c r="R441" s="3">
        <f>SUMIF('2019'!$R$2:$R$5794,'Base Recursos Fiscales'!$H441,'2019'!$T$2:$T$5794)</f>
        <v>0</v>
      </c>
      <c r="T441" s="115">
        <f t="shared" si="439"/>
        <v>0</v>
      </c>
      <c r="Y441" s="106"/>
      <c r="Z441" s="106"/>
      <c r="AA441" s="106"/>
      <c r="AB441" s="106"/>
    </row>
    <row r="442" spans="1:28" hidden="1" x14ac:dyDescent="0.25">
      <c r="A442" s="1">
        <f t="shared" si="422"/>
        <v>13</v>
      </c>
      <c r="C442" s="1" t="str">
        <f>IFERROR(VLOOKUP($F442,catalogos!$A$3:$D$111,2,0),0)</f>
        <v>1.1.4.2</v>
      </c>
      <c r="D442" s="1">
        <v>11</v>
      </c>
      <c r="E442" s="6" t="str">
        <f t="shared" si="408"/>
        <v>1 5 1 015</v>
      </c>
      <c r="F442" s="6" t="str">
        <f t="shared" si="409"/>
        <v>5 1</v>
      </c>
      <c r="G442" s="1" t="s">
        <v>424</v>
      </c>
      <c r="H442" s="117" t="s">
        <v>1376</v>
      </c>
      <c r="I442" s="117" t="s">
        <v>1359</v>
      </c>
      <c r="J442" s="3">
        <f>SUMIF('2022'!$R$2:$R$3023,'Base Recursos Fiscales'!$H442,'2022'!$T$2:$T$3023)</f>
        <v>0</v>
      </c>
      <c r="K442" s="3">
        <f t="shared" si="435"/>
        <v>0</v>
      </c>
      <c r="L442" s="3">
        <f t="shared" si="436"/>
        <v>0</v>
      </c>
      <c r="M442" s="3">
        <f t="shared" si="437"/>
        <v>0</v>
      </c>
      <c r="N442" s="3">
        <f t="shared" si="438"/>
        <v>0</v>
      </c>
      <c r="P442" s="3">
        <f>SUMIF('2021'!$R$2:$R$5794,'Base Recursos Fiscales'!$H442,'2021'!$T$2:$T$5794)</f>
        <v>0</v>
      </c>
      <c r="Q442" s="3">
        <f>SUMIF('2020'!$R$2:$R$5794,'Base Recursos Fiscales'!$H442,'2020'!$T$2:$T$5794)</f>
        <v>0</v>
      </c>
      <c r="R442" s="3">
        <f>SUMIF('2019'!$R$2:$R$5794,'Base Recursos Fiscales'!$H442,'2019'!$T$2:$T$5794)</f>
        <v>0</v>
      </c>
      <c r="T442" s="115">
        <f t="shared" si="439"/>
        <v>0</v>
      </c>
    </row>
    <row r="443" spans="1:28" hidden="1" x14ac:dyDescent="0.25">
      <c r="A443" s="1">
        <f t="shared" si="422"/>
        <v>13</v>
      </c>
      <c r="C443" s="1" t="str">
        <f>IFERROR(VLOOKUP($F443,catalogos!$A$3:$D$111,2,0),0)</f>
        <v>1.1.4.2</v>
      </c>
      <c r="D443" s="1">
        <v>11</v>
      </c>
      <c r="E443" s="6" t="str">
        <f t="shared" si="408"/>
        <v>1 5 1 015</v>
      </c>
      <c r="F443" s="6" t="str">
        <f t="shared" si="409"/>
        <v>5 1</v>
      </c>
      <c r="G443" s="1" t="s">
        <v>424</v>
      </c>
      <c r="H443" s="117" t="s">
        <v>1377</v>
      </c>
      <c r="I443" s="117" t="s">
        <v>1378</v>
      </c>
      <c r="J443" s="3">
        <f>SUMIF('2022'!$R$2:$R$3023,'Base Recursos Fiscales'!$H443,'2022'!$T$2:$T$3023)</f>
        <v>0</v>
      </c>
      <c r="K443" s="3">
        <f t="shared" si="435"/>
        <v>0</v>
      </c>
      <c r="L443" s="3">
        <f t="shared" si="436"/>
        <v>0</v>
      </c>
      <c r="M443" s="3">
        <f t="shared" si="437"/>
        <v>0</v>
      </c>
      <c r="N443" s="3">
        <f t="shared" si="438"/>
        <v>0</v>
      </c>
      <c r="P443" s="3">
        <f>SUMIF('2021'!$R$2:$R$5794,'Base Recursos Fiscales'!$H443,'2021'!$T$2:$T$5794)</f>
        <v>0</v>
      </c>
      <c r="Q443" s="3">
        <f>SUMIF('2020'!$R$2:$R$5794,'Base Recursos Fiscales'!$H443,'2020'!$T$2:$T$5794)</f>
        <v>0</v>
      </c>
      <c r="R443" s="3">
        <f>SUMIF('2019'!$R$2:$R$5794,'Base Recursos Fiscales'!$H443,'2019'!$T$2:$T$5794)</f>
        <v>0</v>
      </c>
      <c r="T443" s="115">
        <f t="shared" si="439"/>
        <v>0</v>
      </c>
    </row>
    <row r="444" spans="1:28" hidden="1" x14ac:dyDescent="0.25">
      <c r="A444" s="1">
        <f t="shared" si="422"/>
        <v>13</v>
      </c>
      <c r="C444" s="1" t="str">
        <f>IFERROR(VLOOKUP($F444,catalogos!$A$3:$D$111,2,0),0)</f>
        <v>1.1.4.2</v>
      </c>
      <c r="D444" s="1">
        <v>11</v>
      </c>
      <c r="E444" s="6" t="str">
        <f t="shared" si="408"/>
        <v>1 5 1 015</v>
      </c>
      <c r="F444" s="6" t="str">
        <f t="shared" si="409"/>
        <v>5 1</v>
      </c>
      <c r="G444" s="1" t="s">
        <v>424</v>
      </c>
      <c r="H444" s="117" t="s">
        <v>1577</v>
      </c>
      <c r="I444" s="117" t="s">
        <v>1417</v>
      </c>
      <c r="J444" s="3">
        <f>SUMIF('2022'!$R$2:$R$3023,'Base Recursos Fiscales'!$H444,'2022'!$T$2:$T$3023)</f>
        <v>0</v>
      </c>
      <c r="K444" s="3">
        <f t="shared" si="435"/>
        <v>0</v>
      </c>
      <c r="L444" s="3">
        <f t="shared" si="436"/>
        <v>0</v>
      </c>
      <c r="M444" s="3">
        <f t="shared" si="437"/>
        <v>0</v>
      </c>
      <c r="N444" s="3">
        <f t="shared" si="438"/>
        <v>0</v>
      </c>
      <c r="P444" s="3">
        <f>SUMIF('2021'!$R$2:$R$5794,'Base Recursos Fiscales'!$H444,'2021'!$T$2:$T$5794)</f>
        <v>0</v>
      </c>
      <c r="Q444" s="3">
        <f>SUMIF('2020'!$R$2:$R$5794,'Base Recursos Fiscales'!$H444,'2020'!$T$2:$T$5794)</f>
        <v>0</v>
      </c>
      <c r="R444" s="3">
        <f>SUMIF('2019'!$R$2:$R$5794,'Base Recursos Fiscales'!$H444,'2019'!$T$2:$T$5794)</f>
        <v>0</v>
      </c>
      <c r="T444" s="115">
        <f t="shared" si="439"/>
        <v>0</v>
      </c>
      <c r="Y444" s="106"/>
      <c r="Z444" s="106"/>
    </row>
    <row r="445" spans="1:28" x14ac:dyDescent="0.25">
      <c r="A445" s="106">
        <f t="shared" si="422"/>
        <v>3</v>
      </c>
      <c r="B445" s="106"/>
      <c r="C445" s="106">
        <f>IFERROR(VLOOKUP($F445,catalogos!$A$3:$D$111,2,0),0)</f>
        <v>0</v>
      </c>
      <c r="D445" s="106"/>
      <c r="E445" s="116" t="str">
        <f t="shared" si="408"/>
        <v>1</v>
      </c>
      <c r="F445" s="116"/>
      <c r="G445" s="106" t="s">
        <v>423</v>
      </c>
      <c r="H445" s="136" t="s">
        <v>21</v>
      </c>
      <c r="I445" s="136" t="s">
        <v>713</v>
      </c>
      <c r="J445" s="2">
        <f>SUMIF($E$11:$E$5802,$H445,$J$11:$J$5802)</f>
        <v>5800</v>
      </c>
      <c r="K445" s="2">
        <f>SUMIF($E$11:$E$5802,$H445,$K$11:$K$5802)</f>
        <v>5800</v>
      </c>
      <c r="L445" s="2">
        <f>SUMIF($E$11:$E$5802,$H445,$L$11:$L$5802)</f>
        <v>11600</v>
      </c>
      <c r="M445" s="2">
        <f>SUMIF($E$11:$E$5802,$H445,$M$11:$M$5802)</f>
        <v>348</v>
      </c>
      <c r="N445" s="2">
        <f>SUMIF($E$11:$E$5802,$H445,$N$11:$N$5802)</f>
        <v>11948</v>
      </c>
      <c r="O445" s="2"/>
      <c r="P445" s="2">
        <f>SUMIF($E$11:$E$5802,$H445,$P$11:$P$5802)</f>
        <v>0</v>
      </c>
      <c r="Q445" s="2">
        <f>SUMIF($E$11:$E$5802,$H445,$Q$11:$Q$5802)</f>
        <v>0</v>
      </c>
      <c r="R445" s="2">
        <f>SUMIF($E$11:$E$5802,$H445,$R$11:$R$5802)</f>
        <v>0</v>
      </c>
      <c r="T445" s="115">
        <f t="shared" ref="T445:T452" si="440">SUM(J445:S445)</f>
        <v>35496</v>
      </c>
    </row>
    <row r="446" spans="1:28" x14ac:dyDescent="0.25">
      <c r="A446" s="106">
        <f t="shared" si="422"/>
        <v>5</v>
      </c>
      <c r="B446" s="106"/>
      <c r="C446" s="106">
        <f>IFERROR(VLOOKUP($F446,catalogos!$A$3:$D$111,2,0),0)</f>
        <v>0</v>
      </c>
      <c r="D446" s="106"/>
      <c r="E446" s="116" t="str">
        <f t="shared" si="408"/>
        <v>1 6</v>
      </c>
      <c r="F446" s="116"/>
      <c r="G446" s="106" t="s">
        <v>423</v>
      </c>
      <c r="H446" s="136" t="s">
        <v>23</v>
      </c>
      <c r="I446" s="136" t="s">
        <v>714</v>
      </c>
      <c r="J446" s="2">
        <f>SUMIF($E$11:$E$5802,$H446,$J$11:$J$5802)</f>
        <v>5800</v>
      </c>
      <c r="K446" s="2">
        <f>SUMIF($E$11:$E$5802,$H446,$K$11:$K$5802)</f>
        <v>5800</v>
      </c>
      <c r="L446" s="2">
        <f>SUMIF($E$11:$E$5802,$H446,$L$11:$L$5802)</f>
        <v>11600</v>
      </c>
      <c r="M446" s="2">
        <f>SUMIF($E$11:$E$5802,$H446,$M$11:$M$5802)</f>
        <v>348</v>
      </c>
      <c r="N446" s="2">
        <f>SUMIF($E$11:$E$5802,$H446,$N$11:$N$5802)</f>
        <v>11948</v>
      </c>
      <c r="O446" s="2"/>
      <c r="P446" s="2">
        <f>SUMIF($E$11:$E$5802,$H446,$P$11:$P$5802)</f>
        <v>0</v>
      </c>
      <c r="Q446" s="2">
        <f>SUMIF($E$11:$E$5802,$H446,$Q$11:$Q$5802)</f>
        <v>0</v>
      </c>
      <c r="R446" s="2">
        <f>SUMIF($E$11:$E$5802,$H446,$R$11:$R$5802)</f>
        <v>0</v>
      </c>
      <c r="T446" s="115">
        <f t="shared" si="440"/>
        <v>35496</v>
      </c>
    </row>
    <row r="447" spans="1:28" x14ac:dyDescent="0.25">
      <c r="A447" s="106">
        <f t="shared" si="422"/>
        <v>9</v>
      </c>
      <c r="B447" s="106"/>
      <c r="C447" s="106">
        <f>IFERROR(VLOOKUP($F447,catalogos!$A$3:$D$111,2,0),0)</f>
        <v>0</v>
      </c>
      <c r="D447" s="106"/>
      <c r="E447" s="116" t="str">
        <f t="shared" si="408"/>
        <v>1 6 1</v>
      </c>
      <c r="F447" s="116"/>
      <c r="G447" s="106" t="s">
        <v>423</v>
      </c>
      <c r="H447" s="136" t="s">
        <v>1379</v>
      </c>
      <c r="I447" s="136" t="s">
        <v>1380</v>
      </c>
      <c r="J447" s="2">
        <f>SUMIF($E$11:$E$5802,$H447,$J$11:$J$5802)</f>
        <v>500</v>
      </c>
      <c r="K447" s="2">
        <f>SUMIF($E$11:$E$5802,$H447,$K$11:$K$5802)</f>
        <v>500</v>
      </c>
      <c r="L447" s="2">
        <f>SUMIF($E$11:$E$5802,$H447,$L$11:$L$5802)</f>
        <v>1000</v>
      </c>
      <c r="M447" s="2">
        <f>SUMIF($E$11:$E$5802,$H447,$M$11:$M$5802)</f>
        <v>30</v>
      </c>
      <c r="N447" s="2">
        <f>SUMIF($E$11:$E$5802,$H447,$N$11:$N$5802)</f>
        <v>1030</v>
      </c>
      <c r="O447" s="2"/>
      <c r="P447" s="2">
        <f>SUMIF($E$11:$E$5802,$H447,$P$11:$P$5802)</f>
        <v>0</v>
      </c>
      <c r="Q447" s="2">
        <f>SUMIF($E$11:$E$5802,$H447,$Q$11:$Q$5802)</f>
        <v>0</v>
      </c>
      <c r="R447" s="2">
        <f>SUMIF($E$11:$E$5802,$H447,$R$11:$R$5802)</f>
        <v>0</v>
      </c>
      <c r="T447" s="115">
        <f t="shared" si="440"/>
        <v>3060</v>
      </c>
    </row>
    <row r="448" spans="1:28" x14ac:dyDescent="0.25">
      <c r="A448" s="1">
        <f t="shared" si="422"/>
        <v>13</v>
      </c>
      <c r="C448" s="1" t="str">
        <f>IFERROR(VLOOKUP($F448,catalogos!$A$3:$D$111,2,0),0)</f>
        <v>1.1.4.3</v>
      </c>
      <c r="D448" s="1">
        <v>11</v>
      </c>
      <c r="E448" s="6" t="str">
        <f t="shared" si="408"/>
        <v>1 6 1 001</v>
      </c>
      <c r="F448" s="6" t="str">
        <f t="shared" si="409"/>
        <v>6 1</v>
      </c>
      <c r="G448" s="1" t="s">
        <v>424</v>
      </c>
      <c r="H448" s="117" t="s">
        <v>1381</v>
      </c>
      <c r="I448" s="117" t="s">
        <v>1382</v>
      </c>
      <c r="J448" s="3">
        <f>SUMIF('2022'!$R$2:$R$3023,'Base Recursos Fiscales'!$H448,'2022'!$T$2:$T$3023)</f>
        <v>500</v>
      </c>
      <c r="K448" s="3">
        <f t="shared" ref="K448" si="441">($J448/$K$1)*$K$2</f>
        <v>500</v>
      </c>
      <c r="L448" s="3">
        <f t="shared" ref="L448" si="442">+$J448+$K448</f>
        <v>1000</v>
      </c>
      <c r="M448" s="3">
        <f t="shared" ref="M448" si="443">+$L448*$K$3</f>
        <v>30</v>
      </c>
      <c r="N448" s="3">
        <f t="shared" ref="N448" si="444">+M448+L448</f>
        <v>1030</v>
      </c>
      <c r="P448" s="3">
        <f>SUMIF('2021'!$R$2:$R$5794,'Base Recursos Fiscales'!$H448,'2021'!$T$2:$T$5794)</f>
        <v>0</v>
      </c>
      <c r="Q448" s="3">
        <f>SUMIF('2020'!$R$2:$R$5794,'Base Recursos Fiscales'!$H448,'2020'!$T$2:$T$5794)</f>
        <v>0</v>
      </c>
      <c r="R448" s="3">
        <f>SUMIF('2019'!$R$2:$R$5794,'Base Recursos Fiscales'!$H448,'2019'!$T$2:$T$5794)</f>
        <v>0</v>
      </c>
      <c r="T448" s="115">
        <f t="shared" ref="T448" si="445">SUM(J448:S448)</f>
        <v>3060</v>
      </c>
    </row>
    <row r="449" spans="1:26" x14ac:dyDescent="0.25">
      <c r="A449" s="106">
        <f t="shared" si="422"/>
        <v>9</v>
      </c>
      <c r="B449" s="106"/>
      <c r="C449" s="106">
        <f>IFERROR(VLOOKUP($F449,catalogos!$A$3:$D$111,2,0),0)</f>
        <v>0</v>
      </c>
      <c r="D449" s="106"/>
      <c r="E449" s="116" t="str">
        <f t="shared" si="408"/>
        <v>1 6 1</v>
      </c>
      <c r="F449" s="116"/>
      <c r="G449" s="106" t="s">
        <v>423</v>
      </c>
      <c r="H449" s="136" t="s">
        <v>1383</v>
      </c>
      <c r="I449" s="136" t="s">
        <v>1384</v>
      </c>
      <c r="J449" s="2">
        <f>SUMIF($E$11:$E$5802,$H449,$J$11:$J$5802)</f>
        <v>5300</v>
      </c>
      <c r="K449" s="2">
        <f>SUMIF($E$11:$E$5802,$H449,$K$11:$K$5802)</f>
        <v>5300</v>
      </c>
      <c r="L449" s="2">
        <f>SUMIF($E$11:$E$5802,$H449,$L$11:$L$5802)</f>
        <v>10600</v>
      </c>
      <c r="M449" s="2">
        <f>SUMIF($E$11:$E$5802,$H449,$M$11:$M$5802)</f>
        <v>318</v>
      </c>
      <c r="N449" s="2">
        <f>SUMIF($E$11:$E$5802,$H449,$N$11:$N$5802)</f>
        <v>10918</v>
      </c>
      <c r="O449" s="2"/>
      <c r="P449" s="2">
        <f>SUMIF($E$11:$E$5802,$H449,$P$11:$P$5802)</f>
        <v>0</v>
      </c>
      <c r="Q449" s="2">
        <f>SUMIF($E$11:$E$5802,$H449,$Q$11:$Q$5802)</f>
        <v>0</v>
      </c>
      <c r="R449" s="2">
        <f>SUMIF($E$11:$E$5802,$H449,$R$11:$R$5802)</f>
        <v>0</v>
      </c>
      <c r="T449" s="115">
        <f t="shared" si="440"/>
        <v>32436</v>
      </c>
    </row>
    <row r="450" spans="1:26" x14ac:dyDescent="0.25">
      <c r="A450" s="1">
        <f t="shared" ref="A450" si="446">LEN(H450)</f>
        <v>13</v>
      </c>
      <c r="C450" s="1" t="str">
        <f>IFERROR(VLOOKUP($F450,catalogos!$A$3:$D$111,2,0),0)</f>
        <v>1.1.4.3</v>
      </c>
      <c r="D450" s="1">
        <v>11</v>
      </c>
      <c r="E450" s="6" t="str">
        <f t="shared" si="408"/>
        <v>1 6 1 002</v>
      </c>
      <c r="F450" s="6" t="str">
        <f t="shared" ref="F450" si="447">MID(H450,3,3)</f>
        <v>6 1</v>
      </c>
      <c r="G450" s="1" t="s">
        <v>424</v>
      </c>
      <c r="H450" s="117" t="s">
        <v>1385</v>
      </c>
      <c r="I450" s="117" t="s">
        <v>1386</v>
      </c>
      <c r="J450" s="3">
        <f>SUMIF('2022'!$R$2:$R$3023,'Base Recursos Fiscales'!$H450,'2022'!$T$2:$T$3023)</f>
        <v>5300</v>
      </c>
      <c r="K450" s="3">
        <f t="shared" ref="K450:K451" si="448">($J450/$K$1)*$K$2</f>
        <v>5300</v>
      </c>
      <c r="L450" s="3">
        <f t="shared" ref="L450:L451" si="449">+$J450+$K450</f>
        <v>10600</v>
      </c>
      <c r="M450" s="3">
        <f t="shared" ref="M450:M451" si="450">+$L450*$K$3</f>
        <v>318</v>
      </c>
      <c r="N450" s="3">
        <f t="shared" ref="N450" si="451">+M450+L450</f>
        <v>10918</v>
      </c>
      <c r="P450" s="3">
        <f>SUMIF('2021'!$R$2:$R$5794,'Base Recursos Fiscales'!$H450,'2021'!$T$2:$T$5794)</f>
        <v>0</v>
      </c>
      <c r="Q450" s="3">
        <f>SUMIF('2020'!$R$2:$R$5794,'Base Recursos Fiscales'!$H450,'2020'!$T$2:$T$5794)</f>
        <v>0</v>
      </c>
      <c r="R450" s="3">
        <f>SUMIF('2019'!$R$2:$R$5794,'Base Recursos Fiscales'!$H450,'2019'!$T$2:$T$5794)</f>
        <v>0</v>
      </c>
      <c r="T450" s="115">
        <f t="shared" ref="T450" si="452">SUM(J450:S450)</f>
        <v>32436</v>
      </c>
      <c r="Y450" s="106"/>
      <c r="Z450" s="106"/>
    </row>
    <row r="451" spans="1:26" hidden="1" x14ac:dyDescent="0.25">
      <c r="A451" s="1">
        <f t="shared" si="422"/>
        <v>13</v>
      </c>
      <c r="C451" s="1" t="str">
        <f>IFERROR(VLOOKUP($F451,catalogos!$A$3:$D$111,2,0),0)</f>
        <v>1.1.4.3</v>
      </c>
      <c r="D451" s="1">
        <v>11</v>
      </c>
      <c r="E451" s="6" t="str">
        <f t="shared" si="408"/>
        <v>1 6 1 002</v>
      </c>
      <c r="F451" s="6" t="str">
        <f t="shared" si="409"/>
        <v>6 1</v>
      </c>
      <c r="G451" s="1" t="s">
        <v>424</v>
      </c>
      <c r="H451" s="117" t="s">
        <v>1625</v>
      </c>
      <c r="I451" s="117" t="s">
        <v>1626</v>
      </c>
      <c r="J451" s="3">
        <f>SUMIF('2022'!$R$2:$R$3023,'Base Recursos Fiscales'!$H451,'2022'!$T$2:$T$3023)</f>
        <v>0</v>
      </c>
      <c r="K451" s="3">
        <f t="shared" si="448"/>
        <v>0</v>
      </c>
      <c r="L451" s="3">
        <f t="shared" si="449"/>
        <v>0</v>
      </c>
      <c r="M451" s="3">
        <f t="shared" si="450"/>
        <v>0</v>
      </c>
      <c r="N451" s="3">
        <f t="shared" ref="N451" si="453">+M451+L451</f>
        <v>0</v>
      </c>
      <c r="P451" s="3">
        <f>SUMIF('2021'!$R$2:$R$5794,'Base Recursos Fiscales'!$H451,'2021'!$T$2:$T$5794)</f>
        <v>0</v>
      </c>
      <c r="Q451" s="3">
        <f>SUMIF('2020'!$R$2:$R$5794,'Base Recursos Fiscales'!$H451,'2020'!$T$2:$T$5794)</f>
        <v>0</v>
      </c>
      <c r="R451" s="3">
        <f>SUMIF('2019'!$R$2:$R$5794,'Base Recursos Fiscales'!$H451,'2019'!$T$2:$T$5794)</f>
        <v>0</v>
      </c>
      <c r="T451" s="115">
        <f t="shared" ref="T451" si="454">SUM(J451:S451)</f>
        <v>0</v>
      </c>
      <c r="Y451" s="106"/>
      <c r="Z451" s="106"/>
    </row>
    <row r="452" spans="1:26" hidden="1" x14ac:dyDescent="0.25">
      <c r="A452" s="106">
        <f t="shared" si="422"/>
        <v>9</v>
      </c>
      <c r="B452" s="106"/>
      <c r="C452" s="106">
        <f>IFERROR(VLOOKUP($F452,catalogos!$A$3:$D$111,2,0),0)</f>
        <v>0</v>
      </c>
      <c r="D452" s="106"/>
      <c r="E452" s="116" t="str">
        <f t="shared" si="408"/>
        <v>1 6 1</v>
      </c>
      <c r="F452" s="116"/>
      <c r="G452" s="106" t="s">
        <v>423</v>
      </c>
      <c r="H452" s="136" t="s">
        <v>1387</v>
      </c>
      <c r="I452" s="136" t="s">
        <v>1388</v>
      </c>
      <c r="J452" s="2">
        <f>SUMIF($E$11:$E$5802,$H452,$J$11:$J$5802)</f>
        <v>0</v>
      </c>
      <c r="K452" s="2">
        <f>SUMIF($E$11:$E$5802,$H452,$K$11:$K$5802)</f>
        <v>0</v>
      </c>
      <c r="L452" s="2">
        <f>SUMIF($E$11:$E$5802,$H452,$L$11:$L$5802)</f>
        <v>0</v>
      </c>
      <c r="M452" s="2">
        <f>SUMIF($E$11:$E$5802,$H452,$M$11:$M$5802)</f>
        <v>0</v>
      </c>
      <c r="N452" s="2">
        <f>SUMIF($E$11:$E$5802,$H452,$N$11:$N$5802)</f>
        <v>0</v>
      </c>
      <c r="O452" s="2"/>
      <c r="P452" s="2">
        <f>SUMIF($E$11:$E$5802,$H452,$P$11:$P$5802)</f>
        <v>0</v>
      </c>
      <c r="Q452" s="2">
        <f>SUMIF($E$11:$E$5802,$H452,$Q$11:$Q$5802)</f>
        <v>0</v>
      </c>
      <c r="R452" s="2">
        <f>SUMIF($E$11:$E$5802,$H452,$R$11:$R$5802)</f>
        <v>0</v>
      </c>
      <c r="T452" s="115">
        <f t="shared" si="440"/>
        <v>0</v>
      </c>
    </row>
    <row r="453" spans="1:26" hidden="1" x14ac:dyDescent="0.25">
      <c r="A453" s="1">
        <f t="shared" si="422"/>
        <v>13</v>
      </c>
      <c r="C453" s="1" t="str">
        <f>IFERROR(VLOOKUP($F453,catalogos!$A$3:$D$111,2,0),0)</f>
        <v>1.1.4.3</v>
      </c>
      <c r="D453" s="1">
        <v>11</v>
      </c>
      <c r="E453" s="6" t="str">
        <f t="shared" si="408"/>
        <v>1 6 1 003</v>
      </c>
      <c r="F453" s="6" t="str">
        <f t="shared" si="409"/>
        <v>6 1</v>
      </c>
      <c r="G453" s="1" t="s">
        <v>424</v>
      </c>
      <c r="H453" s="117" t="s">
        <v>1389</v>
      </c>
      <c r="I453" s="117" t="s">
        <v>401</v>
      </c>
      <c r="J453" s="3">
        <f>SUMIF('2022'!$R$2:$R$3023,'Base Recursos Fiscales'!$H453,'2022'!$T$2:$T$3023)</f>
        <v>0</v>
      </c>
      <c r="K453" s="3">
        <f t="shared" ref="K453:K454" si="455">($J453/$K$1)*$K$2</f>
        <v>0</v>
      </c>
      <c r="L453" s="3">
        <f t="shared" ref="L453:L454" si="456">+$J453+$K453</f>
        <v>0</v>
      </c>
      <c r="M453" s="3">
        <f t="shared" ref="M453:M454" si="457">+$L453*$K$3</f>
        <v>0</v>
      </c>
      <c r="N453" s="3">
        <f t="shared" ref="N453:N454" si="458">+M453+L453</f>
        <v>0</v>
      </c>
      <c r="P453" s="3">
        <f>SUMIF('2021'!$R$2:$R$5794,'Base Recursos Fiscales'!$H453,'2021'!$T$2:$T$5794)</f>
        <v>0</v>
      </c>
      <c r="Q453" s="3">
        <f>SUMIF('2020'!$R$2:$R$5794,'Base Recursos Fiscales'!$H453,'2020'!$T$2:$T$5794)</f>
        <v>0</v>
      </c>
      <c r="R453" s="3">
        <f>SUMIF('2019'!$R$2:$R$5794,'Base Recursos Fiscales'!$H453,'2019'!$T$2:$T$5794)</f>
        <v>0</v>
      </c>
      <c r="T453" s="115">
        <f t="shared" ref="T453:T454" si="459">SUM(J453:S453)</f>
        <v>0</v>
      </c>
    </row>
    <row r="454" spans="1:26" hidden="1" x14ac:dyDescent="0.25">
      <c r="A454" s="1">
        <f t="shared" si="422"/>
        <v>13</v>
      </c>
      <c r="C454" s="1" t="str">
        <f>IFERROR(VLOOKUP($F454,catalogos!$A$3:$D$111,2,0),0)</f>
        <v>1.1.4.3</v>
      </c>
      <c r="D454" s="1">
        <v>11</v>
      </c>
      <c r="E454" s="6" t="str">
        <f t="shared" si="408"/>
        <v>1 6 1 003</v>
      </c>
      <c r="F454" s="6" t="str">
        <f t="shared" si="409"/>
        <v>6 1</v>
      </c>
      <c r="G454" s="1" t="s">
        <v>424</v>
      </c>
      <c r="H454" s="117" t="s">
        <v>1390</v>
      </c>
      <c r="I454" s="117" t="s">
        <v>1391</v>
      </c>
      <c r="J454" s="3">
        <f>SUMIF('2022'!$R$2:$R$3023,'Base Recursos Fiscales'!$H454,'2022'!$T$2:$T$3023)</f>
        <v>0</v>
      </c>
      <c r="K454" s="3">
        <f t="shared" si="455"/>
        <v>0</v>
      </c>
      <c r="L454" s="3">
        <f t="shared" si="456"/>
        <v>0</v>
      </c>
      <c r="M454" s="3">
        <f t="shared" si="457"/>
        <v>0</v>
      </c>
      <c r="N454" s="3">
        <f t="shared" si="458"/>
        <v>0</v>
      </c>
      <c r="P454" s="3">
        <f>SUMIF('2021'!$R$2:$R$5794,'Base Recursos Fiscales'!$H454,'2021'!$T$2:$T$5794)</f>
        <v>0</v>
      </c>
      <c r="Q454" s="3">
        <f>SUMIF('2020'!$R$2:$R$5794,'Base Recursos Fiscales'!$H454,'2020'!$T$2:$T$5794)</f>
        <v>0</v>
      </c>
      <c r="R454" s="3">
        <f>SUMIF('2019'!$R$2:$R$5794,'Base Recursos Fiscales'!$H454,'2019'!$T$2:$T$5794)</f>
        <v>0</v>
      </c>
      <c r="T454" s="115">
        <f t="shared" si="459"/>
        <v>0</v>
      </c>
      <c r="Y454" s="106"/>
      <c r="Z454" s="106"/>
    </row>
    <row r="455" spans="1:26" hidden="1" x14ac:dyDescent="0.25">
      <c r="A455" s="106">
        <f t="shared" si="422"/>
        <v>9</v>
      </c>
      <c r="B455" s="106"/>
      <c r="C455" s="106">
        <f>IFERROR(VLOOKUP($F455,catalogos!$A$3:$D$111,2,0),0)</f>
        <v>0</v>
      </c>
      <c r="D455" s="106"/>
      <c r="E455" s="116" t="str">
        <f t="shared" si="408"/>
        <v>1 6 1</v>
      </c>
      <c r="F455" s="116"/>
      <c r="G455" s="106" t="s">
        <v>423</v>
      </c>
      <c r="H455" s="136" t="s">
        <v>1392</v>
      </c>
      <c r="I455" s="136" t="s">
        <v>1393</v>
      </c>
      <c r="J455" s="2">
        <f>SUMIF($E$11:$E$5802,$H455,$J$11:$J$5802)</f>
        <v>0</v>
      </c>
      <c r="K455" s="2">
        <f>SUMIF($E$11:$E$5802,$H455,$K$11:$K$5802)</f>
        <v>0</v>
      </c>
      <c r="L455" s="2">
        <f>SUMIF($E$11:$E$5802,$H455,$L$11:$L$5802)</f>
        <v>0</v>
      </c>
      <c r="M455" s="2">
        <f>SUMIF($E$11:$E$5802,$H455,$M$11:$M$5802)</f>
        <v>0</v>
      </c>
      <c r="N455" s="2">
        <f>SUMIF($E$11:$E$5802,$H455,$N$11:$N$5802)</f>
        <v>0</v>
      </c>
      <c r="O455" s="2"/>
      <c r="P455" s="2">
        <f>SUMIF($E$11:$E$5802,$H455,$P$11:$P$5802)</f>
        <v>0</v>
      </c>
      <c r="Q455" s="2">
        <f>SUMIF($E$11:$E$5802,$H455,$Q$11:$Q$5802)</f>
        <v>0</v>
      </c>
      <c r="R455" s="2">
        <f>SUMIF($E$11:$E$5802,$H455,$R$11:$R$5802)</f>
        <v>0</v>
      </c>
      <c r="S455" s="2">
        <f>SUMIF($E$11:$E$5802,$H455,$S$11:$S$5802)</f>
        <v>0</v>
      </c>
      <c r="T455" s="107"/>
      <c r="U455" s="106"/>
      <c r="V455" s="106"/>
      <c r="W455" s="106"/>
      <c r="X455" s="106"/>
    </row>
    <row r="456" spans="1:26" hidden="1" x14ac:dyDescent="0.25">
      <c r="A456" s="1">
        <f t="shared" si="422"/>
        <v>13</v>
      </c>
      <c r="C456" s="1" t="str">
        <f>IFERROR(VLOOKUP($F456,catalogos!$A$3:$D$111,2,0),0)</f>
        <v>1.1.4.3</v>
      </c>
      <c r="D456" s="1">
        <v>11</v>
      </c>
      <c r="E456" s="6" t="str">
        <f t="shared" si="408"/>
        <v>1 6 1 004</v>
      </c>
      <c r="F456" s="6" t="str">
        <f t="shared" si="409"/>
        <v>6 1</v>
      </c>
      <c r="G456" s="1" t="s">
        <v>424</v>
      </c>
      <c r="H456" s="117" t="s">
        <v>1394</v>
      </c>
      <c r="I456" s="117" t="s">
        <v>1395</v>
      </c>
      <c r="J456" s="3">
        <f>SUMIF('2022'!$R$2:$R$3023,'Base Recursos Fiscales'!$H456,'2022'!$T$2:$T$3023)</f>
        <v>0</v>
      </c>
      <c r="K456" s="3">
        <f t="shared" ref="K456:K460" si="460">($J456/$K$1)*$K$2</f>
        <v>0</v>
      </c>
      <c r="L456" s="3">
        <f t="shared" ref="L456:L460" si="461">+$J456+$K456</f>
        <v>0</v>
      </c>
      <c r="M456" s="3">
        <f t="shared" ref="M456:M460" si="462">+$L456*$K$3</f>
        <v>0</v>
      </c>
      <c r="N456" s="3">
        <f t="shared" ref="N456:N460" si="463">+M456+L456</f>
        <v>0</v>
      </c>
      <c r="P456" s="3">
        <f>SUMIF('2021'!$R$2:$R$5794,'Base Recursos Fiscales'!$H456,'2021'!$T$2:$T$5794)</f>
        <v>0</v>
      </c>
      <c r="Q456" s="3">
        <f>SUMIF('2020'!$R$2:$R$5794,'Base Recursos Fiscales'!$H456,'2020'!$T$2:$T$5794)</f>
        <v>0</v>
      </c>
      <c r="R456" s="3">
        <f>SUMIF('2019'!$R$2:$R$5794,'Base Recursos Fiscales'!$H456,'2019'!$T$2:$T$5794)</f>
        <v>0</v>
      </c>
      <c r="T456" s="115">
        <f t="shared" ref="T456:T460" si="464">SUM(J456:S456)</f>
        <v>0</v>
      </c>
      <c r="U456" s="106"/>
      <c r="V456" s="106"/>
      <c r="W456" s="106"/>
      <c r="X456" s="106"/>
    </row>
    <row r="457" spans="1:26" hidden="1" x14ac:dyDescent="0.25">
      <c r="A457" s="1">
        <f t="shared" si="422"/>
        <v>13</v>
      </c>
      <c r="C457" s="1" t="str">
        <f>IFERROR(VLOOKUP($F457,catalogos!$A$3:$D$111,2,0),0)</f>
        <v>1.1.4.3</v>
      </c>
      <c r="D457" s="1">
        <v>11</v>
      </c>
      <c r="E457" s="6" t="str">
        <f t="shared" si="408"/>
        <v>1 6 1 004</v>
      </c>
      <c r="F457" s="6" t="str">
        <f t="shared" si="409"/>
        <v>6 1</v>
      </c>
      <c r="G457" s="1" t="s">
        <v>424</v>
      </c>
      <c r="H457" s="117" t="s">
        <v>1396</v>
      </c>
      <c r="I457" s="117" t="s">
        <v>1397</v>
      </c>
      <c r="J457" s="3">
        <f>SUMIF('2022'!$R$2:$R$3023,'Base Recursos Fiscales'!$H457,'2022'!$T$2:$T$3023)</f>
        <v>0</v>
      </c>
      <c r="K457" s="3">
        <f t="shared" si="460"/>
        <v>0</v>
      </c>
      <c r="L457" s="3">
        <f t="shared" si="461"/>
        <v>0</v>
      </c>
      <c r="M457" s="3">
        <f t="shared" si="462"/>
        <v>0</v>
      </c>
      <c r="N457" s="3">
        <f t="shared" si="463"/>
        <v>0</v>
      </c>
      <c r="P457" s="3">
        <f>SUMIF('2021'!$R$2:$R$5794,'Base Recursos Fiscales'!$H457,'2021'!$T$2:$T$5794)</f>
        <v>0</v>
      </c>
      <c r="Q457" s="3">
        <f>SUMIF('2020'!$R$2:$R$5794,'Base Recursos Fiscales'!$H457,'2020'!$T$2:$T$5794)</f>
        <v>0</v>
      </c>
      <c r="R457" s="3">
        <f>SUMIF('2019'!$R$2:$R$5794,'Base Recursos Fiscales'!$H457,'2019'!$T$2:$T$5794)</f>
        <v>0</v>
      </c>
      <c r="T457" s="115">
        <f t="shared" si="464"/>
        <v>0</v>
      </c>
      <c r="Y457" s="106"/>
      <c r="Z457" s="106"/>
    </row>
    <row r="458" spans="1:26" hidden="1" x14ac:dyDescent="0.25">
      <c r="A458" s="1">
        <f t="shared" si="422"/>
        <v>13</v>
      </c>
      <c r="C458" s="1" t="str">
        <f>IFERROR(VLOOKUP($F458,catalogos!$A$3:$D$111,2,0),0)</f>
        <v>1.1.4.3</v>
      </c>
      <c r="D458" s="1">
        <v>11</v>
      </c>
      <c r="E458" s="6" t="str">
        <f t="shared" si="408"/>
        <v>1 6 1 004</v>
      </c>
      <c r="F458" s="6" t="str">
        <f t="shared" si="409"/>
        <v>6 1</v>
      </c>
      <c r="G458" s="1" t="s">
        <v>424</v>
      </c>
      <c r="H458" s="117" t="s">
        <v>1398</v>
      </c>
      <c r="I458" s="117" t="s">
        <v>1399</v>
      </c>
      <c r="J458" s="3">
        <f>SUMIF('2022'!$R$2:$R$3023,'Base Recursos Fiscales'!$H458,'2022'!$T$2:$T$3023)</f>
        <v>0</v>
      </c>
      <c r="K458" s="3">
        <f t="shared" si="460"/>
        <v>0</v>
      </c>
      <c r="L458" s="3">
        <f t="shared" si="461"/>
        <v>0</v>
      </c>
      <c r="M458" s="3">
        <f t="shared" si="462"/>
        <v>0</v>
      </c>
      <c r="N458" s="3">
        <f t="shared" si="463"/>
        <v>0</v>
      </c>
      <c r="P458" s="3">
        <f>SUMIF('2021'!$R$2:$R$5794,'Base Recursos Fiscales'!$H458,'2021'!$T$2:$T$5794)</f>
        <v>0</v>
      </c>
      <c r="Q458" s="3">
        <f>SUMIF('2020'!$R$2:$R$5794,'Base Recursos Fiscales'!$H458,'2020'!$T$2:$T$5794)</f>
        <v>0</v>
      </c>
      <c r="R458" s="3">
        <f>SUMIF('2019'!$R$2:$R$5794,'Base Recursos Fiscales'!$H458,'2019'!$T$2:$T$5794)</f>
        <v>0</v>
      </c>
      <c r="T458" s="115">
        <f t="shared" si="464"/>
        <v>0</v>
      </c>
    </row>
    <row r="459" spans="1:26" hidden="1" x14ac:dyDescent="0.25">
      <c r="A459" s="1">
        <f t="shared" si="422"/>
        <v>13</v>
      </c>
      <c r="C459" s="1" t="str">
        <f>IFERROR(VLOOKUP($F459,catalogos!$A$3:$D$111,2,0),0)</f>
        <v>1.1.4.3</v>
      </c>
      <c r="D459" s="1">
        <v>11</v>
      </c>
      <c r="E459" s="6" t="str">
        <f t="shared" si="408"/>
        <v>1 6 1 004</v>
      </c>
      <c r="F459" s="6" t="str">
        <f t="shared" si="409"/>
        <v>6 1</v>
      </c>
      <c r="G459" s="1" t="s">
        <v>424</v>
      </c>
      <c r="H459" s="117" t="s">
        <v>1400</v>
      </c>
      <c r="I459" s="117" t="s">
        <v>1401</v>
      </c>
      <c r="J459" s="3">
        <f>SUMIF('2022'!$R$2:$R$3023,'Base Recursos Fiscales'!$H459,'2022'!$T$2:$T$3023)</f>
        <v>0</v>
      </c>
      <c r="K459" s="3">
        <f t="shared" si="460"/>
        <v>0</v>
      </c>
      <c r="L459" s="3">
        <f t="shared" si="461"/>
        <v>0</v>
      </c>
      <c r="M459" s="3">
        <f t="shared" si="462"/>
        <v>0</v>
      </c>
      <c r="N459" s="3">
        <f t="shared" si="463"/>
        <v>0</v>
      </c>
      <c r="P459" s="3">
        <f>SUMIF('2021'!$R$2:$R$5794,'Base Recursos Fiscales'!$H459,'2021'!$T$2:$T$5794)</f>
        <v>0</v>
      </c>
      <c r="Q459" s="3">
        <f>SUMIF('2020'!$R$2:$R$5794,'Base Recursos Fiscales'!$H459,'2020'!$T$2:$T$5794)</f>
        <v>0</v>
      </c>
      <c r="R459" s="3">
        <f>SUMIF('2019'!$R$2:$R$5794,'Base Recursos Fiscales'!$H459,'2019'!$T$2:$T$5794)</f>
        <v>0</v>
      </c>
      <c r="T459" s="115">
        <f t="shared" si="464"/>
        <v>0</v>
      </c>
    </row>
    <row r="460" spans="1:26" hidden="1" x14ac:dyDescent="0.25">
      <c r="A460" s="1">
        <f t="shared" si="422"/>
        <v>9</v>
      </c>
      <c r="C460" s="1" t="str">
        <f>IFERROR(VLOOKUP($F460,catalogos!$A$3:$D$111,2,0),0)</f>
        <v>1.1.4.3</v>
      </c>
      <c r="D460" s="1">
        <v>11</v>
      </c>
      <c r="E460" s="6" t="str">
        <f t="shared" si="408"/>
        <v>1 6 1</v>
      </c>
      <c r="F460" s="6" t="str">
        <f t="shared" si="409"/>
        <v>6 1</v>
      </c>
      <c r="G460" s="1" t="s">
        <v>424</v>
      </c>
      <c r="H460" s="117" t="s">
        <v>1402</v>
      </c>
      <c r="I460" s="117" t="s">
        <v>1403</v>
      </c>
      <c r="J460" s="3">
        <f>SUMIF('2022'!$R$2:$R$3023,'Base Recursos Fiscales'!$H460,'2022'!$T$2:$T$3023)</f>
        <v>0</v>
      </c>
      <c r="K460" s="3">
        <f t="shared" si="460"/>
        <v>0</v>
      </c>
      <c r="L460" s="3">
        <f t="shared" si="461"/>
        <v>0</v>
      </c>
      <c r="M460" s="3">
        <f t="shared" si="462"/>
        <v>0</v>
      </c>
      <c r="N460" s="3">
        <f t="shared" si="463"/>
        <v>0</v>
      </c>
      <c r="P460" s="3">
        <f>SUMIF('2021'!$R$2:$R$5794,'Base Recursos Fiscales'!$H460,'2021'!$T$2:$T$5794)</f>
        <v>0</v>
      </c>
      <c r="Q460" s="3">
        <f>SUMIF('2020'!$R$2:$R$5794,'Base Recursos Fiscales'!$H460,'2020'!$T$2:$T$5794)</f>
        <v>0</v>
      </c>
      <c r="R460" s="3">
        <f>SUMIF('2019'!$R$2:$R$5794,'Base Recursos Fiscales'!$H460,'2019'!$T$2:$T$5794)</f>
        <v>0</v>
      </c>
      <c r="T460" s="115">
        <f t="shared" si="464"/>
        <v>0</v>
      </c>
    </row>
    <row r="461" spans="1:26" hidden="1" x14ac:dyDescent="0.25">
      <c r="A461" s="106">
        <f t="shared" si="422"/>
        <v>9</v>
      </c>
      <c r="B461" s="106"/>
      <c r="C461" s="106">
        <f>IFERROR(VLOOKUP($F461,catalogos!$A$3:$D$111,2,0),0)</f>
        <v>0</v>
      </c>
      <c r="D461" s="106"/>
      <c r="E461" s="116" t="str">
        <f t="shared" si="408"/>
        <v>1 6 1</v>
      </c>
      <c r="F461" s="116"/>
      <c r="G461" s="106" t="s">
        <v>423</v>
      </c>
      <c r="H461" s="136" t="s">
        <v>1404</v>
      </c>
      <c r="I461" s="136" t="s">
        <v>1405</v>
      </c>
      <c r="J461" s="2">
        <f>SUMIF($E$11:$E$5802,$H461,$J$11:$J$5802)</f>
        <v>0</v>
      </c>
      <c r="K461" s="2">
        <f>SUMIF($E$11:$E$5802,$H461,$K$11:$K$5802)</f>
        <v>0</v>
      </c>
      <c r="L461" s="2">
        <f>SUMIF($E$11:$E$5802,$H461,$L$11:$L$5802)</f>
        <v>0</v>
      </c>
      <c r="M461" s="2">
        <f>SUMIF($E$11:$E$5802,$H461,$M$11:$M$5802)</f>
        <v>0</v>
      </c>
      <c r="N461" s="2">
        <f>SUMIF($E$11:$E$5802,$H461,$N$11:$N$5802)</f>
        <v>0</v>
      </c>
      <c r="O461" s="2"/>
      <c r="P461" s="2">
        <f>SUMIF($E$11:$E$5802,$H461,$P$11:$P$5802)</f>
        <v>0</v>
      </c>
      <c r="Q461" s="2">
        <f>SUMIF($E$11:$E$5802,$H461,$Q$11:$Q$5802)</f>
        <v>0</v>
      </c>
      <c r="R461" s="2">
        <f>SUMIF($E$11:$E$5802,$H461,$R$11:$R$5802)</f>
        <v>0</v>
      </c>
      <c r="S461" s="2">
        <f>SUMIF($E$11:$E$5802,$H461,$S$11:$S$5802)</f>
        <v>0</v>
      </c>
      <c r="T461" s="107"/>
      <c r="U461" s="106"/>
      <c r="V461" s="106"/>
      <c r="W461" s="106"/>
      <c r="X461" s="106"/>
      <c r="Y461" s="106"/>
      <c r="Z461" s="106"/>
    </row>
    <row r="462" spans="1:26" hidden="1" x14ac:dyDescent="0.25">
      <c r="A462" s="1">
        <f t="shared" si="422"/>
        <v>13</v>
      </c>
      <c r="C462" s="1" t="str">
        <f>IFERROR(VLOOKUP($F462,catalogos!$A$3:$D$111,2,0),0)</f>
        <v>1.1.4.3</v>
      </c>
      <c r="D462" s="1">
        <v>11</v>
      </c>
      <c r="E462" s="6" t="str">
        <f t="shared" si="408"/>
        <v>1 6 1 006</v>
      </c>
      <c r="F462" s="6" t="str">
        <f t="shared" si="409"/>
        <v>6 1</v>
      </c>
      <c r="G462" s="1" t="s">
        <v>424</v>
      </c>
      <c r="H462" s="117" t="s">
        <v>1406</v>
      </c>
      <c r="I462" s="117" t="s">
        <v>1407</v>
      </c>
      <c r="J462" s="3">
        <f>SUMIF('2022'!$R$2:$R$3023,'Base Recursos Fiscales'!$H462,'2022'!$T$2:$T$3023)</f>
        <v>0</v>
      </c>
      <c r="K462" s="3">
        <f t="shared" ref="K462:K463" si="465">($J462/$K$1)*$K$2</f>
        <v>0</v>
      </c>
      <c r="L462" s="3">
        <f t="shared" ref="L462:L463" si="466">+$J462+$K462</f>
        <v>0</v>
      </c>
      <c r="M462" s="3">
        <f t="shared" ref="M462:M463" si="467">+$L462*$K$3</f>
        <v>0</v>
      </c>
      <c r="N462" s="3">
        <f t="shared" ref="N462:N463" si="468">+M462+L462</f>
        <v>0</v>
      </c>
      <c r="P462" s="3">
        <f>SUMIF('2021'!$R$2:$R$5794,'Base Recursos Fiscales'!$H462,'2021'!$T$2:$T$5794)</f>
        <v>0</v>
      </c>
      <c r="Q462" s="3">
        <f>SUMIF('2020'!$R$2:$R$5794,'Base Recursos Fiscales'!$H462,'2020'!$T$2:$T$5794)</f>
        <v>0</v>
      </c>
      <c r="R462" s="3">
        <f>SUMIF('2019'!$R$2:$R$5794,'Base Recursos Fiscales'!$H462,'2019'!$T$2:$T$5794)</f>
        <v>0</v>
      </c>
      <c r="T462" s="115">
        <f t="shared" ref="T462:T463" si="469">SUM(J462:S462)</f>
        <v>0</v>
      </c>
      <c r="U462" s="106"/>
      <c r="V462" s="106"/>
      <c r="W462" s="106"/>
      <c r="X462" s="106"/>
    </row>
    <row r="463" spans="1:26" hidden="1" x14ac:dyDescent="0.25">
      <c r="A463" s="1">
        <f t="shared" si="422"/>
        <v>13</v>
      </c>
      <c r="C463" s="1" t="str">
        <f>IFERROR(VLOOKUP($F463,catalogos!$A$3:$D$111,2,0),0)</f>
        <v>1.1.4.3</v>
      </c>
      <c r="D463" s="1">
        <v>11</v>
      </c>
      <c r="E463" s="6" t="str">
        <f t="shared" si="408"/>
        <v>1 6 1 006</v>
      </c>
      <c r="F463" s="6" t="str">
        <f t="shared" si="409"/>
        <v>6 1</v>
      </c>
      <c r="G463" s="1" t="s">
        <v>424</v>
      </c>
      <c r="H463" s="117" t="s">
        <v>1408</v>
      </c>
      <c r="I463" s="117" t="s">
        <v>1409</v>
      </c>
      <c r="J463" s="3">
        <f>SUMIF('2022'!$R$2:$R$3023,'Base Recursos Fiscales'!$H463,'2022'!$T$2:$T$3023)</f>
        <v>0</v>
      </c>
      <c r="K463" s="3">
        <f t="shared" si="465"/>
        <v>0</v>
      </c>
      <c r="L463" s="3">
        <f t="shared" si="466"/>
        <v>0</v>
      </c>
      <c r="M463" s="3">
        <f t="shared" si="467"/>
        <v>0</v>
      </c>
      <c r="N463" s="3">
        <f t="shared" si="468"/>
        <v>0</v>
      </c>
      <c r="P463" s="3">
        <f>SUMIF('2021'!$R$2:$R$5794,'Base Recursos Fiscales'!$H463,'2021'!$T$2:$T$5794)</f>
        <v>0</v>
      </c>
      <c r="Q463" s="3">
        <f>SUMIF('2020'!$R$2:$R$5794,'Base Recursos Fiscales'!$H463,'2020'!$T$2:$T$5794)</f>
        <v>0</v>
      </c>
      <c r="R463" s="3">
        <f>SUMIF('2019'!$R$2:$R$5794,'Base Recursos Fiscales'!$H463,'2019'!$T$2:$T$5794)</f>
        <v>0</v>
      </c>
      <c r="T463" s="115">
        <f t="shared" si="469"/>
        <v>0</v>
      </c>
      <c r="Y463" s="106"/>
      <c r="Z463" s="106"/>
    </row>
    <row r="464" spans="1:26" hidden="1" x14ac:dyDescent="0.25">
      <c r="A464" s="106">
        <f t="shared" si="422"/>
        <v>9</v>
      </c>
      <c r="B464" s="106"/>
      <c r="C464" s="106">
        <f>IFERROR(VLOOKUP($F464,catalogos!$A$3:$D$111,2,0),0)</f>
        <v>0</v>
      </c>
      <c r="D464" s="106"/>
      <c r="E464" s="116" t="str">
        <f t="shared" si="408"/>
        <v>1 6 1</v>
      </c>
      <c r="F464" s="116"/>
      <c r="G464" s="106" t="s">
        <v>423</v>
      </c>
      <c r="H464" s="136" t="s">
        <v>715</v>
      </c>
      <c r="I464" s="136" t="s">
        <v>716</v>
      </c>
      <c r="J464" s="2">
        <f>SUMIF($E$11:$E$5802,$H464,$J$11:$J$5802)</f>
        <v>0</v>
      </c>
      <c r="K464" s="2">
        <f>SUMIF($E$11:$E$5802,$H464,$K$11:$K$5802)</f>
        <v>0</v>
      </c>
      <c r="L464" s="2">
        <f>SUMIF($E$11:$E$5802,$H464,$L$11:$L$5802)</f>
        <v>0</v>
      </c>
      <c r="M464" s="2">
        <f>SUMIF($E$11:$E$5802,$H464,$M$11:$M$5802)</f>
        <v>0</v>
      </c>
      <c r="N464" s="2">
        <f>SUMIF($E$11:$E$5802,$H464,$N$11:$N$5802)</f>
        <v>0</v>
      </c>
      <c r="O464" s="2"/>
      <c r="P464" s="2">
        <f>SUMIF($E$11:$E$5802,$H464,$P$11:$P$5802)</f>
        <v>0</v>
      </c>
      <c r="Q464" s="2">
        <f>SUMIF($E$11:$E$5802,$H464,$Q$11:$Q$5802)</f>
        <v>0</v>
      </c>
      <c r="R464" s="2">
        <f>SUMIF($E$11:$E$5802,$H464,$R$11:$R$5802)</f>
        <v>0</v>
      </c>
      <c r="T464" s="115">
        <f t="shared" ref="T464:T467" si="470">SUM(J464:S464)</f>
        <v>0</v>
      </c>
    </row>
    <row r="465" spans="1:28" hidden="1" x14ac:dyDescent="0.25">
      <c r="A465" s="1">
        <f t="shared" si="422"/>
        <v>13</v>
      </c>
      <c r="C465" s="1" t="str">
        <f>IFERROR(VLOOKUP($F465,catalogos!$A$3:$D$111,2,0),0)</f>
        <v>1.1.4.3</v>
      </c>
      <c r="D465" s="1">
        <v>11</v>
      </c>
      <c r="E465" s="6" t="str">
        <f t="shared" si="408"/>
        <v>1 6 1 007</v>
      </c>
      <c r="F465" s="6" t="str">
        <f t="shared" si="409"/>
        <v>6 1</v>
      </c>
      <c r="G465" s="1" t="s">
        <v>424</v>
      </c>
      <c r="H465" s="117" t="s">
        <v>402</v>
      </c>
      <c r="I465" s="117" t="s">
        <v>401</v>
      </c>
      <c r="J465" s="3">
        <f>SUMIF('2022'!$R$2:$R$3023,'Base Recursos Fiscales'!$H465,'2022'!$T$2:$T$3023)</f>
        <v>0</v>
      </c>
      <c r="K465" s="3">
        <f t="shared" ref="K465:K466" si="471">($J465/$K$1)*$K$2</f>
        <v>0</v>
      </c>
      <c r="L465" s="3">
        <f t="shared" ref="L465:L466" si="472">+$J465+$K465</f>
        <v>0</v>
      </c>
      <c r="M465" s="3">
        <f t="shared" ref="M465:M466" si="473">+$L465*$K$3</f>
        <v>0</v>
      </c>
      <c r="N465" s="3">
        <f t="shared" ref="N465:N466" si="474">+M465+L465</f>
        <v>0</v>
      </c>
      <c r="P465" s="3">
        <f>SUMIF('2021'!$R$2:$R$5794,'Base Recursos Fiscales'!$H465,'2021'!$T$2:$T$5794)</f>
        <v>0</v>
      </c>
      <c r="Q465" s="3">
        <f>SUMIF('2020'!$R$2:$R$5794,'Base Recursos Fiscales'!$H465,'2020'!$T$2:$T$5794)</f>
        <v>0</v>
      </c>
      <c r="R465" s="3">
        <f>SUMIF('2019'!$R$2:$R$5794,'Base Recursos Fiscales'!$H465,'2019'!$T$2:$T$5794)</f>
        <v>0</v>
      </c>
      <c r="T465" s="115">
        <f t="shared" ref="T465:T466" si="475">SUM(J465:S465)</f>
        <v>0</v>
      </c>
      <c r="Y465" s="106"/>
      <c r="Z465" s="106"/>
    </row>
    <row r="466" spans="1:28" hidden="1" x14ac:dyDescent="0.25">
      <c r="A466" s="1">
        <f t="shared" si="422"/>
        <v>13</v>
      </c>
      <c r="C466" s="1" t="str">
        <f>IFERROR(VLOOKUP($F466,catalogos!$A$3:$D$111,2,0),0)</f>
        <v>1.1.4.3</v>
      </c>
      <c r="D466" s="1">
        <v>11</v>
      </c>
      <c r="E466" s="6" t="str">
        <f t="shared" si="408"/>
        <v>1 6 1 007</v>
      </c>
      <c r="F466" s="6" t="str">
        <f t="shared" si="409"/>
        <v>6 1</v>
      </c>
      <c r="G466" s="1" t="s">
        <v>424</v>
      </c>
      <c r="H466" s="117" t="s">
        <v>1410</v>
      </c>
      <c r="I466" s="117" t="s">
        <v>1411</v>
      </c>
      <c r="J466" s="3">
        <f>SUMIF('2022'!$R$2:$R$3023,'Base Recursos Fiscales'!$H466,'2022'!$T$2:$T$3023)</f>
        <v>0</v>
      </c>
      <c r="K466" s="3">
        <f t="shared" si="471"/>
        <v>0</v>
      </c>
      <c r="L466" s="3">
        <f t="shared" si="472"/>
        <v>0</v>
      </c>
      <c r="M466" s="3">
        <f t="shared" si="473"/>
        <v>0</v>
      </c>
      <c r="N466" s="3">
        <f t="shared" si="474"/>
        <v>0</v>
      </c>
      <c r="P466" s="3">
        <f>SUMIF('2021'!$R$2:$R$5794,'Base Recursos Fiscales'!$H466,'2021'!$T$2:$T$5794)</f>
        <v>0</v>
      </c>
      <c r="Q466" s="3">
        <f>SUMIF('2020'!$R$2:$R$5794,'Base Recursos Fiscales'!$H466,'2020'!$T$2:$T$5794)</f>
        <v>0</v>
      </c>
      <c r="R466" s="3">
        <f>SUMIF('2019'!$R$2:$R$5794,'Base Recursos Fiscales'!$H466,'2019'!$T$2:$T$5794)</f>
        <v>0</v>
      </c>
      <c r="T466" s="115">
        <f t="shared" si="475"/>
        <v>0</v>
      </c>
    </row>
    <row r="467" spans="1:28" hidden="1" x14ac:dyDescent="0.25">
      <c r="A467" s="106">
        <f t="shared" si="422"/>
        <v>9</v>
      </c>
      <c r="B467" s="106"/>
      <c r="C467" s="106">
        <f>IFERROR(VLOOKUP($F467,catalogos!$A$3:$D$111,2,0),0)</f>
        <v>0</v>
      </c>
      <c r="D467" s="106"/>
      <c r="E467" s="116" t="str">
        <f t="shared" ref="E467:E530" si="476">IF($A467=21,MID($H467,1,17),IF($A467=17,MID($H467,1,13),IF($A467=13,MID($H467,1,9),IF($A467=9,MID($H467,1,5),IF($A467=5,MID($H467,1,3),IF($A467=3,MID($H467,1,1),0))))))</f>
        <v>1 6 1</v>
      </c>
      <c r="F467" s="116"/>
      <c r="G467" s="106" t="s">
        <v>423</v>
      </c>
      <c r="H467" s="136" t="s">
        <v>1412</v>
      </c>
      <c r="I467" s="136" t="s">
        <v>1413</v>
      </c>
      <c r="J467" s="2">
        <f>SUMIF($E$11:$E$5802,$H467,$J$11:$J$5802)</f>
        <v>0</v>
      </c>
      <c r="K467" s="2">
        <f>SUMIF($E$11:$E$5802,$H467,$K$11:$K$5802)</f>
        <v>0</v>
      </c>
      <c r="L467" s="2">
        <f>SUMIF($E$11:$E$5802,$H467,$L$11:$L$5802)</f>
        <v>0</v>
      </c>
      <c r="M467" s="2">
        <f>SUMIF($E$11:$E$5802,$H467,$M$11:$M$5802)</f>
        <v>0</v>
      </c>
      <c r="N467" s="2">
        <f>SUMIF($E$11:$E$5802,$H467,$N$11:$N$5802)</f>
        <v>0</v>
      </c>
      <c r="O467" s="2"/>
      <c r="P467" s="2">
        <f>SUMIF($E$11:$E$5802,$H467,$P$11:$P$5802)</f>
        <v>0</v>
      </c>
      <c r="Q467" s="2">
        <f>SUMIF($E$11:$E$5802,$H467,$Q$11:$Q$5802)</f>
        <v>0</v>
      </c>
      <c r="R467" s="2">
        <f>SUMIF($E$11:$E$5802,$H467,$R$11:$R$5802)</f>
        <v>0</v>
      </c>
      <c r="T467" s="115">
        <f t="shared" si="470"/>
        <v>0</v>
      </c>
      <c r="Y467" s="106"/>
      <c r="Z467" s="106"/>
    </row>
    <row r="468" spans="1:28" hidden="1" x14ac:dyDescent="0.25">
      <c r="A468" s="1">
        <f t="shared" si="422"/>
        <v>13</v>
      </c>
      <c r="C468" s="1" t="str">
        <f>IFERROR(VLOOKUP($F468,catalogos!$A$3:$D$111,2,0),0)</f>
        <v>1.1.4.3</v>
      </c>
      <c r="D468" s="1">
        <v>11</v>
      </c>
      <c r="E468" s="6" t="str">
        <f t="shared" si="476"/>
        <v>1 6 1 008</v>
      </c>
      <c r="F468" s="6" t="str">
        <f t="shared" si="409"/>
        <v>6 1</v>
      </c>
      <c r="G468" s="1" t="s">
        <v>424</v>
      </c>
      <c r="H468" s="117" t="s">
        <v>1414</v>
      </c>
      <c r="I468" s="117" t="s">
        <v>1415</v>
      </c>
      <c r="J468" s="3">
        <f>SUMIF('2022'!$R$2:$R$3023,'Base Recursos Fiscales'!$H468,'2022'!$T$2:$T$3023)</f>
        <v>0</v>
      </c>
      <c r="K468" s="3">
        <f t="shared" ref="K468:K470" si="477">($J468/$K$1)*$K$2</f>
        <v>0</v>
      </c>
      <c r="L468" s="3">
        <f t="shared" ref="L468:L470" si="478">+$J468+$K468</f>
        <v>0</v>
      </c>
      <c r="M468" s="3">
        <f t="shared" ref="M468:M470" si="479">+$L468*$K$3</f>
        <v>0</v>
      </c>
      <c r="N468" s="3">
        <f t="shared" ref="N468:N470" si="480">+M468+L468</f>
        <v>0</v>
      </c>
      <c r="P468" s="3">
        <f>SUMIF('2021'!$R$2:$R$5794,'Base Recursos Fiscales'!$H468,'2021'!$T$2:$T$5794)</f>
        <v>0</v>
      </c>
      <c r="Q468" s="3">
        <f>SUMIF('2020'!$R$2:$R$5794,'Base Recursos Fiscales'!$H468,'2020'!$T$2:$T$5794)</f>
        <v>0</v>
      </c>
      <c r="R468" s="3">
        <f>SUMIF('2019'!$R$2:$R$5794,'Base Recursos Fiscales'!$H468,'2019'!$T$2:$T$5794)</f>
        <v>0</v>
      </c>
      <c r="T468" s="115">
        <f t="shared" ref="T468:T470" si="481">SUM(J468:S468)</f>
        <v>0</v>
      </c>
    </row>
    <row r="469" spans="1:28" hidden="1" x14ac:dyDescent="0.25">
      <c r="A469" s="1">
        <f t="shared" si="422"/>
        <v>13</v>
      </c>
      <c r="C469" s="1" t="str">
        <f>IFERROR(VLOOKUP($F469,catalogos!$A$3:$D$111,2,0),0)</f>
        <v>1.1.4.3</v>
      </c>
      <c r="D469" s="1">
        <v>11</v>
      </c>
      <c r="E469" s="6" t="str">
        <f t="shared" si="476"/>
        <v>1 6 1 008</v>
      </c>
      <c r="F469" s="6" t="str">
        <f t="shared" si="409"/>
        <v>6 1</v>
      </c>
      <c r="G469" s="1" t="s">
        <v>424</v>
      </c>
      <c r="H469" s="117" t="s">
        <v>1416</v>
      </c>
      <c r="I469" s="117" t="s">
        <v>1417</v>
      </c>
      <c r="J469" s="3">
        <f>SUMIF('2022'!$R$2:$R$3023,'Base Recursos Fiscales'!$H469,'2022'!$T$2:$T$3023)</f>
        <v>0</v>
      </c>
      <c r="K469" s="3">
        <f t="shared" si="477"/>
        <v>0</v>
      </c>
      <c r="L469" s="3">
        <f t="shared" si="478"/>
        <v>0</v>
      </c>
      <c r="M469" s="3">
        <f t="shared" si="479"/>
        <v>0</v>
      </c>
      <c r="N469" s="3">
        <f t="shared" si="480"/>
        <v>0</v>
      </c>
      <c r="P469" s="3">
        <f>SUMIF('2021'!$R$2:$R$5794,'Base Recursos Fiscales'!$H469,'2021'!$T$2:$T$5794)</f>
        <v>0</v>
      </c>
      <c r="Q469" s="3">
        <f>SUMIF('2020'!$R$2:$R$5794,'Base Recursos Fiscales'!$H469,'2020'!$T$2:$T$5794)</f>
        <v>0</v>
      </c>
      <c r="R469" s="3">
        <f>SUMIF('2019'!$R$2:$R$5794,'Base Recursos Fiscales'!$H469,'2019'!$T$2:$T$5794)</f>
        <v>0</v>
      </c>
      <c r="T469" s="115">
        <f t="shared" si="481"/>
        <v>0</v>
      </c>
      <c r="U469" s="2"/>
      <c r="V469" s="106"/>
      <c r="W469" s="106"/>
      <c r="X469" s="106"/>
    </row>
    <row r="470" spans="1:28" hidden="1" x14ac:dyDescent="0.25">
      <c r="A470" s="1">
        <f t="shared" si="422"/>
        <v>13</v>
      </c>
      <c r="C470" s="1" t="str">
        <f>IFERROR(VLOOKUP($F470,catalogos!$A$3:$D$111,2,0),0)</f>
        <v>1.1.4.3</v>
      </c>
      <c r="D470" s="1">
        <v>11</v>
      </c>
      <c r="E470" s="6" t="str">
        <f t="shared" si="476"/>
        <v>1 6 1 008</v>
      </c>
      <c r="F470" s="6" t="str">
        <f t="shared" ref="F470:F533" si="482">MID(H470,3,3)</f>
        <v>6 1</v>
      </c>
      <c r="G470" s="1" t="s">
        <v>424</v>
      </c>
      <c r="H470" s="117" t="s">
        <v>1418</v>
      </c>
      <c r="I470" s="117" t="s">
        <v>1419</v>
      </c>
      <c r="J470" s="3">
        <f>SUMIF('2022'!$R$2:$R$3023,'Base Recursos Fiscales'!$H470,'2022'!$T$2:$T$3023)</f>
        <v>0</v>
      </c>
      <c r="K470" s="3">
        <f t="shared" si="477"/>
        <v>0</v>
      </c>
      <c r="L470" s="3">
        <f t="shared" si="478"/>
        <v>0</v>
      </c>
      <c r="M470" s="3">
        <f t="shared" si="479"/>
        <v>0</v>
      </c>
      <c r="N470" s="3">
        <f t="shared" si="480"/>
        <v>0</v>
      </c>
      <c r="P470" s="3">
        <f>SUMIF('2021'!$R$2:$R$5794,'Base Recursos Fiscales'!$H470,'2021'!$T$2:$T$5794)</f>
        <v>0</v>
      </c>
      <c r="Q470" s="3">
        <f>SUMIF('2020'!$R$2:$R$5794,'Base Recursos Fiscales'!$H470,'2020'!$T$2:$T$5794)</f>
        <v>0</v>
      </c>
      <c r="R470" s="3">
        <f>SUMIF('2019'!$R$2:$R$5794,'Base Recursos Fiscales'!$H470,'2019'!$T$2:$T$5794)</f>
        <v>0</v>
      </c>
      <c r="T470" s="115">
        <f t="shared" si="481"/>
        <v>0</v>
      </c>
      <c r="Y470" s="106"/>
      <c r="Z470" s="106"/>
      <c r="AA470" s="106"/>
      <c r="AB470" s="106"/>
    </row>
    <row r="471" spans="1:28" hidden="1" x14ac:dyDescent="0.25">
      <c r="A471" s="106">
        <f t="shared" si="422"/>
        <v>9</v>
      </c>
      <c r="B471" s="106"/>
      <c r="C471" s="106">
        <f>IFERROR(VLOOKUP($F471,catalogos!$A$3:$D$111,2,0),0)</f>
        <v>0</v>
      </c>
      <c r="D471" s="106"/>
      <c r="E471" s="116" t="str">
        <f t="shared" si="476"/>
        <v>1 6 1</v>
      </c>
      <c r="F471" s="116"/>
      <c r="G471" s="106" t="s">
        <v>423</v>
      </c>
      <c r="H471" s="136" t="s">
        <v>1420</v>
      </c>
      <c r="I471" s="136" t="s">
        <v>1421</v>
      </c>
      <c r="J471" s="2">
        <f>SUMIF($E$11:$E$5802,$H471,$J$11:$J$5802)</f>
        <v>0</v>
      </c>
      <c r="K471" s="2">
        <f>SUMIF($E$11:$E$5802,$H471,$K$11:$K$5802)</f>
        <v>0</v>
      </c>
      <c r="L471" s="2">
        <f>SUMIF($E$11:$E$5802,$H471,$L$11:$L$5802)</f>
        <v>0</v>
      </c>
      <c r="M471" s="2">
        <f>SUMIF($E$11:$E$5802,$H471,$M$11:$M$5802)</f>
        <v>0</v>
      </c>
      <c r="N471" s="2">
        <f>SUMIF($E$11:$E$5802,$H471,$N$11:$N$5802)</f>
        <v>0</v>
      </c>
      <c r="O471" s="2"/>
      <c r="P471" s="2">
        <f>SUMIF($E$11:$E$5802,$H471,$P$11:$P$5802)</f>
        <v>0</v>
      </c>
      <c r="Q471" s="2">
        <f>SUMIF($E$11:$E$5802,$H471,$Q$11:$Q$5802)</f>
        <v>0</v>
      </c>
      <c r="R471" s="2">
        <f>SUMIF($E$11:$E$5802,$H471,$R$11:$R$5802)</f>
        <v>0</v>
      </c>
      <c r="T471" s="115">
        <f t="shared" ref="T471:T475" si="483">SUM(J471:S471)</f>
        <v>0</v>
      </c>
    </row>
    <row r="472" spans="1:28" hidden="1" x14ac:dyDescent="0.25">
      <c r="A472" s="1">
        <f t="shared" si="422"/>
        <v>13</v>
      </c>
      <c r="C472" s="1" t="str">
        <f>IFERROR(VLOOKUP($F472,catalogos!$A$3:$D$111,2,0),0)</f>
        <v>1.1.4.3</v>
      </c>
      <c r="D472" s="1">
        <v>11</v>
      </c>
      <c r="E472" s="6" t="str">
        <f t="shared" si="476"/>
        <v>1 6 1 009</v>
      </c>
      <c r="F472" s="6" t="str">
        <f t="shared" si="482"/>
        <v>6 1</v>
      </c>
      <c r="G472" s="1" t="s">
        <v>424</v>
      </c>
      <c r="H472" s="117" t="s">
        <v>1422</v>
      </c>
      <c r="I472" s="117" t="s">
        <v>1423</v>
      </c>
      <c r="J472" s="3">
        <f>SUMIF('2022'!$R$2:$R$3023,'Base Recursos Fiscales'!$H472,'2022'!$T$2:$T$3023)</f>
        <v>0</v>
      </c>
      <c r="K472" s="3">
        <f t="shared" ref="K472" si="484">($J472/$K$1)*$K$2</f>
        <v>0</v>
      </c>
      <c r="L472" s="3">
        <f t="shared" ref="L472" si="485">+$J472+$K472</f>
        <v>0</v>
      </c>
      <c r="M472" s="3">
        <f t="shared" ref="M472" si="486">+$L472*$K$3</f>
        <v>0</v>
      </c>
      <c r="N472" s="3">
        <f t="shared" ref="N472" si="487">+M472+L472</f>
        <v>0</v>
      </c>
      <c r="P472" s="3">
        <f>SUMIF('2021'!$R$2:$R$5794,'Base Recursos Fiscales'!$H472,'2021'!$T$2:$T$5794)</f>
        <v>0</v>
      </c>
      <c r="Q472" s="3">
        <f>SUMIF('2020'!$R$2:$R$5794,'Base Recursos Fiscales'!$H472,'2020'!$T$2:$T$5794)</f>
        <v>0</v>
      </c>
      <c r="R472" s="3">
        <f>SUMIF('2019'!$R$2:$R$5794,'Base Recursos Fiscales'!$H472,'2019'!$T$2:$T$5794)</f>
        <v>0</v>
      </c>
      <c r="T472" s="115">
        <f t="shared" ref="T472" si="488">SUM(J472:S472)</f>
        <v>0</v>
      </c>
    </row>
    <row r="473" spans="1:28" hidden="1" x14ac:dyDescent="0.25">
      <c r="A473" s="106">
        <f t="shared" si="422"/>
        <v>9</v>
      </c>
      <c r="B473" s="106"/>
      <c r="C473" s="106">
        <f>IFERROR(VLOOKUP($F473,catalogos!$A$3:$D$111,2,0),0)</f>
        <v>0</v>
      </c>
      <c r="D473" s="106"/>
      <c r="E473" s="116" t="str">
        <f t="shared" si="476"/>
        <v>1 6 1</v>
      </c>
      <c r="F473" s="116"/>
      <c r="G473" s="106" t="s">
        <v>423</v>
      </c>
      <c r="H473" s="136" t="s">
        <v>1424</v>
      </c>
      <c r="I473" s="136" t="s">
        <v>1425</v>
      </c>
      <c r="J473" s="2">
        <f>SUMIF($E$11:$E$5802,$H473,$J$11:$J$5802)</f>
        <v>0</v>
      </c>
      <c r="K473" s="2">
        <f>SUMIF($E$11:$E$5802,$H473,$K$11:$K$5802)</f>
        <v>0</v>
      </c>
      <c r="L473" s="2">
        <f>SUMIF($E$11:$E$5802,$H473,$L$11:$L$5802)</f>
        <v>0</v>
      </c>
      <c r="M473" s="2">
        <f>SUMIF($E$11:$E$5802,$H473,$M$11:$M$5802)</f>
        <v>0</v>
      </c>
      <c r="N473" s="2">
        <f>SUMIF($E$11:$E$5802,$H473,$N$11:$N$5802)</f>
        <v>0</v>
      </c>
      <c r="O473" s="2"/>
      <c r="P473" s="2">
        <f>SUMIF($E$11:$E$5802,$H473,$P$11:$P$5802)</f>
        <v>0</v>
      </c>
      <c r="Q473" s="2">
        <f>SUMIF($E$11:$E$5802,$H473,$Q$11:$Q$5802)</f>
        <v>0</v>
      </c>
      <c r="R473" s="2">
        <f>SUMIF($E$11:$E$5802,$H473,$R$11:$R$5802)</f>
        <v>0</v>
      </c>
      <c r="T473" s="115">
        <f t="shared" si="483"/>
        <v>0</v>
      </c>
    </row>
    <row r="474" spans="1:28" hidden="1" x14ac:dyDescent="0.25">
      <c r="A474" s="1">
        <f t="shared" si="422"/>
        <v>13</v>
      </c>
      <c r="C474" s="1" t="str">
        <f>IFERROR(VLOOKUP($F474,catalogos!$A$3:$D$111,2,0),0)</f>
        <v>1.1.4.3</v>
      </c>
      <c r="D474" s="1">
        <v>11</v>
      </c>
      <c r="E474" s="6" t="str">
        <f t="shared" si="476"/>
        <v>1 6 1 010</v>
      </c>
      <c r="F474" s="6" t="str">
        <f t="shared" si="482"/>
        <v>6 1</v>
      </c>
      <c r="G474" s="1" t="s">
        <v>424</v>
      </c>
      <c r="H474" s="117" t="s">
        <v>1426</v>
      </c>
      <c r="I474" s="117" t="s">
        <v>1427</v>
      </c>
      <c r="J474" s="3">
        <f>SUMIF('2022'!$R$2:$R$3023,'Base Recursos Fiscales'!$H474,'2022'!$T$2:$T$3023)</f>
        <v>0</v>
      </c>
      <c r="K474" s="3">
        <f t="shared" ref="K474" si="489">($J474/$K$1)*$K$2</f>
        <v>0</v>
      </c>
      <c r="L474" s="3">
        <f t="shared" ref="L474" si="490">+$J474+$K474</f>
        <v>0</v>
      </c>
      <c r="M474" s="3">
        <f t="shared" ref="M474" si="491">+$L474*$K$3</f>
        <v>0</v>
      </c>
      <c r="N474" s="3">
        <f t="shared" ref="N474" si="492">+M474+L474</f>
        <v>0</v>
      </c>
      <c r="P474" s="3">
        <f>SUMIF('2021'!$R$2:$R$5794,'Base Recursos Fiscales'!$H474,'2021'!$T$2:$T$5794)</f>
        <v>0</v>
      </c>
      <c r="Q474" s="3">
        <f>SUMIF('2020'!$R$2:$R$5794,'Base Recursos Fiscales'!$H474,'2020'!$T$2:$T$5794)</f>
        <v>0</v>
      </c>
      <c r="R474" s="3">
        <f>SUMIF('2019'!$R$2:$R$5794,'Base Recursos Fiscales'!$H474,'2019'!$T$2:$T$5794)</f>
        <v>0</v>
      </c>
      <c r="T474" s="115">
        <f t="shared" ref="T474" si="493">SUM(J474:S474)</f>
        <v>0</v>
      </c>
    </row>
    <row r="475" spans="1:28" hidden="1" x14ac:dyDescent="0.25">
      <c r="A475" s="106">
        <f t="shared" si="422"/>
        <v>9</v>
      </c>
      <c r="B475" s="106"/>
      <c r="C475" s="106">
        <f>IFERROR(VLOOKUP($F475,catalogos!$A$3:$D$111,2,0),0)</f>
        <v>0</v>
      </c>
      <c r="D475" s="106"/>
      <c r="E475" s="116" t="str">
        <f t="shared" si="476"/>
        <v>1 6 1</v>
      </c>
      <c r="F475" s="116"/>
      <c r="G475" s="106" t="s">
        <v>423</v>
      </c>
      <c r="H475" s="136" t="s">
        <v>1428</v>
      </c>
      <c r="I475" s="136" t="s">
        <v>1429</v>
      </c>
      <c r="J475" s="2">
        <f>SUMIF($E$11:$E$5802,$H475,$J$11:$J$5802)</f>
        <v>0</v>
      </c>
      <c r="K475" s="2">
        <f>SUMIF($E$11:$E$5802,$H475,$K$11:$K$5802)</f>
        <v>0</v>
      </c>
      <c r="L475" s="2">
        <f>SUMIF($E$11:$E$5802,$H475,$L$11:$L$5802)</f>
        <v>0</v>
      </c>
      <c r="M475" s="2">
        <f>SUMIF($E$11:$E$5802,$H475,$M$11:$M$5802)</f>
        <v>0</v>
      </c>
      <c r="N475" s="2">
        <f>SUMIF($E$11:$E$5802,$H475,$N$11:$N$5802)</f>
        <v>0</v>
      </c>
      <c r="O475" s="2"/>
      <c r="P475" s="2">
        <f>SUMIF($E$11:$E$5802,$H475,$P$11:$P$5802)</f>
        <v>0</v>
      </c>
      <c r="Q475" s="2">
        <f>SUMIF($E$11:$E$5802,$H475,$Q$11:$Q$5802)</f>
        <v>0</v>
      </c>
      <c r="R475" s="2">
        <f>SUMIF($E$11:$E$5802,$H475,$R$11:$R$5802)</f>
        <v>0</v>
      </c>
      <c r="T475" s="115">
        <f t="shared" si="483"/>
        <v>0</v>
      </c>
    </row>
    <row r="476" spans="1:28" hidden="1" x14ac:dyDescent="0.25">
      <c r="A476" s="1">
        <f t="shared" si="422"/>
        <v>13</v>
      </c>
      <c r="C476" s="1" t="str">
        <f>IFERROR(VLOOKUP($F476,catalogos!$A$3:$D$111,2,0),0)</f>
        <v>1.1.4.3</v>
      </c>
      <c r="D476" s="1">
        <v>11</v>
      </c>
      <c r="E476" s="6" t="str">
        <f t="shared" si="476"/>
        <v>1 6 1 011</v>
      </c>
      <c r="F476" s="6" t="str">
        <f t="shared" si="482"/>
        <v>6 1</v>
      </c>
      <c r="G476" s="1" t="s">
        <v>424</v>
      </c>
      <c r="H476" s="117" t="s">
        <v>1430</v>
      </c>
      <c r="I476" s="117" t="s">
        <v>1431</v>
      </c>
      <c r="J476" s="3">
        <f>SUMIF('2022'!$R$2:$R$3023,'Base Recursos Fiscales'!$H476,'2022'!$T$2:$T$3023)</f>
        <v>0</v>
      </c>
      <c r="K476" s="3">
        <f t="shared" ref="K476" si="494">($J476/$K$1)*$K$2</f>
        <v>0</v>
      </c>
      <c r="L476" s="3">
        <f t="shared" ref="L476" si="495">+$J476+$K476</f>
        <v>0</v>
      </c>
      <c r="M476" s="3">
        <f t="shared" ref="M476" si="496">+$L476*$K$3</f>
        <v>0</v>
      </c>
      <c r="N476" s="3">
        <f t="shared" ref="N476" si="497">+M476+L476</f>
        <v>0</v>
      </c>
      <c r="P476" s="3">
        <f>SUMIF('2021'!$R$2:$R$5794,'Base Recursos Fiscales'!$H476,'2021'!$T$2:$T$5794)</f>
        <v>0</v>
      </c>
      <c r="Q476" s="3">
        <f>SUMIF('2020'!$R$2:$R$5794,'Base Recursos Fiscales'!$H476,'2020'!$T$2:$T$5794)</f>
        <v>0</v>
      </c>
      <c r="R476" s="3">
        <f>SUMIF('2019'!$R$2:$R$5794,'Base Recursos Fiscales'!$H476,'2019'!$T$2:$T$5794)</f>
        <v>0</v>
      </c>
      <c r="T476" s="115">
        <f t="shared" ref="T476" si="498">SUM(J476:S476)</f>
        <v>0</v>
      </c>
      <c r="U476" s="106"/>
      <c r="V476" s="106"/>
      <c r="W476" s="106"/>
      <c r="X476" s="106"/>
    </row>
    <row r="477" spans="1:28" hidden="1" x14ac:dyDescent="0.25">
      <c r="A477" s="106">
        <f t="shared" si="422"/>
        <v>9</v>
      </c>
      <c r="B477" s="106"/>
      <c r="C477" s="106">
        <f>IFERROR(VLOOKUP($F477,catalogos!$A$3:$D$111,2,0),0)</f>
        <v>0</v>
      </c>
      <c r="D477" s="106"/>
      <c r="E477" s="116" t="str">
        <f t="shared" si="476"/>
        <v>1 6 1</v>
      </c>
      <c r="F477" s="116"/>
      <c r="G477" s="106" t="s">
        <v>423</v>
      </c>
      <c r="H477" s="136" t="s">
        <v>1432</v>
      </c>
      <c r="I477" s="136" t="s">
        <v>1433</v>
      </c>
      <c r="J477" s="2">
        <f>SUMIF($E$11:$E$5802,$H477,$J$11:$J$5802)</f>
        <v>0</v>
      </c>
      <c r="K477" s="2">
        <f>SUMIF($E$11:$E$5802,$H477,$K$11:$K$5802)</f>
        <v>0</v>
      </c>
      <c r="L477" s="2">
        <f>SUMIF($E$11:$E$5802,$H477,$L$11:$L$5802)</f>
        <v>0</v>
      </c>
      <c r="M477" s="2">
        <f>SUMIF($E$11:$E$5802,$H477,$M$11:$M$5802)</f>
        <v>0</v>
      </c>
      <c r="N477" s="2">
        <f>SUMIF($E$11:$E$5802,$H477,$N$11:$N$5802)</f>
        <v>0</v>
      </c>
      <c r="O477" s="2"/>
      <c r="P477" s="2">
        <f>SUMIF($E$11:$E$5802,$H477,$P$11:$P$5802)</f>
        <v>0</v>
      </c>
      <c r="Q477" s="2">
        <f>SUMIF($E$11:$E$5802,$H477,$Q$11:$Q$5802)</f>
        <v>0</v>
      </c>
      <c r="R477" s="2">
        <f>SUMIF($E$11:$E$5802,$H477,$R$11:$R$5802)</f>
        <v>0</v>
      </c>
      <c r="S477" s="2">
        <f>SUMIF($E$11:$E$5802,$H477,$S$11:$S$5802)</f>
        <v>0</v>
      </c>
      <c r="T477" s="107"/>
      <c r="U477" s="106"/>
      <c r="V477" s="106"/>
      <c r="W477" s="106"/>
      <c r="X477" s="106"/>
    </row>
    <row r="478" spans="1:28" hidden="1" x14ac:dyDescent="0.25">
      <c r="A478" s="1">
        <f t="shared" si="422"/>
        <v>13</v>
      </c>
      <c r="C478" s="1" t="str">
        <f>IFERROR(VLOOKUP($F478,catalogos!$A$3:$D$111,2,0),0)</f>
        <v>1.1.4.3</v>
      </c>
      <c r="D478" s="1">
        <v>11</v>
      </c>
      <c r="E478" s="6" t="str">
        <f t="shared" si="476"/>
        <v>1 6 1 012</v>
      </c>
      <c r="F478" s="6" t="str">
        <f t="shared" si="482"/>
        <v>6 1</v>
      </c>
      <c r="G478" s="1" t="s">
        <v>424</v>
      </c>
      <c r="H478" s="117" t="s">
        <v>1434</v>
      </c>
      <c r="I478" s="117" t="s">
        <v>1435</v>
      </c>
      <c r="J478" s="3">
        <f>SUMIF('2022'!$R$2:$R$3023,'Base Recursos Fiscales'!$H478,'2022'!$T$2:$T$3023)</f>
        <v>0</v>
      </c>
      <c r="K478" s="3">
        <f t="shared" ref="K478" si="499">($J478/$K$1)*$K$2</f>
        <v>0</v>
      </c>
      <c r="L478" s="3">
        <f t="shared" ref="L478" si="500">+$J478+$K478</f>
        <v>0</v>
      </c>
      <c r="M478" s="3">
        <f t="shared" ref="M478" si="501">+$L478*$K$3</f>
        <v>0</v>
      </c>
      <c r="N478" s="3">
        <f t="shared" ref="N478" si="502">+M478+L478</f>
        <v>0</v>
      </c>
      <c r="P478" s="3">
        <f>SUMIF('2021'!$R$2:$R$5794,'Base Recursos Fiscales'!$H478,'2021'!$T$2:$T$5794)</f>
        <v>0</v>
      </c>
      <c r="Q478" s="3">
        <f>SUMIF('2020'!$R$2:$R$5794,'Base Recursos Fiscales'!$H478,'2020'!$T$2:$T$5794)</f>
        <v>0</v>
      </c>
      <c r="R478" s="3">
        <f>SUMIF('2019'!$R$2:$R$5794,'Base Recursos Fiscales'!$H478,'2019'!$T$2:$T$5794)</f>
        <v>0</v>
      </c>
      <c r="T478" s="115">
        <f t="shared" ref="T478" si="503">SUM(J478:S478)</f>
        <v>0</v>
      </c>
      <c r="U478" s="106"/>
      <c r="V478" s="106"/>
      <c r="W478" s="106"/>
      <c r="X478" s="106"/>
    </row>
    <row r="479" spans="1:28" x14ac:dyDescent="0.25">
      <c r="A479" s="106">
        <f t="shared" si="422"/>
        <v>3</v>
      </c>
      <c r="B479" s="106"/>
      <c r="C479" s="106">
        <f>IFERROR(VLOOKUP($F479,catalogos!$A$3:$D$111,2,0),0)</f>
        <v>0</v>
      </c>
      <c r="D479" s="106"/>
      <c r="E479" s="116" t="str">
        <f t="shared" si="476"/>
        <v>1</v>
      </c>
      <c r="F479" s="116"/>
      <c r="G479" s="106" t="s">
        <v>423</v>
      </c>
      <c r="H479" s="136" t="s">
        <v>403</v>
      </c>
      <c r="I479" s="136" t="s">
        <v>717</v>
      </c>
      <c r="J479" s="2">
        <f>SUMIF($E$11:$E$5802,$H479,$J$11:$J$5802)</f>
        <v>307351389.64999998</v>
      </c>
      <c r="K479" s="2">
        <f>SUMIF($E$11:$E$5802,$H479,$K$11:$K$5802)</f>
        <v>0</v>
      </c>
      <c r="L479" s="2">
        <f>SUMIF($E$11:$E$5802,$H479,$L$11:$L$5802)</f>
        <v>307351389.64999998</v>
      </c>
      <c r="M479" s="2">
        <f>SUMIF($E$11:$E$5802,$H479,$M$11:$M$5802)</f>
        <v>9220541.6895000003</v>
      </c>
      <c r="N479" s="2">
        <f>SUMIF($E$11:$E$5802,$H479,$N$11:$N$5802)</f>
        <v>316571931.33949995</v>
      </c>
      <c r="O479" s="2"/>
      <c r="P479" s="2">
        <f>SUMIF($E$11:$E$5802,$H479,$P$11:$P$5802)</f>
        <v>0</v>
      </c>
      <c r="Q479" s="2">
        <f>SUMIF($E$11:$E$5802,$H479,$Q$11:$Q$5802)</f>
        <v>0</v>
      </c>
      <c r="R479" s="2">
        <f>SUMIF($E$11:$E$5802,$H479,$R$11:$R$5802)</f>
        <v>0</v>
      </c>
      <c r="T479" s="115">
        <f t="shared" ref="T479:T481" si="504">SUM(J479:S479)</f>
        <v>940495252.32899988</v>
      </c>
    </row>
    <row r="480" spans="1:28" x14ac:dyDescent="0.25">
      <c r="A480" s="106">
        <f t="shared" si="422"/>
        <v>5</v>
      </c>
      <c r="B480" s="106"/>
      <c r="C480" s="106">
        <f>IFERROR(VLOOKUP($F480,catalogos!$A$3:$D$111,2,0),0)</f>
        <v>0</v>
      </c>
      <c r="D480" s="106"/>
      <c r="E480" s="116" t="str">
        <f t="shared" si="476"/>
        <v>1 8</v>
      </c>
      <c r="F480" s="116"/>
      <c r="G480" s="106" t="s">
        <v>423</v>
      </c>
      <c r="H480" s="136" t="s">
        <v>25</v>
      </c>
      <c r="I480" s="136" t="s">
        <v>718</v>
      </c>
      <c r="J480" s="2">
        <f>SUMIF($E$11:$E$5802,$H480,$J$11:$J$5802)</f>
        <v>60882051.649999991</v>
      </c>
      <c r="K480" s="2">
        <f>SUMIF($E$11:$E$5802,$H480,$K$11:$K$5802)</f>
        <v>0</v>
      </c>
      <c r="L480" s="2">
        <f>SUMIF($E$11:$E$5802,$H480,$L$11:$L$5802)</f>
        <v>60882051.649999991</v>
      </c>
      <c r="M480" s="2">
        <f>SUMIF($E$11:$E$5802,$H480,$M$11:$M$5802)</f>
        <v>1826461.5494999997</v>
      </c>
      <c r="N480" s="2">
        <f>SUMIF($E$11:$E$5802,$H480,$N$11:$N$5802)</f>
        <v>62708513.199499987</v>
      </c>
      <c r="O480" s="2"/>
      <c r="P480" s="2">
        <f>SUMIF($E$11:$E$5802,$H480,$P$11:$P$5802)</f>
        <v>0</v>
      </c>
      <c r="Q480" s="2">
        <f>SUMIF($E$11:$E$5802,$H480,$Q$11:$Q$5802)</f>
        <v>0</v>
      </c>
      <c r="R480" s="2">
        <f>SUMIF($E$11:$E$5802,$H480,$R$11:$R$5802)</f>
        <v>0</v>
      </c>
      <c r="T480" s="115">
        <f t="shared" si="504"/>
        <v>186299078.04899997</v>
      </c>
    </row>
    <row r="481" spans="1:28" x14ac:dyDescent="0.25">
      <c r="A481" s="106">
        <f t="shared" si="422"/>
        <v>9</v>
      </c>
      <c r="B481" s="106"/>
      <c r="C481" s="106">
        <f>IFERROR(VLOOKUP($F481,catalogos!$A$3:$D$111,2,0),0)</f>
        <v>0</v>
      </c>
      <c r="D481" s="106"/>
      <c r="E481" s="116" t="str">
        <f t="shared" si="476"/>
        <v>1 8 1</v>
      </c>
      <c r="F481" s="116"/>
      <c r="G481" s="106" t="s">
        <v>423</v>
      </c>
      <c r="H481" s="136" t="s">
        <v>719</v>
      </c>
      <c r="I481" s="136" t="s">
        <v>720</v>
      </c>
      <c r="J481" s="2">
        <f>SUMIF($E$11:$E$5802,$H481,$J$11:$J$5802)</f>
        <v>60882051.649999991</v>
      </c>
      <c r="K481" s="2">
        <f>SUMIF($E$11:$E$5802,$H481,$K$11:$K$5802)</f>
        <v>0</v>
      </c>
      <c r="L481" s="2">
        <f>SUMIF($E$11:$E$5802,$H481,$L$11:$L$5802)</f>
        <v>60882051.649999991</v>
      </c>
      <c r="M481" s="2">
        <f>SUMIF($E$11:$E$5802,$H481,$M$11:$M$5802)</f>
        <v>1826461.5494999997</v>
      </c>
      <c r="N481" s="2">
        <f>SUMIF($E$11:$E$5802,$H481,$N$11:$N$5802)</f>
        <v>62708513.199499987</v>
      </c>
      <c r="O481" s="2"/>
      <c r="P481" s="2">
        <f>SUMIF($E$11:$E$5802,$H481,$P$11:$P$5802)</f>
        <v>0</v>
      </c>
      <c r="Q481" s="2">
        <f>SUMIF($E$11:$E$5802,$H481,$Q$11:$Q$5802)</f>
        <v>0</v>
      </c>
      <c r="R481" s="2">
        <f>SUMIF($E$11:$E$5802,$H481,$R$11:$R$5802)</f>
        <v>0</v>
      </c>
      <c r="T481" s="115">
        <f t="shared" si="504"/>
        <v>186299078.04899997</v>
      </c>
    </row>
    <row r="482" spans="1:28" x14ac:dyDescent="0.25">
      <c r="A482" s="1">
        <f t="shared" ref="A482:A545" si="505">LEN(H482)</f>
        <v>13</v>
      </c>
      <c r="C482" s="1" t="str">
        <f>IFERROR(VLOOKUP($F482,catalogos!$A$3:$D$111,2,0),0)</f>
        <v>1.1.9</v>
      </c>
      <c r="D482" s="1">
        <v>15</v>
      </c>
      <c r="E482" s="6" t="str">
        <f t="shared" si="476"/>
        <v>1 8 1 001</v>
      </c>
      <c r="F482" s="6" t="str">
        <f t="shared" si="482"/>
        <v>8 1</v>
      </c>
      <c r="G482" s="1" t="s">
        <v>424</v>
      </c>
      <c r="H482" s="117" t="s">
        <v>404</v>
      </c>
      <c r="I482" s="117" t="s">
        <v>405</v>
      </c>
      <c r="J482" s="3">
        <v>40939764.229999997</v>
      </c>
      <c r="L482" s="3">
        <f t="shared" ref="L482:L493" si="506">+$J482+$K482</f>
        <v>40939764.229999997</v>
      </c>
      <c r="M482" s="3">
        <f t="shared" ref="M482:M493" si="507">+$L482*$K$3</f>
        <v>1228192.9268999998</v>
      </c>
      <c r="N482" s="3">
        <f t="shared" ref="N482:N493" si="508">+M482+L482</f>
        <v>42167957.156899996</v>
      </c>
      <c r="P482" s="3">
        <f>SUMIF('2021'!$R$2:$R$5794,'Base Recursos Fiscales'!$H482,'2021'!$T$2:$T$5794)</f>
        <v>0</v>
      </c>
      <c r="Q482" s="3">
        <f>SUMIF('2020'!$R$2:$R$5794,'Base Recursos Fiscales'!$H482,'2020'!$T$2:$T$5794)</f>
        <v>0</v>
      </c>
      <c r="R482" s="3">
        <f>SUMIF('2019'!$R$2:$R$5794,'Base Recursos Fiscales'!$H482,'2019'!$T$2:$T$5794)</f>
        <v>0</v>
      </c>
      <c r="T482" s="115">
        <f t="shared" ref="T482:T493" si="509">SUM(J482:S482)</f>
        <v>125275678.5438</v>
      </c>
    </row>
    <row r="483" spans="1:28" x14ac:dyDescent="0.25">
      <c r="A483" s="1">
        <f t="shared" si="505"/>
        <v>13</v>
      </c>
      <c r="C483" s="1" t="str">
        <f>IFERROR(VLOOKUP($F483,catalogos!$A$3:$D$111,2,0),0)</f>
        <v>1.1.9</v>
      </c>
      <c r="D483" s="1">
        <v>15</v>
      </c>
      <c r="E483" s="6" t="str">
        <f t="shared" si="476"/>
        <v>1 8 1 001</v>
      </c>
      <c r="F483" s="6" t="str">
        <f t="shared" si="482"/>
        <v>8 1</v>
      </c>
      <c r="G483" s="1" t="s">
        <v>424</v>
      </c>
      <c r="H483" s="117" t="s">
        <v>406</v>
      </c>
      <c r="I483" s="117" t="s">
        <v>1578</v>
      </c>
      <c r="J483" s="3">
        <v>336694.41</v>
      </c>
      <c r="L483" s="3">
        <f t="shared" si="506"/>
        <v>336694.41</v>
      </c>
      <c r="M483" s="3">
        <f t="shared" si="507"/>
        <v>10100.832299999998</v>
      </c>
      <c r="N483" s="3">
        <f t="shared" si="508"/>
        <v>346795.24229999998</v>
      </c>
      <c r="P483" s="3">
        <f>SUMIF('2021'!$R$2:$R$5794,'Base Recursos Fiscales'!$H483,'2021'!$T$2:$T$5794)</f>
        <v>0</v>
      </c>
      <c r="Q483" s="3">
        <f>SUMIF('2020'!$R$2:$R$5794,'Base Recursos Fiscales'!$H483,'2020'!$T$2:$T$5794)</f>
        <v>0</v>
      </c>
      <c r="R483" s="3">
        <f>SUMIF('2019'!$R$2:$R$5794,'Base Recursos Fiscales'!$H483,'2019'!$T$2:$T$5794)</f>
        <v>0</v>
      </c>
      <c r="T483" s="115">
        <f t="shared" si="509"/>
        <v>1030284.8946</v>
      </c>
      <c r="Y483" s="106"/>
      <c r="Z483" s="106"/>
      <c r="AA483" s="106"/>
      <c r="AB483" s="106"/>
    </row>
    <row r="484" spans="1:28" x14ac:dyDescent="0.25">
      <c r="A484" s="1">
        <f t="shared" si="505"/>
        <v>13</v>
      </c>
      <c r="C484" s="1" t="str">
        <f>IFERROR(VLOOKUP($F484,catalogos!$A$3:$D$111,2,0),0)</f>
        <v>1.1.9</v>
      </c>
      <c r="D484" s="1">
        <v>15</v>
      </c>
      <c r="E484" s="6" t="str">
        <f t="shared" si="476"/>
        <v>1 8 1 001</v>
      </c>
      <c r="F484" s="6" t="str">
        <f t="shared" si="482"/>
        <v>8 1</v>
      </c>
      <c r="G484" s="1" t="s">
        <v>424</v>
      </c>
      <c r="H484" s="117" t="s">
        <v>1436</v>
      </c>
      <c r="I484" s="117" t="s">
        <v>1579</v>
      </c>
      <c r="J484" s="3">
        <v>181416.07</v>
      </c>
      <c r="L484" s="3">
        <f t="shared" si="506"/>
        <v>181416.07</v>
      </c>
      <c r="M484" s="3">
        <f t="shared" si="507"/>
        <v>5442.4821000000002</v>
      </c>
      <c r="N484" s="3">
        <f t="shared" si="508"/>
        <v>186858.5521</v>
      </c>
      <c r="P484" s="3">
        <f>SUMIF('2021'!$R$2:$R$5794,'Base Recursos Fiscales'!$H484,'2021'!$T$2:$T$5794)</f>
        <v>0</v>
      </c>
      <c r="Q484" s="3">
        <f>SUMIF('2020'!$R$2:$R$5794,'Base Recursos Fiscales'!$H484,'2020'!$T$2:$T$5794)</f>
        <v>0</v>
      </c>
      <c r="R484" s="3">
        <f>SUMIF('2019'!$R$2:$R$5794,'Base Recursos Fiscales'!$H484,'2019'!$T$2:$T$5794)</f>
        <v>0</v>
      </c>
      <c r="T484" s="115">
        <f t="shared" si="509"/>
        <v>555133.17420000001</v>
      </c>
      <c r="U484" s="106"/>
      <c r="V484" s="106"/>
      <c r="W484" s="106"/>
      <c r="X484" s="106"/>
    </row>
    <row r="485" spans="1:28" x14ac:dyDescent="0.25">
      <c r="A485" s="1">
        <f t="shared" si="505"/>
        <v>13</v>
      </c>
      <c r="C485" s="1" t="str">
        <f>IFERROR(VLOOKUP($F485,catalogos!$A$3:$D$111,2,0),0)</f>
        <v>1.1.9</v>
      </c>
      <c r="D485" s="1">
        <v>15</v>
      </c>
      <c r="E485" s="6" t="str">
        <f t="shared" si="476"/>
        <v>1 8 1 001</v>
      </c>
      <c r="F485" s="6" t="str">
        <f t="shared" si="482"/>
        <v>8 1</v>
      </c>
      <c r="G485" s="1" t="s">
        <v>424</v>
      </c>
      <c r="H485" s="117" t="s">
        <v>408</v>
      </c>
      <c r="I485" s="117" t="s">
        <v>1580</v>
      </c>
      <c r="J485" s="3">
        <v>1959617.64</v>
      </c>
      <c r="L485" s="3">
        <f t="shared" si="506"/>
        <v>1959617.64</v>
      </c>
      <c r="M485" s="3">
        <f t="shared" si="507"/>
        <v>58788.529199999997</v>
      </c>
      <c r="N485" s="3">
        <f t="shared" si="508"/>
        <v>2018406.1691999999</v>
      </c>
      <c r="P485" s="3">
        <f>SUMIF('2021'!$R$2:$R$5794,'Base Recursos Fiscales'!$H485,'2021'!$T$2:$T$5794)</f>
        <v>0</v>
      </c>
      <c r="Q485" s="3">
        <f>SUMIF('2020'!$R$2:$R$5794,'Base Recursos Fiscales'!$H485,'2020'!$T$2:$T$5794)</f>
        <v>0</v>
      </c>
      <c r="R485" s="3">
        <f>SUMIF('2019'!$R$2:$R$5794,'Base Recursos Fiscales'!$H485,'2019'!$T$2:$T$5794)</f>
        <v>0</v>
      </c>
      <c r="T485" s="115">
        <f t="shared" si="509"/>
        <v>5996429.9783999994</v>
      </c>
      <c r="U485" s="106"/>
      <c r="V485" s="106"/>
      <c r="W485" s="106"/>
      <c r="X485" s="106"/>
    </row>
    <row r="486" spans="1:28" x14ac:dyDescent="0.25">
      <c r="A486" s="1">
        <f t="shared" si="505"/>
        <v>13</v>
      </c>
      <c r="C486" s="1" t="str">
        <f>IFERROR(VLOOKUP($F486,catalogos!$A$3:$D$111,2,0),0)</f>
        <v>1.1.9</v>
      </c>
      <c r="D486" s="1">
        <v>15</v>
      </c>
      <c r="E486" s="6" t="str">
        <f t="shared" si="476"/>
        <v>1 8 1 001</v>
      </c>
      <c r="F486" s="6" t="str">
        <f t="shared" si="482"/>
        <v>8 1</v>
      </c>
      <c r="G486" s="1" t="s">
        <v>424</v>
      </c>
      <c r="H486" s="117" t="s">
        <v>410</v>
      </c>
      <c r="I486" s="117" t="s">
        <v>1581</v>
      </c>
      <c r="J486" s="3">
        <v>629101.74</v>
      </c>
      <c r="L486" s="3">
        <f t="shared" si="506"/>
        <v>629101.74</v>
      </c>
      <c r="M486" s="3">
        <f t="shared" si="507"/>
        <v>18873.052199999998</v>
      </c>
      <c r="N486" s="3">
        <f t="shared" si="508"/>
        <v>647974.79220000003</v>
      </c>
      <c r="P486" s="3">
        <f>SUMIF('2021'!$R$2:$R$5794,'Base Recursos Fiscales'!$H486,'2021'!$T$2:$T$5794)</f>
        <v>0</v>
      </c>
      <c r="Q486" s="3">
        <f>SUMIF('2020'!$R$2:$R$5794,'Base Recursos Fiscales'!$H486,'2020'!$T$2:$T$5794)</f>
        <v>0</v>
      </c>
      <c r="R486" s="3">
        <f>SUMIF('2019'!$R$2:$R$5794,'Base Recursos Fiscales'!$H486,'2019'!$T$2:$T$5794)</f>
        <v>0</v>
      </c>
      <c r="T486" s="115">
        <f t="shared" si="509"/>
        <v>1925051.3244</v>
      </c>
    </row>
    <row r="487" spans="1:28" ht="24" x14ac:dyDescent="0.25">
      <c r="A487" s="1">
        <f t="shared" si="505"/>
        <v>13</v>
      </c>
      <c r="C487" s="1" t="str">
        <f>IFERROR(VLOOKUP($F487,catalogos!$A$3:$D$111,2,0),0)</f>
        <v>1.1.9</v>
      </c>
      <c r="D487" s="1">
        <v>15</v>
      </c>
      <c r="E487" s="6" t="str">
        <f t="shared" si="476"/>
        <v>1 8 1 001</v>
      </c>
      <c r="F487" s="6" t="str">
        <f t="shared" si="482"/>
        <v>8 1</v>
      </c>
      <c r="G487" s="1" t="s">
        <v>424</v>
      </c>
      <c r="H487" s="117" t="s">
        <v>412</v>
      </c>
      <c r="I487" s="117" t="s">
        <v>1582</v>
      </c>
      <c r="J487" s="3">
        <v>56819.27</v>
      </c>
      <c r="L487" s="3">
        <f t="shared" si="506"/>
        <v>56819.27</v>
      </c>
      <c r="M487" s="3">
        <f t="shared" si="507"/>
        <v>1704.5780999999999</v>
      </c>
      <c r="N487" s="3">
        <f t="shared" si="508"/>
        <v>58523.848099999996</v>
      </c>
      <c r="P487" s="3">
        <f>SUMIF('2021'!$R$2:$R$5794,'Base Recursos Fiscales'!$H487,'2021'!$T$2:$T$5794)</f>
        <v>0</v>
      </c>
      <c r="Q487" s="3">
        <f>SUMIF('2020'!$R$2:$R$5794,'Base Recursos Fiscales'!$H487,'2020'!$T$2:$T$5794)</f>
        <v>0</v>
      </c>
      <c r="R487" s="3">
        <f>SUMIF('2019'!$R$2:$R$5794,'Base Recursos Fiscales'!$H487,'2019'!$T$2:$T$5794)</f>
        <v>0</v>
      </c>
      <c r="T487" s="115">
        <f t="shared" si="509"/>
        <v>173866.9662</v>
      </c>
      <c r="Y487" s="106"/>
      <c r="Z487" s="106"/>
      <c r="AA487" s="106"/>
      <c r="AB487" s="106"/>
    </row>
    <row r="488" spans="1:28" x14ac:dyDescent="0.25">
      <c r="A488" s="1">
        <f t="shared" si="505"/>
        <v>13</v>
      </c>
      <c r="C488" s="1" t="str">
        <f>IFERROR(VLOOKUP($F488,catalogos!$A$3:$D$111,2,0),0)</f>
        <v>1.1.9</v>
      </c>
      <c r="D488" s="1">
        <v>15</v>
      </c>
      <c r="E488" s="6" t="str">
        <f t="shared" si="476"/>
        <v>1 8 1 001</v>
      </c>
      <c r="F488" s="6" t="str">
        <f t="shared" si="482"/>
        <v>8 1</v>
      </c>
      <c r="G488" s="1" t="s">
        <v>424</v>
      </c>
      <c r="H488" s="117" t="s">
        <v>1583</v>
      </c>
      <c r="I488" s="117" t="s">
        <v>407</v>
      </c>
      <c r="J488" s="3">
        <v>9690994.9100000001</v>
      </c>
      <c r="L488" s="3">
        <f t="shared" si="506"/>
        <v>9690994.9100000001</v>
      </c>
      <c r="M488" s="3">
        <f t="shared" si="507"/>
        <v>290729.84729999996</v>
      </c>
      <c r="N488" s="3">
        <f t="shared" si="508"/>
        <v>9981724.7573000006</v>
      </c>
      <c r="P488" s="3">
        <f>SUMIF('2021'!$R$2:$R$5794,'Base Recursos Fiscales'!$H488,'2021'!$T$2:$T$5794)</f>
        <v>0</v>
      </c>
      <c r="Q488" s="3">
        <f>SUMIF('2020'!$R$2:$R$5794,'Base Recursos Fiscales'!$H488,'2020'!$T$2:$T$5794)</f>
        <v>0</v>
      </c>
      <c r="R488" s="3">
        <f>SUMIF('2019'!$R$2:$R$5794,'Base Recursos Fiscales'!$H488,'2019'!$T$2:$T$5794)</f>
        <v>0</v>
      </c>
      <c r="T488" s="115">
        <f t="shared" si="509"/>
        <v>29654444.424600001</v>
      </c>
      <c r="U488" s="106"/>
      <c r="V488" s="106"/>
      <c r="W488" s="106"/>
      <c r="X488" s="106"/>
    </row>
    <row r="489" spans="1:28" hidden="1" x14ac:dyDescent="0.25">
      <c r="A489" s="1">
        <f t="shared" si="505"/>
        <v>13</v>
      </c>
      <c r="C489" s="1" t="str">
        <f>IFERROR(VLOOKUP($F489,catalogos!$A$3:$D$111,2,0),0)</f>
        <v>1.1.9</v>
      </c>
      <c r="D489" s="1">
        <v>15</v>
      </c>
      <c r="E489" s="6" t="str">
        <f t="shared" si="476"/>
        <v>1 8 1 001</v>
      </c>
      <c r="F489" s="6" t="str">
        <f t="shared" si="482"/>
        <v>8 1</v>
      </c>
      <c r="G489" s="1" t="s">
        <v>424</v>
      </c>
      <c r="H489" s="117" t="s">
        <v>1584</v>
      </c>
      <c r="I489" s="117" t="s">
        <v>409</v>
      </c>
      <c r="L489" s="3">
        <f t="shared" si="506"/>
        <v>0</v>
      </c>
      <c r="M489" s="3">
        <f t="shared" si="507"/>
        <v>0</v>
      </c>
      <c r="N489" s="3">
        <f t="shared" si="508"/>
        <v>0</v>
      </c>
      <c r="P489" s="3">
        <f>SUMIF('2021'!$R$2:$R$5794,'Base Recursos Fiscales'!$H489,'2021'!$T$2:$T$5794)</f>
        <v>0</v>
      </c>
      <c r="Q489" s="3">
        <f>SUMIF('2020'!$R$2:$R$5794,'Base Recursos Fiscales'!$H489,'2020'!$T$2:$T$5794)</f>
        <v>0</v>
      </c>
      <c r="R489" s="3">
        <f>SUMIF('2019'!$R$2:$R$5794,'Base Recursos Fiscales'!$H489,'2019'!$T$2:$T$5794)</f>
        <v>0</v>
      </c>
      <c r="T489" s="115">
        <f t="shared" si="509"/>
        <v>0</v>
      </c>
      <c r="U489" s="106"/>
      <c r="V489" s="106"/>
      <c r="W489" s="106"/>
      <c r="X489" s="106"/>
    </row>
    <row r="490" spans="1:28" ht="24" x14ac:dyDescent="0.25">
      <c r="A490" s="1">
        <f t="shared" si="505"/>
        <v>13</v>
      </c>
      <c r="C490" s="1" t="str">
        <f>IFERROR(VLOOKUP($F490,catalogos!$A$3:$D$111,2,0),0)</f>
        <v>1.1.9</v>
      </c>
      <c r="D490" s="1">
        <v>16</v>
      </c>
      <c r="E490" s="6" t="str">
        <f t="shared" si="476"/>
        <v>1 8 1 001</v>
      </c>
      <c r="F490" s="6" t="str">
        <f t="shared" si="482"/>
        <v>8 1</v>
      </c>
      <c r="G490" s="1" t="s">
        <v>424</v>
      </c>
      <c r="H490" s="117" t="s">
        <v>1585</v>
      </c>
      <c r="I490" s="117" t="s">
        <v>411</v>
      </c>
      <c r="J490" s="3">
        <v>2766565.8</v>
      </c>
      <c r="L490" s="3">
        <f t="shared" si="506"/>
        <v>2766565.8</v>
      </c>
      <c r="M490" s="3">
        <f t="shared" si="507"/>
        <v>82996.973999999987</v>
      </c>
      <c r="N490" s="3">
        <f t="shared" si="508"/>
        <v>2849562.7739999997</v>
      </c>
      <c r="P490" s="3">
        <f>SUMIF('2021'!$R$2:$R$5794,'Base Recursos Fiscales'!$H490,'2021'!$T$2:$T$5794)</f>
        <v>0</v>
      </c>
      <c r="Q490" s="3">
        <f>SUMIF('2020'!$R$2:$R$5794,'Base Recursos Fiscales'!$H490,'2020'!$T$2:$T$5794)</f>
        <v>0</v>
      </c>
      <c r="R490" s="3">
        <f>SUMIF('2019'!$R$2:$R$5794,'Base Recursos Fiscales'!$H490,'2019'!$T$2:$T$5794)</f>
        <v>0</v>
      </c>
      <c r="T490" s="115">
        <f t="shared" si="509"/>
        <v>8465691.3479999993</v>
      </c>
    </row>
    <row r="491" spans="1:28" ht="24" x14ac:dyDescent="0.25">
      <c r="A491" s="1">
        <f t="shared" si="505"/>
        <v>13</v>
      </c>
      <c r="C491" s="1" t="str">
        <f>IFERROR(VLOOKUP($F491,catalogos!$A$3:$D$111,2,0),0)</f>
        <v>1.1.9</v>
      </c>
      <c r="D491" s="1">
        <v>15</v>
      </c>
      <c r="E491" s="6" t="str">
        <f t="shared" si="476"/>
        <v>1 8 1 001</v>
      </c>
      <c r="F491" s="6" t="str">
        <f t="shared" si="482"/>
        <v>8 1</v>
      </c>
      <c r="G491" s="1" t="s">
        <v>424</v>
      </c>
      <c r="H491" s="117" t="s">
        <v>1586</v>
      </c>
      <c r="I491" s="117" t="s">
        <v>413</v>
      </c>
      <c r="J491" s="3">
        <v>4321077.58</v>
      </c>
      <c r="L491" s="3">
        <f t="shared" si="506"/>
        <v>4321077.58</v>
      </c>
      <c r="M491" s="3">
        <f t="shared" si="507"/>
        <v>129632.32739999999</v>
      </c>
      <c r="N491" s="3">
        <f t="shared" si="508"/>
        <v>4450709.9073999999</v>
      </c>
      <c r="P491" s="3">
        <f>SUMIF('2021'!$R$2:$R$5794,'Base Recursos Fiscales'!$H491,'2021'!$T$2:$T$5794)</f>
        <v>0</v>
      </c>
      <c r="Q491" s="3">
        <f>SUMIF('2020'!$R$2:$R$5794,'Base Recursos Fiscales'!$H491,'2020'!$T$2:$T$5794)</f>
        <v>0</v>
      </c>
      <c r="R491" s="3">
        <f>SUMIF('2019'!$R$2:$R$5794,'Base Recursos Fiscales'!$H491,'2019'!$T$2:$T$5794)</f>
        <v>0</v>
      </c>
      <c r="T491" s="115">
        <f t="shared" si="509"/>
        <v>13222497.3948</v>
      </c>
    </row>
    <row r="492" spans="1:28" hidden="1" x14ac:dyDescent="0.25">
      <c r="A492" s="1">
        <f t="shared" si="505"/>
        <v>13</v>
      </c>
      <c r="C492" s="1" t="str">
        <f>IFERROR(VLOOKUP($F492,catalogos!$A$3:$D$111,2,0),0)</f>
        <v>1.1.9</v>
      </c>
      <c r="D492" s="1">
        <v>15</v>
      </c>
      <c r="E492" s="6" t="str">
        <f t="shared" si="476"/>
        <v>1 8 1 001</v>
      </c>
      <c r="F492" s="6" t="str">
        <f t="shared" si="482"/>
        <v>8 1</v>
      </c>
      <c r="G492" s="1" t="s">
        <v>424</v>
      </c>
      <c r="H492" s="117" t="s">
        <v>1587</v>
      </c>
      <c r="I492" s="117" t="s">
        <v>1588</v>
      </c>
      <c r="J492" s="3">
        <f>SUMIF('2022'!$R$2:$R$3023,'Base Recursos Fiscales'!$H492,'2022'!$T$2:$T$3023)</f>
        <v>0</v>
      </c>
      <c r="L492" s="3">
        <f t="shared" si="506"/>
        <v>0</v>
      </c>
      <c r="M492" s="3">
        <f t="shared" si="507"/>
        <v>0</v>
      </c>
      <c r="N492" s="3">
        <f t="shared" si="508"/>
        <v>0</v>
      </c>
      <c r="P492" s="3">
        <f>SUMIF('2021'!$R$2:$R$5794,'Base Recursos Fiscales'!$H492,'2021'!$T$2:$T$5794)</f>
        <v>0</v>
      </c>
      <c r="Q492" s="3">
        <f>SUMIF('2020'!$R$2:$R$5794,'Base Recursos Fiscales'!$H492,'2020'!$T$2:$T$5794)</f>
        <v>0</v>
      </c>
      <c r="R492" s="3">
        <f>SUMIF('2019'!$R$2:$R$5794,'Base Recursos Fiscales'!$H492,'2019'!$T$2:$T$5794)</f>
        <v>0</v>
      </c>
      <c r="T492" s="115">
        <f t="shared" si="509"/>
        <v>0</v>
      </c>
      <c r="U492" s="106"/>
      <c r="V492" s="106"/>
      <c r="W492" s="106"/>
      <c r="X492" s="106"/>
    </row>
    <row r="493" spans="1:28" hidden="1" x14ac:dyDescent="0.25">
      <c r="A493" s="1">
        <f t="shared" si="505"/>
        <v>13</v>
      </c>
      <c r="C493" s="1" t="str">
        <f>IFERROR(VLOOKUP($F493,catalogos!$A$3:$D$111,2,0),0)</f>
        <v>1.1.9</v>
      </c>
      <c r="D493" s="1">
        <v>15</v>
      </c>
      <c r="E493" s="6" t="str">
        <f t="shared" si="476"/>
        <v>1 8 1 001</v>
      </c>
      <c r="F493" s="6" t="str">
        <f t="shared" si="482"/>
        <v>8 1</v>
      </c>
      <c r="G493" s="1" t="s">
        <v>424</v>
      </c>
      <c r="H493" s="117" t="s">
        <v>1589</v>
      </c>
      <c r="I493" s="117" t="s">
        <v>1590</v>
      </c>
      <c r="J493" s="3">
        <f>SUMIF('2022'!$R$2:$R$3023,'Base Recursos Fiscales'!$H493,'2022'!$T$2:$T$3023)</f>
        <v>0</v>
      </c>
      <c r="L493" s="3">
        <f t="shared" si="506"/>
        <v>0</v>
      </c>
      <c r="M493" s="3">
        <f t="shared" si="507"/>
        <v>0</v>
      </c>
      <c r="N493" s="3">
        <f t="shared" si="508"/>
        <v>0</v>
      </c>
      <c r="P493" s="3">
        <f>SUMIF('2021'!$R$2:$R$5794,'Base Recursos Fiscales'!$H493,'2021'!$T$2:$T$5794)</f>
        <v>0</v>
      </c>
      <c r="Q493" s="3">
        <f>SUMIF('2020'!$R$2:$R$5794,'Base Recursos Fiscales'!$H493,'2020'!$T$2:$T$5794)</f>
        <v>0</v>
      </c>
      <c r="R493" s="3">
        <f>SUMIF('2019'!$R$2:$R$5794,'Base Recursos Fiscales'!$H493,'2019'!$T$2:$T$5794)</f>
        <v>0</v>
      </c>
      <c r="T493" s="115">
        <f t="shared" si="509"/>
        <v>0</v>
      </c>
      <c r="U493" s="106"/>
      <c r="V493" s="106"/>
      <c r="W493" s="106"/>
      <c r="X493" s="106"/>
    </row>
    <row r="494" spans="1:28" hidden="1" x14ac:dyDescent="0.25">
      <c r="A494" s="106">
        <f t="shared" si="505"/>
        <v>9</v>
      </c>
      <c r="B494" s="106"/>
      <c r="C494" s="106">
        <f>IFERROR(VLOOKUP($F494,catalogos!$A$3:$D$111,2,0),0)</f>
        <v>0</v>
      </c>
      <c r="D494" s="106"/>
      <c r="E494" s="116" t="str">
        <f t="shared" si="476"/>
        <v>1 8 1</v>
      </c>
      <c r="F494" s="116"/>
      <c r="G494" s="106" t="s">
        <v>423</v>
      </c>
      <c r="H494" s="136" t="s">
        <v>721</v>
      </c>
      <c r="I494" s="136" t="s">
        <v>722</v>
      </c>
      <c r="J494" s="2">
        <f>SUMIF($E$11:$E$5802,$H494,$J$11:$J$5802)</f>
        <v>0</v>
      </c>
      <c r="K494" s="2"/>
      <c r="L494" s="2">
        <f>SUMIF($E$11:$E$5802,$H494,$L$11:$L$5802)</f>
        <v>0</v>
      </c>
      <c r="M494" s="2">
        <f>SUMIF($E$11:$E$5802,$H494,$M$11:$M$5802)</f>
        <v>0</v>
      </c>
      <c r="N494" s="2">
        <f>SUMIF($E$11:$E$5802,$H494,$N$11:$N$5802)</f>
        <v>0</v>
      </c>
      <c r="O494" s="2"/>
      <c r="P494" s="2">
        <f>SUMIF($E$11:$E$5802,$H494,$P$11:$P$5802)</f>
        <v>0</v>
      </c>
      <c r="Q494" s="2">
        <f>SUMIF($E$11:$E$5802,$H494,$Q$11:$Q$5802)</f>
        <v>0</v>
      </c>
      <c r="R494" s="2">
        <f>SUMIF($E$11:$E$5802,$H494,$R$11:$R$5802)</f>
        <v>0</v>
      </c>
      <c r="T494" s="115">
        <f t="shared" ref="T494" si="510">SUM(J494:S494)</f>
        <v>0</v>
      </c>
    </row>
    <row r="495" spans="1:28" hidden="1" x14ac:dyDescent="0.25">
      <c r="A495" s="106">
        <f t="shared" si="505"/>
        <v>13</v>
      </c>
      <c r="B495" s="106"/>
      <c r="C495" s="106">
        <f>IFERROR(VLOOKUP($F495,catalogos!$A$3:$D$111,2,0),0)</f>
        <v>0</v>
      </c>
      <c r="D495" s="106"/>
      <c r="E495" s="116" t="str">
        <f t="shared" si="476"/>
        <v>1 8 1 002</v>
      </c>
      <c r="F495" s="116"/>
      <c r="G495" s="106" t="s">
        <v>423</v>
      </c>
      <c r="H495" s="136" t="s">
        <v>723</v>
      </c>
      <c r="I495" s="136" t="s">
        <v>724</v>
      </c>
      <c r="J495" s="2">
        <f>SUMIF($E$11:$E$5802,$H495,$J$11:$J$5802)</f>
        <v>0</v>
      </c>
      <c r="K495" s="2"/>
      <c r="L495" s="2">
        <f>SUMIF($E$11:$E$5802,$H495,$L$11:$L$5802)</f>
        <v>0</v>
      </c>
      <c r="M495" s="2">
        <f>SUMIF($E$11:$E$5802,$H495,$M$11:$M$5802)</f>
        <v>0</v>
      </c>
      <c r="N495" s="2">
        <f>SUMIF($E$11:$E$5802,$H495,$N$11:$N$5802)</f>
        <v>0</v>
      </c>
      <c r="O495" s="2"/>
      <c r="P495" s="2">
        <f>SUMIF($E$11:$E$5802,$H495,$P$11:$P$5802)</f>
        <v>0</v>
      </c>
      <c r="Q495" s="2">
        <f>SUMIF($E$11:$E$5802,$H495,$Q$11:$Q$5802)</f>
        <v>0</v>
      </c>
      <c r="R495" s="2">
        <f>SUMIF($E$11:$E$5802,$H495,$R$11:$R$5802)</f>
        <v>0</v>
      </c>
      <c r="S495" s="2">
        <f>SUMIF($E$11:$E$5802,$H495,$S$11:$S$5802)</f>
        <v>0</v>
      </c>
      <c r="T495" s="107"/>
      <c r="U495" s="106"/>
      <c r="V495" s="106"/>
      <c r="W495" s="106"/>
      <c r="X495" s="106"/>
    </row>
    <row r="496" spans="1:28" hidden="1" x14ac:dyDescent="0.25">
      <c r="A496" s="1">
        <f t="shared" si="505"/>
        <v>17</v>
      </c>
      <c r="C496" s="1" t="str">
        <f>IFERROR(VLOOKUP($F496,catalogos!$A$3:$D$111,2,0),0)</f>
        <v>1.1.9</v>
      </c>
      <c r="D496" s="1">
        <v>15</v>
      </c>
      <c r="E496" s="6" t="str">
        <f t="shared" si="476"/>
        <v>1 8 1 002 001</v>
      </c>
      <c r="F496" s="6" t="str">
        <f t="shared" si="482"/>
        <v>8 1</v>
      </c>
      <c r="G496" s="1" t="s">
        <v>424</v>
      </c>
      <c r="H496" s="117" t="s">
        <v>414</v>
      </c>
      <c r="I496" s="117" t="s">
        <v>415</v>
      </c>
      <c r="J496" s="3">
        <f>SUMIF('2022'!$R$2:$R$3023,'Base Recursos Fiscales'!$H496,'2022'!$T$2:$T$3023)</f>
        <v>0</v>
      </c>
      <c r="L496" s="3">
        <f t="shared" ref="L496:L498" si="511">+$J496+$K496</f>
        <v>0</v>
      </c>
      <c r="M496" s="3">
        <f t="shared" ref="M496:M498" si="512">+$L496*$K$3</f>
        <v>0</v>
      </c>
      <c r="N496" s="3">
        <f t="shared" ref="N496:N498" si="513">+M496+L496</f>
        <v>0</v>
      </c>
      <c r="P496" s="3">
        <f>SUMIF('2021'!$R$2:$R$5794,'Base Recursos Fiscales'!$H496,'2021'!$T$2:$T$5794)</f>
        <v>0</v>
      </c>
      <c r="Q496" s="3">
        <f>SUMIF('2020'!$R$2:$R$5794,'Base Recursos Fiscales'!$H496,'2020'!$T$2:$T$5794)</f>
        <v>0</v>
      </c>
      <c r="R496" s="3">
        <f>SUMIF('2019'!$R$2:$R$5794,'Base Recursos Fiscales'!$H496,'2019'!$T$2:$T$5794)</f>
        <v>0</v>
      </c>
      <c r="T496" s="115">
        <f t="shared" ref="T496:T498" si="514">SUM(J496:S496)</f>
        <v>0</v>
      </c>
    </row>
    <row r="497" spans="1:24" hidden="1" x14ac:dyDescent="0.25">
      <c r="A497" s="1">
        <f t="shared" si="505"/>
        <v>17</v>
      </c>
      <c r="C497" s="1" t="str">
        <f>IFERROR(VLOOKUP($F497,catalogos!$A$3:$D$111,2,0),0)</f>
        <v>1.1.9</v>
      </c>
      <c r="D497" s="1">
        <v>15</v>
      </c>
      <c r="E497" s="6" t="str">
        <f t="shared" si="476"/>
        <v>1 8 1 002 001</v>
      </c>
      <c r="F497" s="6" t="str">
        <f t="shared" si="482"/>
        <v>8 1</v>
      </c>
      <c r="G497" s="1" t="s">
        <v>424</v>
      </c>
      <c r="H497" s="117" t="s">
        <v>1437</v>
      </c>
      <c r="I497" s="117" t="s">
        <v>1438</v>
      </c>
      <c r="J497" s="3">
        <f>SUMIF('2022'!$R$2:$R$3023,'Base Recursos Fiscales'!$H497,'2022'!$T$2:$T$3023)</f>
        <v>0</v>
      </c>
      <c r="L497" s="3">
        <f t="shared" si="511"/>
        <v>0</v>
      </c>
      <c r="M497" s="3">
        <f t="shared" si="512"/>
        <v>0</v>
      </c>
      <c r="N497" s="3">
        <f t="shared" si="513"/>
        <v>0</v>
      </c>
      <c r="P497" s="3">
        <f>SUMIF('2021'!$R$2:$R$5794,'Base Recursos Fiscales'!$H497,'2021'!$T$2:$T$5794)</f>
        <v>0</v>
      </c>
      <c r="Q497" s="3">
        <f>SUMIF('2020'!$R$2:$R$5794,'Base Recursos Fiscales'!$H497,'2020'!$T$2:$T$5794)</f>
        <v>0</v>
      </c>
      <c r="R497" s="3">
        <f>SUMIF('2019'!$R$2:$R$5794,'Base Recursos Fiscales'!$H497,'2019'!$T$2:$T$5794)</f>
        <v>0</v>
      </c>
      <c r="T497" s="115">
        <f t="shared" si="514"/>
        <v>0</v>
      </c>
      <c r="U497" s="106"/>
      <c r="V497" s="106"/>
      <c r="W497" s="106"/>
      <c r="X497" s="106"/>
    </row>
    <row r="498" spans="1:24" hidden="1" x14ac:dyDescent="0.25">
      <c r="A498" s="1">
        <f t="shared" si="505"/>
        <v>17</v>
      </c>
      <c r="C498" s="1" t="str">
        <f>IFERROR(VLOOKUP($F498,catalogos!$A$3:$D$111,2,0),0)</f>
        <v>1.1.9</v>
      </c>
      <c r="D498" s="1">
        <v>25</v>
      </c>
      <c r="E498" s="6" t="str">
        <f t="shared" si="476"/>
        <v>1 8 1 002 001</v>
      </c>
      <c r="F498" s="6" t="str">
        <f t="shared" si="482"/>
        <v>8 1</v>
      </c>
      <c r="G498" s="1" t="s">
        <v>424</v>
      </c>
      <c r="H498" s="117" t="s">
        <v>1439</v>
      </c>
      <c r="I498" s="117" t="s">
        <v>1591</v>
      </c>
      <c r="J498" s="3">
        <f>SUMIF('2022'!$R$2:$R$3023,'Base Recursos Fiscales'!$H498,'2022'!$T$2:$T$3023)</f>
        <v>0</v>
      </c>
      <c r="L498" s="3">
        <f t="shared" si="511"/>
        <v>0</v>
      </c>
      <c r="M498" s="3">
        <f t="shared" si="512"/>
        <v>0</v>
      </c>
      <c r="N498" s="3">
        <f t="shared" si="513"/>
        <v>0</v>
      </c>
      <c r="P498" s="3">
        <f>SUMIF('2021'!$R$2:$R$5794,'Base Recursos Fiscales'!$H498,'2021'!$T$2:$T$5794)</f>
        <v>0</v>
      </c>
      <c r="Q498" s="3">
        <f>SUMIF('2020'!$R$2:$R$5794,'Base Recursos Fiscales'!$H498,'2020'!$T$2:$T$5794)</f>
        <v>0</v>
      </c>
      <c r="R498" s="3">
        <f>SUMIF('2019'!$R$2:$R$5794,'Base Recursos Fiscales'!$H498,'2019'!$T$2:$T$5794)</f>
        <v>0</v>
      </c>
      <c r="T498" s="115">
        <f t="shared" si="514"/>
        <v>0</v>
      </c>
      <c r="U498" s="106"/>
      <c r="V498" s="106"/>
      <c r="W498" s="106"/>
      <c r="X498" s="106"/>
    </row>
    <row r="499" spans="1:24" x14ac:dyDescent="0.25">
      <c r="A499" s="106">
        <f t="shared" si="505"/>
        <v>5</v>
      </c>
      <c r="B499" s="106"/>
      <c r="C499" s="106">
        <f>IFERROR(VLOOKUP($F499,catalogos!$A$3:$D$111,2,0),0)</f>
        <v>0</v>
      </c>
      <c r="D499" s="106"/>
      <c r="E499" s="116" t="str">
        <f t="shared" si="476"/>
        <v>1 8</v>
      </c>
      <c r="F499" s="116"/>
      <c r="G499" s="106" t="s">
        <v>423</v>
      </c>
      <c r="H499" s="136" t="s">
        <v>26</v>
      </c>
      <c r="I499" s="136" t="s">
        <v>725</v>
      </c>
      <c r="J499" s="2">
        <f>SUMIF($E$11:$E$5802,$H499,$J$11:$J$5802)</f>
        <v>246469338</v>
      </c>
      <c r="K499" s="2"/>
      <c r="L499" s="2">
        <f>SUMIF($E$11:$E$5802,$H499,$L$11:$L$5802)</f>
        <v>246469338</v>
      </c>
      <c r="M499" s="2">
        <f>SUMIF($E$11:$E$5802,$H499,$M$11:$M$5802)</f>
        <v>7394080.1399999997</v>
      </c>
      <c r="N499" s="2">
        <f>SUMIF($E$11:$E$5802,$H499,$N$11:$N$5802)</f>
        <v>253863418.13999999</v>
      </c>
      <c r="O499" s="2"/>
      <c r="P499" s="2">
        <f>SUMIF($E$11:$E$5802,$H499,$P$11:$P$5802)</f>
        <v>0</v>
      </c>
      <c r="Q499" s="2">
        <f>SUMIF($E$11:$E$5802,$H499,$Q$11:$Q$5802)</f>
        <v>0</v>
      </c>
      <c r="R499" s="2">
        <f>SUMIF($E$11:$E$5802,$H499,$R$11:$R$5802)</f>
        <v>0</v>
      </c>
      <c r="T499" s="115">
        <f t="shared" ref="T499" si="515">SUM(J499:S499)</f>
        <v>754196174.27999997</v>
      </c>
    </row>
    <row r="500" spans="1:24" x14ac:dyDescent="0.25">
      <c r="A500" s="106">
        <f t="shared" si="505"/>
        <v>9</v>
      </c>
      <c r="B500" s="106"/>
      <c r="C500" s="106">
        <f>IFERROR(VLOOKUP($F500,catalogos!$A$3:$D$111,2,0),0)</f>
        <v>0</v>
      </c>
      <c r="D500" s="106"/>
      <c r="E500" s="116" t="str">
        <f t="shared" si="476"/>
        <v>1 8 2</v>
      </c>
      <c r="F500" s="116"/>
      <c r="G500" s="106" t="s">
        <v>423</v>
      </c>
      <c r="H500" s="136" t="s">
        <v>726</v>
      </c>
      <c r="I500" s="136" t="s">
        <v>727</v>
      </c>
      <c r="J500" s="2">
        <f>SUMIF($E$11:$E$5802,$H500,$J$11:$J$5802)</f>
        <v>246469338</v>
      </c>
      <c r="K500" s="2"/>
      <c r="L500" s="2">
        <f>SUMIF($E$11:$E$5802,$H500,$L$11:$L$5802)</f>
        <v>246469338</v>
      </c>
      <c r="M500" s="2">
        <f>SUMIF($E$11:$E$5802,$H500,$M$11:$M$5802)</f>
        <v>7394080.1399999997</v>
      </c>
      <c r="N500" s="2">
        <f>SUMIF($E$11:$E$5802,$H500,$N$11:$N$5802)</f>
        <v>253863418.13999999</v>
      </c>
      <c r="O500" s="2"/>
      <c r="P500" s="2">
        <f>SUMIF($E$11:$E$5802,$H500,$P$11:$P$5802)</f>
        <v>0</v>
      </c>
      <c r="Q500" s="2">
        <f>SUMIF($E$11:$E$5802,$H500,$Q$11:$Q$5802)</f>
        <v>0</v>
      </c>
      <c r="R500" s="2">
        <f>SUMIF($E$11:$E$5802,$H500,$R$11:$R$5802)</f>
        <v>0</v>
      </c>
      <c r="S500" s="2">
        <f>SUMIF($E$11:$E$5802,$H500,$S$11:$S$5802)</f>
        <v>0</v>
      </c>
      <c r="T500" s="107"/>
      <c r="U500" s="106"/>
      <c r="V500" s="106"/>
      <c r="W500" s="106"/>
      <c r="X500" s="106"/>
    </row>
    <row r="501" spans="1:24" x14ac:dyDescent="0.25">
      <c r="A501" s="106">
        <f t="shared" si="505"/>
        <v>13</v>
      </c>
      <c r="B501" s="106"/>
      <c r="C501" s="106">
        <f>IFERROR(VLOOKUP($F501,catalogos!$A$3:$D$111,2,0),0)</f>
        <v>0</v>
      </c>
      <c r="D501" s="106"/>
      <c r="E501" s="116" t="str">
        <f t="shared" si="476"/>
        <v>1 8 2 001</v>
      </c>
      <c r="F501" s="116"/>
      <c r="G501" s="106" t="s">
        <v>423</v>
      </c>
      <c r="H501" s="136" t="s">
        <v>416</v>
      </c>
      <c r="I501" s="136" t="s">
        <v>728</v>
      </c>
      <c r="J501" s="2">
        <f>SUMIF($E$11:$E$5802,$H501,$J$11:$J$5802)</f>
        <v>204331791</v>
      </c>
      <c r="K501" s="2"/>
      <c r="L501" s="2">
        <f>SUMIF($E$11:$E$5802,$H501,$L$11:$L$5802)</f>
        <v>204331791</v>
      </c>
      <c r="M501" s="2">
        <f>SUMIF($E$11:$E$5802,$H501,$M$11:$M$5802)</f>
        <v>6129953.7299999995</v>
      </c>
      <c r="N501" s="2">
        <f>SUMIF($E$11:$E$5802,$H501,$N$11:$N$5802)</f>
        <v>210461744.72999999</v>
      </c>
      <c r="O501" s="2"/>
      <c r="P501" s="2">
        <f>SUMIF($E$11:$E$5802,$H501,$P$11:$P$5802)</f>
        <v>0</v>
      </c>
      <c r="Q501" s="2">
        <f>SUMIF($E$11:$E$5802,$H501,$Q$11:$Q$5802)</f>
        <v>0</v>
      </c>
      <c r="R501" s="2">
        <f>SUMIF($E$11:$E$5802,$H501,$R$11:$R$5802)</f>
        <v>0</v>
      </c>
      <c r="T501" s="115">
        <f t="shared" ref="T501:T506" si="516">SUM(J501:S501)</f>
        <v>625255280.46000004</v>
      </c>
    </row>
    <row r="502" spans="1:24" x14ac:dyDescent="0.25">
      <c r="A502" s="1">
        <f t="shared" si="505"/>
        <v>17</v>
      </c>
      <c r="C502" s="1" t="str">
        <f>IFERROR(VLOOKUP($F502,catalogos!$A$3:$D$111,2,0),0)</f>
        <v>1.1.9</v>
      </c>
      <c r="D502" s="1">
        <v>25</v>
      </c>
      <c r="E502" s="6" t="str">
        <f t="shared" si="476"/>
        <v>1 8 2 001 002</v>
      </c>
      <c r="F502" s="6" t="str">
        <f t="shared" si="482"/>
        <v>8 2</v>
      </c>
      <c r="G502" s="1" t="s">
        <v>424</v>
      </c>
      <c r="H502" s="117" t="s">
        <v>417</v>
      </c>
      <c r="I502" s="117" t="s">
        <v>418</v>
      </c>
      <c r="J502" s="3">
        <v>204331791</v>
      </c>
      <c r="L502" s="3">
        <f t="shared" ref="L502" si="517">+$J502+$K502</f>
        <v>204331791</v>
      </c>
      <c r="M502" s="3">
        <f t="shared" ref="M502" si="518">+$L502*$K$3</f>
        <v>6129953.7299999995</v>
      </c>
      <c r="N502" s="3">
        <f t="shared" ref="N502" si="519">+M502+L502</f>
        <v>210461744.72999999</v>
      </c>
      <c r="P502" s="3">
        <f>SUMIF('2021'!$R$2:$R$5794,'Base Recursos Fiscales'!$H502,'2021'!$T$2:$T$5794)</f>
        <v>0</v>
      </c>
      <c r="Q502" s="3">
        <f>SUMIF('2020'!$R$2:$R$5794,'Base Recursos Fiscales'!$H502,'2020'!$T$2:$T$5794)</f>
        <v>0</v>
      </c>
      <c r="R502" s="3">
        <f>SUMIF('2019'!$R$2:$R$5794,'Base Recursos Fiscales'!$H502,'2019'!$T$2:$T$5794)</f>
        <v>0</v>
      </c>
      <c r="T502" s="115">
        <f t="shared" ref="T502" si="520">SUM(J502:S502)</f>
        <v>625255280.46000004</v>
      </c>
    </row>
    <row r="503" spans="1:24" x14ac:dyDescent="0.25">
      <c r="A503" s="106">
        <f t="shared" si="505"/>
        <v>13</v>
      </c>
      <c r="B503" s="106"/>
      <c r="C503" s="106">
        <f>IFERROR(VLOOKUP($F503,catalogos!$A$3:$D$111,2,0),0)</f>
        <v>0</v>
      </c>
      <c r="D503" s="106"/>
      <c r="E503" s="116" t="str">
        <f t="shared" si="476"/>
        <v>1 8 2 001</v>
      </c>
      <c r="F503" s="116"/>
      <c r="G503" s="106" t="s">
        <v>423</v>
      </c>
      <c r="H503" s="136" t="s">
        <v>419</v>
      </c>
      <c r="I503" s="136" t="s">
        <v>729</v>
      </c>
      <c r="J503" s="2">
        <f>SUMIF($E$11:$E$5802,$H503,$J$11:$J$5802)</f>
        <v>42137547</v>
      </c>
      <c r="K503" s="2"/>
      <c r="L503" s="2">
        <f>SUMIF($E$11:$E$5802,$H503,$L$11:$L$5802)</f>
        <v>42137547</v>
      </c>
      <c r="M503" s="2">
        <f>SUMIF($E$11:$E$5802,$H503,$M$11:$M$5802)</f>
        <v>1264126.4099999999</v>
      </c>
      <c r="N503" s="2">
        <f>SUMIF($E$11:$E$5802,$H503,$N$11:$N$5802)</f>
        <v>43401673.409999996</v>
      </c>
      <c r="O503" s="2"/>
      <c r="P503" s="2">
        <f>SUMIF($E$11:$E$5802,$H503,$P$11:$P$5802)</f>
        <v>0</v>
      </c>
      <c r="Q503" s="2">
        <f>SUMIF($E$11:$E$5802,$H503,$Q$11:$Q$5802)</f>
        <v>0</v>
      </c>
      <c r="R503" s="2">
        <f>SUMIF($E$11:$E$5802,$H503,$R$11:$R$5802)</f>
        <v>0</v>
      </c>
      <c r="T503" s="115">
        <f t="shared" si="516"/>
        <v>128940893.81999999</v>
      </c>
    </row>
    <row r="504" spans="1:24" x14ac:dyDescent="0.25">
      <c r="A504" s="1">
        <f t="shared" si="505"/>
        <v>17</v>
      </c>
      <c r="C504" s="1" t="str">
        <f>IFERROR(VLOOKUP($F504,catalogos!$A$3:$D$111,2,0),0)</f>
        <v>1.1.9</v>
      </c>
      <c r="D504" s="1">
        <v>25</v>
      </c>
      <c r="E504" s="6" t="str">
        <f t="shared" si="476"/>
        <v>1 8 2 001 003</v>
      </c>
      <c r="F504" s="6" t="str">
        <f t="shared" si="482"/>
        <v>8 2</v>
      </c>
      <c r="G504" s="1" t="s">
        <v>424</v>
      </c>
      <c r="H504" s="117" t="s">
        <v>420</v>
      </c>
      <c r="I504" s="117" t="s">
        <v>421</v>
      </c>
      <c r="J504" s="3">
        <v>42137547</v>
      </c>
      <c r="L504" s="3">
        <f t="shared" ref="L504" si="521">+$J504+$K504</f>
        <v>42137547</v>
      </c>
      <c r="M504" s="3">
        <f t="shared" ref="M504" si="522">+$L504*$K$3</f>
        <v>1264126.4099999999</v>
      </c>
      <c r="N504" s="3">
        <f t="shared" ref="N504" si="523">+M504+L504</f>
        <v>43401673.409999996</v>
      </c>
      <c r="P504" s="3">
        <f>SUMIF('2021'!$R$2:$R$5794,'Base Recursos Fiscales'!$H504,'2021'!$T$2:$T$5794)</f>
        <v>0</v>
      </c>
      <c r="Q504" s="3">
        <f>SUMIF('2020'!$R$2:$R$5794,'Base Recursos Fiscales'!$H504,'2020'!$T$2:$T$5794)</f>
        <v>0</v>
      </c>
      <c r="R504" s="3">
        <f>SUMIF('2019'!$R$2:$R$5794,'Base Recursos Fiscales'!$H504,'2019'!$T$2:$T$5794)</f>
        <v>0</v>
      </c>
      <c r="T504" s="115">
        <f t="shared" ref="T504" si="524">SUM(J504:S504)</f>
        <v>128940893.81999999</v>
      </c>
    </row>
    <row r="505" spans="1:24" hidden="1" x14ac:dyDescent="0.25">
      <c r="A505" s="106">
        <f t="shared" si="505"/>
        <v>9</v>
      </c>
      <c r="B505" s="106"/>
      <c r="C505" s="106">
        <f>IFERROR(VLOOKUP($F505,catalogos!$A$3:$D$111,2,0),0)</f>
        <v>0</v>
      </c>
      <c r="D505" s="106"/>
      <c r="E505" s="116" t="str">
        <f t="shared" si="476"/>
        <v>1 8 2</v>
      </c>
      <c r="F505" s="116"/>
      <c r="G505" s="106" t="s">
        <v>423</v>
      </c>
      <c r="H505" s="136" t="s">
        <v>1440</v>
      </c>
      <c r="I505" s="136" t="s">
        <v>1441</v>
      </c>
      <c r="J505" s="2">
        <f>SUMIF($E$11:$E$5802,$H505,$J$11:$J$5802)</f>
        <v>0</v>
      </c>
      <c r="K505" s="2"/>
      <c r="L505" s="2">
        <f>SUMIF($E$11:$E$5802,$H505,$L$11:$L$5802)</f>
        <v>0</v>
      </c>
      <c r="M505" s="2">
        <f>SUMIF($E$11:$E$5802,$H505,$M$11:$M$5802)</f>
        <v>0</v>
      </c>
      <c r="N505" s="2">
        <f>SUMIF($E$11:$E$5802,$H505,$N$11:$N$5802)</f>
        <v>0</v>
      </c>
      <c r="O505" s="2"/>
      <c r="P505" s="2">
        <f>SUMIF($E$11:$E$5802,$H505,$P$11:$P$5802)</f>
        <v>0</v>
      </c>
      <c r="Q505" s="2">
        <f>SUMIF($E$11:$E$5802,$H505,$Q$11:$Q$5802)</f>
        <v>0</v>
      </c>
      <c r="R505" s="2">
        <f>SUMIF($E$11:$E$5802,$H505,$R$11:$R$5802)</f>
        <v>0</v>
      </c>
      <c r="T505" s="115">
        <f t="shared" si="516"/>
        <v>0</v>
      </c>
    </row>
    <row r="506" spans="1:24" hidden="1" x14ac:dyDescent="0.25">
      <c r="A506" s="106">
        <f t="shared" si="505"/>
        <v>13</v>
      </c>
      <c r="B506" s="106"/>
      <c r="C506" s="106">
        <f>IFERROR(VLOOKUP($F506,catalogos!$A$3:$D$111,2,0),0)</f>
        <v>0</v>
      </c>
      <c r="D506" s="106"/>
      <c r="E506" s="116" t="str">
        <f t="shared" si="476"/>
        <v>1 8 2 002</v>
      </c>
      <c r="F506" s="116"/>
      <c r="G506" s="106" t="s">
        <v>423</v>
      </c>
      <c r="H506" s="136" t="s">
        <v>1442</v>
      </c>
      <c r="I506" s="136" t="s">
        <v>1443</v>
      </c>
      <c r="J506" s="2">
        <f>SUMIF($E$11:$E$5802,$H506,$J$11:$J$5802)</f>
        <v>0</v>
      </c>
      <c r="K506" s="2"/>
      <c r="L506" s="2">
        <f>SUMIF($E$11:$E$5802,$H506,$L$11:$L$5802)</f>
        <v>0</v>
      </c>
      <c r="M506" s="2">
        <f>SUMIF($E$11:$E$5802,$H506,$M$11:$M$5802)</f>
        <v>0</v>
      </c>
      <c r="N506" s="2">
        <f>SUMIF($E$11:$E$5802,$H506,$N$11:$N$5802)</f>
        <v>0</v>
      </c>
      <c r="O506" s="2"/>
      <c r="P506" s="2">
        <f>SUMIF($E$11:$E$5802,$H506,$P$11:$P$5802)</f>
        <v>0</v>
      </c>
      <c r="Q506" s="2">
        <f>SUMIF($E$11:$E$5802,$H506,$Q$11:$Q$5802)</f>
        <v>0</v>
      </c>
      <c r="R506" s="2">
        <f>SUMIF($E$11:$E$5802,$H506,$R$11:$R$5802)</f>
        <v>0</v>
      </c>
      <c r="T506" s="115">
        <f t="shared" si="516"/>
        <v>0</v>
      </c>
    </row>
    <row r="507" spans="1:24" hidden="1" x14ac:dyDescent="0.25">
      <c r="A507" s="1">
        <f t="shared" si="505"/>
        <v>17</v>
      </c>
      <c r="C507" s="1" t="str">
        <f>IFERROR(VLOOKUP($F507,catalogos!$A$3:$D$111,2,0),0)</f>
        <v>1.1.9</v>
      </c>
      <c r="D507" s="1">
        <v>25</v>
      </c>
      <c r="E507" s="6" t="str">
        <f t="shared" si="476"/>
        <v>1 8 2 002 001</v>
      </c>
      <c r="F507" s="6" t="str">
        <f t="shared" si="482"/>
        <v>8 2</v>
      </c>
      <c r="G507" s="1" t="s">
        <v>424</v>
      </c>
      <c r="H507" s="117" t="s">
        <v>1444</v>
      </c>
      <c r="I507" s="117" t="s">
        <v>1445</v>
      </c>
      <c r="J507" s="3">
        <f>SUMIF('2022'!$R$2:$R$3023,'Base Recursos Fiscales'!$H507,'2022'!$T$2:$T$3023)</f>
        <v>0</v>
      </c>
      <c r="L507" s="3">
        <f t="shared" ref="L507:L508" si="525">+$J507+$K507</f>
        <v>0</v>
      </c>
      <c r="M507" s="3">
        <f t="shared" ref="M507:M508" si="526">+$L507*$K$3</f>
        <v>0</v>
      </c>
      <c r="N507" s="3">
        <f t="shared" ref="N507:N508" si="527">+M507+L507</f>
        <v>0</v>
      </c>
      <c r="P507" s="3">
        <f>SUMIF('2021'!$R$2:$R$5794,'Base Recursos Fiscales'!$H507,'2021'!$T$2:$T$5794)</f>
        <v>0</v>
      </c>
      <c r="Q507" s="3">
        <f>SUMIF('2020'!$R$2:$R$5794,'Base Recursos Fiscales'!$H507,'2020'!$T$2:$T$5794)</f>
        <v>0</v>
      </c>
      <c r="R507" s="3">
        <f>SUMIF('2019'!$R$2:$R$5794,'Base Recursos Fiscales'!$H507,'2019'!$T$2:$T$5794)</f>
        <v>0</v>
      </c>
      <c r="T507" s="115">
        <f t="shared" ref="T507:T508" si="528">SUM(J507:S507)</f>
        <v>0</v>
      </c>
    </row>
    <row r="508" spans="1:24" hidden="1" x14ac:dyDescent="0.25">
      <c r="A508" s="1">
        <f t="shared" si="505"/>
        <v>13</v>
      </c>
      <c r="C508" s="1" t="str">
        <f>IFERROR(VLOOKUP($F508,catalogos!$A$3:$D$111,2,0),0)</f>
        <v>1.1.9</v>
      </c>
      <c r="D508" s="1">
        <v>25</v>
      </c>
      <c r="E508" s="6" t="str">
        <f t="shared" si="476"/>
        <v>1 8 2 002</v>
      </c>
      <c r="F508" s="6" t="str">
        <f t="shared" si="482"/>
        <v>8 2</v>
      </c>
      <c r="G508" s="1" t="s">
        <v>424</v>
      </c>
      <c r="H508" s="117" t="s">
        <v>1446</v>
      </c>
      <c r="I508" s="117" t="s">
        <v>1447</v>
      </c>
      <c r="J508" s="3">
        <f>SUMIF('2022'!$R$2:$R$3023,'Base Recursos Fiscales'!$H508,'2022'!$T$2:$T$3023)</f>
        <v>0</v>
      </c>
      <c r="L508" s="3">
        <f t="shared" si="525"/>
        <v>0</v>
      </c>
      <c r="M508" s="3">
        <f t="shared" si="526"/>
        <v>0</v>
      </c>
      <c r="N508" s="3">
        <f t="shared" si="527"/>
        <v>0</v>
      </c>
      <c r="P508" s="3">
        <f>SUMIF('2021'!$R$2:$R$5794,'Base Recursos Fiscales'!$H508,'2021'!$T$2:$T$5794)</f>
        <v>0</v>
      </c>
      <c r="Q508" s="3">
        <f>SUMIF('2020'!$R$2:$R$5794,'Base Recursos Fiscales'!$H508,'2020'!$T$2:$T$5794)</f>
        <v>0</v>
      </c>
      <c r="R508" s="3">
        <f>SUMIF('2019'!$R$2:$R$5794,'Base Recursos Fiscales'!$H508,'2019'!$T$2:$T$5794)</f>
        <v>0</v>
      </c>
      <c r="T508" s="115">
        <f t="shared" si="528"/>
        <v>0</v>
      </c>
    </row>
    <row r="509" spans="1:24" hidden="1" x14ac:dyDescent="0.25">
      <c r="A509" s="106">
        <f t="shared" si="505"/>
        <v>5</v>
      </c>
      <c r="B509" s="106"/>
      <c r="C509" s="106">
        <f>IFERROR(VLOOKUP($F509,catalogos!$A$3:$D$111,2,0),0)</f>
        <v>0</v>
      </c>
      <c r="D509" s="106"/>
      <c r="E509" s="116" t="str">
        <f t="shared" si="476"/>
        <v>1 8</v>
      </c>
      <c r="F509" s="116"/>
      <c r="G509" s="106" t="s">
        <v>423</v>
      </c>
      <c r="H509" s="136" t="s">
        <v>27</v>
      </c>
      <c r="I509" s="136" t="s">
        <v>730</v>
      </c>
      <c r="J509" s="2">
        <f>SUMIF($E$11:$E$5802,$H509,$J$11:$J$5802)</f>
        <v>0</v>
      </c>
      <c r="K509" s="2">
        <f>SUMIF($E$11:$E$5802,$H509,$K$11:$K$5802)</f>
        <v>0</v>
      </c>
      <c r="L509" s="2">
        <f>SUMIF($E$11:$E$5802,$H509,$L$11:$L$5802)</f>
        <v>0</v>
      </c>
      <c r="M509" s="2">
        <f>SUMIF($E$11:$E$5802,$H509,$M$11:$M$5802)</f>
        <v>0</v>
      </c>
      <c r="N509" s="2">
        <f>SUMIF($E$11:$E$5802,$H509,$N$11:$N$5802)</f>
        <v>0</v>
      </c>
      <c r="O509" s="2"/>
      <c r="P509" s="2">
        <f>SUMIF($E$11:$E$5802,$H509,$P$11:$P$5802)</f>
        <v>0</v>
      </c>
      <c r="Q509" s="2">
        <f>SUMIF($E$11:$E$5802,$H509,$Q$11:$Q$5802)</f>
        <v>0</v>
      </c>
      <c r="R509" s="2">
        <f>SUMIF($E$11:$E$5802,$H509,$R$11:$R$5802)</f>
        <v>0</v>
      </c>
      <c r="S509" s="2">
        <f>SUMIF($E$11:$E$5802,$H509,$S$11:$S$5802)</f>
        <v>0</v>
      </c>
      <c r="T509" s="107"/>
      <c r="U509" s="106"/>
      <c r="V509" s="106"/>
      <c r="W509" s="106"/>
      <c r="X509" s="106"/>
    </row>
    <row r="510" spans="1:24" hidden="1" x14ac:dyDescent="0.25">
      <c r="A510" s="106">
        <f t="shared" si="505"/>
        <v>9</v>
      </c>
      <c r="B510" s="106"/>
      <c r="C510" s="106">
        <f>IFERROR(VLOOKUP($F510,catalogos!$A$3:$D$111,2,0),0)</f>
        <v>0</v>
      </c>
      <c r="D510" s="106"/>
      <c r="E510" s="116" t="str">
        <f t="shared" si="476"/>
        <v>1 8 3</v>
      </c>
      <c r="F510" s="116"/>
      <c r="G510" s="106" t="s">
        <v>423</v>
      </c>
      <c r="H510" s="136" t="s">
        <v>731</v>
      </c>
      <c r="I510" s="136" t="s">
        <v>732</v>
      </c>
      <c r="J510" s="2">
        <f>SUMIF($E$11:$E$5802,$H510,$J$11:$J$5802)</f>
        <v>0</v>
      </c>
      <c r="K510" s="2">
        <f>SUMIF($E$11:$E$5802,$H510,$K$11:$K$5802)</f>
        <v>0</v>
      </c>
      <c r="L510" s="2">
        <f>SUMIF($E$11:$E$5802,$H510,$L$11:$L$5802)</f>
        <v>0</v>
      </c>
      <c r="M510" s="2">
        <f>SUMIF($E$11:$E$5802,$H510,$M$11:$M$5802)</f>
        <v>0</v>
      </c>
      <c r="N510" s="2">
        <f>SUMIF($E$11:$E$5802,$H510,$N$11:$N$5802)</f>
        <v>0</v>
      </c>
      <c r="O510" s="2"/>
      <c r="P510" s="2">
        <f>SUMIF($E$11:$E$5802,$H510,$P$11:$P$5802)</f>
        <v>0</v>
      </c>
      <c r="Q510" s="2">
        <f>SUMIF($E$11:$E$5802,$H510,$Q$11:$Q$5802)</f>
        <v>0</v>
      </c>
      <c r="R510" s="2">
        <f>SUMIF($E$11:$E$5802,$H510,$R$11:$R$5802)</f>
        <v>0</v>
      </c>
      <c r="T510" s="115">
        <f t="shared" ref="T510:T512" si="529">SUM(J510:S510)</f>
        <v>0</v>
      </c>
    </row>
    <row r="511" spans="1:24" hidden="1" x14ac:dyDescent="0.25">
      <c r="A511" s="1">
        <f t="shared" si="505"/>
        <v>13</v>
      </c>
      <c r="C511" s="1" t="str">
        <f>IFERROR(VLOOKUP($F511,catalogos!$A$3:$D$111,2,0),0)</f>
        <v>1.1.9</v>
      </c>
      <c r="D511" s="1">
        <v>25</v>
      </c>
      <c r="E511" s="6" t="str">
        <f t="shared" si="476"/>
        <v>1 8 3 001</v>
      </c>
      <c r="F511" s="6" t="str">
        <f t="shared" si="482"/>
        <v>8 3</v>
      </c>
      <c r="G511" s="1" t="s">
        <v>424</v>
      </c>
      <c r="H511" s="117" t="s">
        <v>733</v>
      </c>
      <c r="I511" s="117" t="s">
        <v>734</v>
      </c>
      <c r="J511" s="3">
        <f>SUMIF('2022'!$R$2:$R$3023,'Base Recursos Fiscales'!$H511,'2022'!$T$2:$T$3023)</f>
        <v>0</v>
      </c>
      <c r="K511" s="3">
        <f t="shared" ref="K511" si="530">($J511/$K$1)*$K$2</f>
        <v>0</v>
      </c>
      <c r="L511" s="3">
        <f t="shared" ref="L511" si="531">+$J511+$K511</f>
        <v>0</v>
      </c>
      <c r="M511" s="3">
        <f t="shared" ref="M511" si="532">+$L511*$K$3</f>
        <v>0</v>
      </c>
      <c r="N511" s="3">
        <f t="shared" ref="N511" si="533">+M511+L511</f>
        <v>0</v>
      </c>
      <c r="P511" s="3">
        <f>SUMIF('2021'!$R$2:$R$5794,'Base Recursos Fiscales'!$H511,'2021'!$T$2:$T$5794)</f>
        <v>0</v>
      </c>
      <c r="Q511" s="3">
        <f>SUMIF('2020'!$R$2:$R$5794,'Base Recursos Fiscales'!$H511,'2020'!$T$2:$T$5794)</f>
        <v>0</v>
      </c>
      <c r="R511" s="3">
        <f>SUMIF('2019'!$R$2:$R$5794,'Base Recursos Fiscales'!$H511,'2019'!$T$2:$T$5794)</f>
        <v>0</v>
      </c>
      <c r="T511" s="115">
        <f t="shared" ref="T511" si="534">SUM(J511:S511)</f>
        <v>0</v>
      </c>
    </row>
    <row r="512" spans="1:24" hidden="1" x14ac:dyDescent="0.25">
      <c r="A512" s="106">
        <f t="shared" si="505"/>
        <v>13</v>
      </c>
      <c r="B512" s="106"/>
      <c r="C512" s="106">
        <f>IFERROR(VLOOKUP($F512,catalogos!$A$3:$D$111,2,0),0)</f>
        <v>0</v>
      </c>
      <c r="D512" s="106"/>
      <c r="E512" s="116" t="str">
        <f t="shared" si="476"/>
        <v>1 8 3 001</v>
      </c>
      <c r="F512" s="116"/>
      <c r="G512" s="106" t="s">
        <v>423</v>
      </c>
      <c r="H512" s="136" t="s">
        <v>735</v>
      </c>
      <c r="I512" s="136" t="s">
        <v>736</v>
      </c>
      <c r="J512" s="2">
        <f>SUMIF($E$11:$E$5802,$H512,$J$11:$J$5802)</f>
        <v>0</v>
      </c>
      <c r="K512" s="2">
        <f>SUMIF($E$11:$E$5802,$H512,$K$11:$K$5802)</f>
        <v>0</v>
      </c>
      <c r="L512" s="2">
        <f>SUMIF($E$11:$E$5802,$H512,$L$11:$L$5802)</f>
        <v>0</v>
      </c>
      <c r="M512" s="2">
        <f>SUMIF($E$11:$E$5802,$H512,$M$11:$M$5802)</f>
        <v>0</v>
      </c>
      <c r="N512" s="2">
        <f>SUMIF($E$11:$E$5802,$H512,$N$11:$N$5802)</f>
        <v>0</v>
      </c>
      <c r="O512" s="2"/>
      <c r="P512" s="2">
        <f>SUMIF($E$11:$E$5802,$H512,$P$11:$P$5802)</f>
        <v>0</v>
      </c>
      <c r="Q512" s="2">
        <f>SUMIF($E$11:$E$5802,$H512,$Q$11:$Q$5802)</f>
        <v>0</v>
      </c>
      <c r="R512" s="2">
        <f>SUMIF($E$11:$E$5802,$H512,$R$11:$R$5802)</f>
        <v>0</v>
      </c>
      <c r="T512" s="115">
        <f t="shared" si="529"/>
        <v>0</v>
      </c>
    </row>
    <row r="513" spans="1:28" hidden="1" x14ac:dyDescent="0.25">
      <c r="A513" s="1">
        <f t="shared" si="505"/>
        <v>17</v>
      </c>
      <c r="C513" s="1" t="str">
        <f>IFERROR(VLOOKUP($F513,catalogos!$A$3:$D$111,2,0),0)</f>
        <v>1.1.9</v>
      </c>
      <c r="D513" s="1">
        <v>25</v>
      </c>
      <c r="E513" s="6" t="str">
        <f t="shared" si="476"/>
        <v>1 8 3 001 002</v>
      </c>
      <c r="F513" s="6" t="str">
        <f t="shared" si="482"/>
        <v>8 3</v>
      </c>
      <c r="G513" s="1" t="s">
        <v>424</v>
      </c>
      <c r="H513" s="117" t="s">
        <v>737</v>
      </c>
      <c r="I513" s="117" t="s">
        <v>738</v>
      </c>
      <c r="J513" s="3">
        <f>SUMIF('2022'!$R$2:$R$3023,'Base Recursos Fiscales'!$H513,'2022'!$T$2:$T$3023)</f>
        <v>0</v>
      </c>
      <c r="K513" s="3">
        <f t="shared" ref="K513" si="535">($J513/$K$1)*$K$2</f>
        <v>0</v>
      </c>
      <c r="L513" s="3">
        <f t="shared" ref="L513" si="536">+$J513+$K513</f>
        <v>0</v>
      </c>
      <c r="M513" s="3">
        <f t="shared" ref="M513" si="537">+$L513*$K$3</f>
        <v>0</v>
      </c>
      <c r="N513" s="3">
        <f t="shared" ref="N513" si="538">+M513+L513</f>
        <v>0</v>
      </c>
      <c r="P513" s="3">
        <f>SUMIF('2021'!$R$2:$R$5794,'Base Recursos Fiscales'!$H513,'2021'!$T$2:$T$5794)</f>
        <v>0</v>
      </c>
      <c r="Q513" s="3">
        <f>SUMIF('2020'!$R$2:$R$5794,'Base Recursos Fiscales'!$H513,'2020'!$T$2:$T$5794)</f>
        <v>0</v>
      </c>
      <c r="R513" s="3">
        <f>SUMIF('2019'!$R$2:$R$5794,'Base Recursos Fiscales'!$H513,'2019'!$T$2:$T$5794)</f>
        <v>0</v>
      </c>
      <c r="T513" s="115">
        <f t="shared" ref="T513" si="539">SUM(J513:S513)</f>
        <v>0</v>
      </c>
    </row>
    <row r="514" spans="1:28" hidden="1" x14ac:dyDescent="0.25">
      <c r="A514" s="106">
        <f t="shared" si="505"/>
        <v>17</v>
      </c>
      <c r="B514" s="106"/>
      <c r="C514" s="106">
        <f>IFERROR(VLOOKUP($F514,catalogos!$A$3:$D$111,2,0),0)</f>
        <v>0</v>
      </c>
      <c r="D514" s="106"/>
      <c r="E514" s="116" t="str">
        <f t="shared" si="476"/>
        <v>1 8 3 001 002</v>
      </c>
      <c r="F514" s="116"/>
      <c r="G514" s="106" t="s">
        <v>423</v>
      </c>
      <c r="H514" s="136" t="s">
        <v>739</v>
      </c>
      <c r="I514" s="136" t="s">
        <v>740</v>
      </c>
      <c r="J514" s="2">
        <f>SUMIF($E$11:$E$5802,$H514,$J$11:$J$5802)</f>
        <v>0</v>
      </c>
      <c r="K514" s="2">
        <f>SUMIF($E$11:$E$5802,$H514,$K$11:$K$5802)</f>
        <v>0</v>
      </c>
      <c r="L514" s="2">
        <f>SUMIF($E$11:$E$5802,$H514,$L$11:$L$5802)</f>
        <v>0</v>
      </c>
      <c r="M514" s="2">
        <f>SUMIF($E$11:$E$5802,$H514,$M$11:$M$5802)</f>
        <v>0</v>
      </c>
      <c r="N514" s="2">
        <f>SUMIF($E$11:$E$5802,$H514,$N$11:$N$5802)</f>
        <v>0</v>
      </c>
      <c r="O514" s="2"/>
      <c r="P514" s="2">
        <f>SUMIF($E$11:$E$5802,$H514,$P$11:$P$5802)</f>
        <v>0</v>
      </c>
      <c r="Q514" s="2">
        <f>SUMIF($E$11:$E$5802,$H514,$Q$11:$Q$5802)</f>
        <v>0</v>
      </c>
      <c r="R514" s="2">
        <f>SUMIF($E$11:$E$5802,$H514,$R$11:$R$5802)</f>
        <v>0</v>
      </c>
      <c r="S514" s="2">
        <f>SUMIF($E$11:$E$5802,$H514,$S$11:$S$5802)</f>
        <v>0</v>
      </c>
      <c r="T514" s="107"/>
      <c r="U514" s="106"/>
      <c r="V514" s="106"/>
      <c r="W514" s="106"/>
      <c r="X514" s="106"/>
    </row>
    <row r="515" spans="1:28" hidden="1" x14ac:dyDescent="0.25">
      <c r="A515" s="1">
        <f t="shared" si="505"/>
        <v>21</v>
      </c>
      <c r="C515" s="1" t="str">
        <f>IFERROR(VLOOKUP($F515,catalogos!$A$3:$D$111,2,0),0)</f>
        <v>1.1.9</v>
      </c>
      <c r="D515" s="1">
        <v>25</v>
      </c>
      <c r="E515" s="6" t="str">
        <f t="shared" si="476"/>
        <v>1 8 3 001 002 002</v>
      </c>
      <c r="F515" s="6" t="str">
        <f t="shared" si="482"/>
        <v>8 3</v>
      </c>
      <c r="G515" s="1" t="s">
        <v>424</v>
      </c>
      <c r="H515" s="117" t="s">
        <v>741</v>
      </c>
      <c r="I515" s="117" t="s">
        <v>742</v>
      </c>
      <c r="J515" s="3">
        <f>SUMIF('2022'!$R$2:$R$3023,'Base Recursos Fiscales'!$H515,'2022'!$T$2:$T$3023)</f>
        <v>0</v>
      </c>
      <c r="K515" s="3">
        <f t="shared" ref="K515" si="540">($J515/$K$1)*$K$2</f>
        <v>0</v>
      </c>
      <c r="L515" s="3">
        <f t="shared" ref="L515" si="541">+$J515+$K515</f>
        <v>0</v>
      </c>
      <c r="M515" s="3">
        <f t="shared" ref="M515" si="542">+$L515*$K$3</f>
        <v>0</v>
      </c>
      <c r="N515" s="3">
        <f t="shared" ref="N515" si="543">+M515+L515</f>
        <v>0</v>
      </c>
      <c r="P515" s="3">
        <f>SUMIF('2021'!$R$2:$R$5794,'Base Recursos Fiscales'!$H515,'2021'!$T$2:$T$5794)</f>
        <v>0</v>
      </c>
      <c r="Q515" s="3">
        <f>SUMIF('2020'!$R$2:$R$5794,'Base Recursos Fiscales'!$H515,'2020'!$T$2:$T$5794)</f>
        <v>0</v>
      </c>
      <c r="R515" s="3">
        <f>SUMIF('2019'!$R$2:$R$5794,'Base Recursos Fiscales'!$H515,'2019'!$T$2:$T$5794)</f>
        <v>0</v>
      </c>
      <c r="T515" s="115">
        <f t="shared" ref="T515" si="544">SUM(J515:S515)</f>
        <v>0</v>
      </c>
    </row>
    <row r="516" spans="1:28" hidden="1" x14ac:dyDescent="0.25">
      <c r="A516" s="106">
        <f t="shared" si="505"/>
        <v>9</v>
      </c>
      <c r="B516" s="106"/>
      <c r="C516" s="106">
        <f>IFERROR(VLOOKUP($F516,catalogos!$A$3:$D$111,2,0),0)</f>
        <v>0</v>
      </c>
      <c r="D516" s="106"/>
      <c r="E516" s="116" t="str">
        <f t="shared" si="476"/>
        <v>1 8 3</v>
      </c>
      <c r="F516" s="116"/>
      <c r="G516" s="106" t="s">
        <v>423</v>
      </c>
      <c r="H516" s="136" t="s">
        <v>1448</v>
      </c>
      <c r="I516" s="136" t="s">
        <v>1449</v>
      </c>
      <c r="J516" s="2">
        <f>SUMIF($E$11:$E$5802,$H516,$J$11:$J$5802)</f>
        <v>0</v>
      </c>
      <c r="K516" s="2">
        <f>SUMIF($E$11:$E$5802,$H516,$K$11:$K$5802)</f>
        <v>0</v>
      </c>
      <c r="L516" s="2">
        <f>SUMIF($E$11:$E$5802,$H516,$L$11:$L$5802)</f>
        <v>0</v>
      </c>
      <c r="M516" s="2">
        <f>SUMIF($E$11:$E$5802,$H516,$M$11:$M$5802)</f>
        <v>0</v>
      </c>
      <c r="N516" s="2">
        <f>SUMIF($E$11:$E$5802,$H516,$N$11:$N$5802)</f>
        <v>0</v>
      </c>
      <c r="O516" s="2"/>
      <c r="P516" s="2">
        <f>SUMIF($E$11:$E$5802,$H516,$P$11:$P$5802)</f>
        <v>0</v>
      </c>
      <c r="Q516" s="2">
        <f>SUMIF($E$11:$E$5802,$H516,$Q$11:$Q$5802)</f>
        <v>0</v>
      </c>
      <c r="R516" s="2">
        <f>SUMIF($E$11:$E$5802,$H516,$R$11:$R$5802)</f>
        <v>0</v>
      </c>
      <c r="T516" s="115">
        <f t="shared" ref="T516:T517" si="545">SUM(J516:S516)</f>
        <v>0</v>
      </c>
    </row>
    <row r="517" spans="1:28" hidden="1" x14ac:dyDescent="0.25">
      <c r="A517" s="106">
        <f t="shared" si="505"/>
        <v>13</v>
      </c>
      <c r="B517" s="106"/>
      <c r="C517" s="106">
        <f>IFERROR(VLOOKUP($F517,catalogos!$A$3:$D$111,2,0),0)</f>
        <v>0</v>
      </c>
      <c r="D517" s="106"/>
      <c r="E517" s="116" t="str">
        <f t="shared" si="476"/>
        <v>1 8 3 002</v>
      </c>
      <c r="F517" s="116"/>
      <c r="G517" s="106" t="s">
        <v>423</v>
      </c>
      <c r="H517" s="136" t="s">
        <v>1450</v>
      </c>
      <c r="I517" s="136" t="s">
        <v>1592</v>
      </c>
      <c r="J517" s="2">
        <f>SUMIF($E$11:$E$5802,$H517,$J$11:$J$5802)</f>
        <v>0</v>
      </c>
      <c r="K517" s="2">
        <f>SUMIF($E$11:$E$5802,$H517,$K$11:$K$5802)</f>
        <v>0</v>
      </c>
      <c r="L517" s="2">
        <f>SUMIF($E$11:$E$5802,$H517,$L$11:$L$5802)</f>
        <v>0</v>
      </c>
      <c r="M517" s="2">
        <f>SUMIF($E$11:$E$5802,$H517,$M$11:$M$5802)</f>
        <v>0</v>
      </c>
      <c r="N517" s="2">
        <f>SUMIF($E$11:$E$5802,$H517,$N$11:$N$5802)</f>
        <v>0</v>
      </c>
      <c r="O517" s="2"/>
      <c r="P517" s="2">
        <f>SUMIF($E$11:$E$5802,$H517,$P$11:$P$5802)</f>
        <v>0</v>
      </c>
      <c r="Q517" s="2">
        <f>SUMIF($E$11:$E$5802,$H517,$Q$11:$Q$5802)</f>
        <v>0</v>
      </c>
      <c r="R517" s="2">
        <f>SUMIF($E$11:$E$5802,$H517,$R$11:$R$5802)</f>
        <v>0</v>
      </c>
      <c r="T517" s="115">
        <f t="shared" si="545"/>
        <v>0</v>
      </c>
    </row>
    <row r="518" spans="1:28" hidden="1" x14ac:dyDescent="0.25">
      <c r="A518" s="1">
        <f t="shared" si="505"/>
        <v>17</v>
      </c>
      <c r="C518" s="1" t="str">
        <f>IFERROR(VLOOKUP($F518,catalogos!$A$3:$D$111,2,0),0)</f>
        <v>1.1.9</v>
      </c>
      <c r="D518" s="1">
        <v>25</v>
      </c>
      <c r="E518" s="6" t="str">
        <f t="shared" si="476"/>
        <v>1 8 3 002 001</v>
      </c>
      <c r="F518" s="6" t="str">
        <f t="shared" si="482"/>
        <v>8 3</v>
      </c>
      <c r="G518" s="1" t="s">
        <v>424</v>
      </c>
      <c r="H518" s="117" t="s">
        <v>1451</v>
      </c>
      <c r="I518" s="117" t="s">
        <v>1452</v>
      </c>
      <c r="J518" s="3">
        <f>SUMIF('2022'!$R$2:$R$3023,'Base Recursos Fiscales'!$H518,'2022'!$T$2:$T$3023)</f>
        <v>0</v>
      </c>
      <c r="K518" s="3">
        <f t="shared" ref="K518:K520" si="546">($J518/$K$1)*$K$2</f>
        <v>0</v>
      </c>
      <c r="L518" s="3">
        <f t="shared" ref="L518:L520" si="547">+$J518+$K518</f>
        <v>0</v>
      </c>
      <c r="M518" s="3">
        <f t="shared" ref="M518:M520" si="548">+$L518*$K$3</f>
        <v>0</v>
      </c>
      <c r="N518" s="3">
        <f t="shared" ref="N518:N520" si="549">+M518+L518</f>
        <v>0</v>
      </c>
      <c r="P518" s="3">
        <f>SUMIF('2021'!$R$2:$R$5794,'Base Recursos Fiscales'!$H518,'2021'!$T$2:$T$5794)</f>
        <v>0</v>
      </c>
      <c r="Q518" s="3">
        <f>SUMIF('2020'!$R$2:$R$5794,'Base Recursos Fiscales'!$H518,'2020'!$T$2:$T$5794)</f>
        <v>0</v>
      </c>
      <c r="R518" s="3">
        <f>SUMIF('2019'!$R$2:$R$5794,'Base Recursos Fiscales'!$H518,'2019'!$T$2:$T$5794)</f>
        <v>0</v>
      </c>
      <c r="T518" s="115">
        <f t="shared" ref="T518:T520" si="550">SUM(J518:S518)</f>
        <v>0</v>
      </c>
    </row>
    <row r="519" spans="1:28" hidden="1" x14ac:dyDescent="0.25">
      <c r="A519" s="1">
        <f t="shared" si="505"/>
        <v>17</v>
      </c>
      <c r="C519" s="1" t="str">
        <f>IFERROR(VLOOKUP($F519,catalogos!$A$3:$D$111,2,0),0)</f>
        <v>1.1.9</v>
      </c>
      <c r="D519" s="1">
        <v>25</v>
      </c>
      <c r="E519" s="6" t="str">
        <f t="shared" si="476"/>
        <v>1 8 3 002 001</v>
      </c>
      <c r="F519" s="6" t="str">
        <f t="shared" si="482"/>
        <v>8 3</v>
      </c>
      <c r="G519" s="1" t="s">
        <v>424</v>
      </c>
      <c r="H519" s="117" t="s">
        <v>1453</v>
      </c>
      <c r="I519" s="117" t="s">
        <v>1454</v>
      </c>
      <c r="J519" s="3">
        <f>SUMIF('2022'!$R$2:$R$3023,'Base Recursos Fiscales'!$H519,'2022'!$T$2:$T$3023)</f>
        <v>0</v>
      </c>
      <c r="K519" s="3">
        <f t="shared" si="546"/>
        <v>0</v>
      </c>
      <c r="L519" s="3">
        <f t="shared" si="547"/>
        <v>0</v>
      </c>
      <c r="M519" s="3">
        <f t="shared" si="548"/>
        <v>0</v>
      </c>
      <c r="N519" s="3">
        <f t="shared" si="549"/>
        <v>0</v>
      </c>
      <c r="P519" s="3">
        <f>SUMIF('2021'!$R$2:$R$5794,'Base Recursos Fiscales'!$H519,'2021'!$T$2:$T$5794)</f>
        <v>0</v>
      </c>
      <c r="Q519" s="3">
        <f>SUMIF('2020'!$R$2:$R$5794,'Base Recursos Fiscales'!$H519,'2020'!$T$2:$T$5794)</f>
        <v>0</v>
      </c>
      <c r="R519" s="3">
        <f>SUMIF('2019'!$R$2:$R$5794,'Base Recursos Fiscales'!$H519,'2019'!$T$2:$T$5794)</f>
        <v>0</v>
      </c>
      <c r="T519" s="115">
        <f t="shared" si="550"/>
        <v>0</v>
      </c>
    </row>
    <row r="520" spans="1:28" hidden="1" x14ac:dyDescent="0.25">
      <c r="A520" s="1">
        <f t="shared" si="505"/>
        <v>17</v>
      </c>
      <c r="C520" s="1" t="str">
        <f>IFERROR(VLOOKUP($F520,catalogos!$A$3:$D$111,2,0),0)</f>
        <v>1.1.9</v>
      </c>
      <c r="D520" s="1">
        <v>25</v>
      </c>
      <c r="E520" s="6" t="str">
        <f t="shared" si="476"/>
        <v>1 8 3 002 001</v>
      </c>
      <c r="F520" s="6" t="str">
        <f t="shared" si="482"/>
        <v>8 3</v>
      </c>
      <c r="G520" s="1" t="s">
        <v>424</v>
      </c>
      <c r="H520" s="117" t="s">
        <v>1593</v>
      </c>
      <c r="I520" s="117" t="s">
        <v>1456</v>
      </c>
      <c r="J520" s="3">
        <f>SUMIF('2022'!$R$2:$R$3023,'Base Recursos Fiscales'!$H520,'2022'!$T$2:$T$3023)</f>
        <v>0</v>
      </c>
      <c r="K520" s="3">
        <f t="shared" si="546"/>
        <v>0</v>
      </c>
      <c r="L520" s="3">
        <f t="shared" si="547"/>
        <v>0</v>
      </c>
      <c r="M520" s="3">
        <f t="shared" si="548"/>
        <v>0</v>
      </c>
      <c r="N520" s="3">
        <f t="shared" si="549"/>
        <v>0</v>
      </c>
      <c r="P520" s="3">
        <f>SUMIF('2021'!$R$2:$R$5794,'Base Recursos Fiscales'!$H520,'2021'!$T$2:$T$5794)</f>
        <v>0</v>
      </c>
      <c r="Q520" s="3">
        <f>SUMIF('2020'!$R$2:$R$5794,'Base Recursos Fiscales'!$H520,'2020'!$T$2:$T$5794)</f>
        <v>0</v>
      </c>
      <c r="R520" s="3">
        <f>SUMIF('2019'!$R$2:$R$5794,'Base Recursos Fiscales'!$H520,'2019'!$T$2:$T$5794)</f>
        <v>0</v>
      </c>
      <c r="T520" s="115">
        <f t="shared" si="550"/>
        <v>0</v>
      </c>
    </row>
    <row r="521" spans="1:28" hidden="1" x14ac:dyDescent="0.25">
      <c r="A521" s="106">
        <f t="shared" si="505"/>
        <v>17</v>
      </c>
      <c r="B521" s="106"/>
      <c r="C521" s="106">
        <f>IFERROR(VLOOKUP($F521,catalogos!$A$3:$D$111,2,0),0)</f>
        <v>0</v>
      </c>
      <c r="D521" s="106"/>
      <c r="E521" s="116" t="str">
        <f t="shared" si="476"/>
        <v>1 8 3 002 001</v>
      </c>
      <c r="F521" s="116"/>
      <c r="G521" s="106" t="s">
        <v>423</v>
      </c>
      <c r="H521" s="136" t="s">
        <v>1455</v>
      </c>
      <c r="I521" s="136" t="s">
        <v>1290</v>
      </c>
      <c r="J521" s="2">
        <f>SUMIF($E$11:$E$5802,$H521,$J$11:$J$5802)</f>
        <v>0</v>
      </c>
      <c r="K521" s="2">
        <f>SUMIF($E$11:$E$5802,$H521,$K$11:$K$5802)</f>
        <v>0</v>
      </c>
      <c r="L521" s="2">
        <f>SUMIF($E$11:$E$5802,$H521,$L$11:$L$5802)</f>
        <v>0</v>
      </c>
      <c r="M521" s="2">
        <f>SUMIF($E$11:$E$5802,$H521,$M$11:$M$5802)</f>
        <v>0</v>
      </c>
      <c r="N521" s="2">
        <f>SUMIF($E$11:$E$5802,$H521,$N$11:$N$5802)</f>
        <v>0</v>
      </c>
      <c r="O521" s="2"/>
      <c r="P521" s="2">
        <f>SUMIF($E$11:$E$5802,$H521,$P$11:$P$5802)</f>
        <v>0</v>
      </c>
      <c r="Q521" s="2">
        <f>SUMIF($E$11:$E$5802,$H521,$Q$11:$Q$5802)</f>
        <v>0</v>
      </c>
      <c r="R521" s="2">
        <f>SUMIF($E$11:$E$5802,$H521,$R$11:$R$5802)</f>
        <v>0</v>
      </c>
      <c r="S521" s="2">
        <f>SUMIF($E$11:$E$5802,$H521,$S$11:$S$5802)</f>
        <v>0</v>
      </c>
      <c r="T521" s="107"/>
      <c r="U521" s="106"/>
      <c r="V521" s="106"/>
      <c r="W521" s="106"/>
      <c r="X521" s="106"/>
    </row>
    <row r="522" spans="1:28" hidden="1" x14ac:dyDescent="0.25">
      <c r="A522" s="1">
        <f t="shared" si="505"/>
        <v>21</v>
      </c>
      <c r="C522" s="1" t="str">
        <f>IFERROR(VLOOKUP($F522,catalogos!$A$3:$D$111,2,0),0)</f>
        <v>1.1.9</v>
      </c>
      <c r="D522" s="1">
        <v>25</v>
      </c>
      <c r="E522" s="6" t="str">
        <f t="shared" si="476"/>
        <v>1 8 3 002 001 004</v>
      </c>
      <c r="F522" s="6" t="str">
        <f t="shared" si="482"/>
        <v>8 3</v>
      </c>
      <c r="G522" s="1" t="s">
        <v>424</v>
      </c>
      <c r="H522" s="117" t="s">
        <v>1594</v>
      </c>
      <c r="I522" s="117" t="s">
        <v>1595</v>
      </c>
      <c r="J522" s="3">
        <f>SUMIF('2022'!$R$2:$R$3023,'Base Recursos Fiscales'!$H522,'2022'!$T$2:$T$3023)</f>
        <v>0</v>
      </c>
      <c r="K522" s="3">
        <f t="shared" ref="K522:K525" si="551">($J522/$K$1)*$K$2</f>
        <v>0</v>
      </c>
      <c r="L522" s="3">
        <f t="shared" ref="L522:L525" si="552">+$J522+$K522</f>
        <v>0</v>
      </c>
      <c r="M522" s="3">
        <f t="shared" ref="M522:M525" si="553">+$L522*$K$3</f>
        <v>0</v>
      </c>
      <c r="N522" s="3">
        <f t="shared" ref="N522:N525" si="554">+M522+L522</f>
        <v>0</v>
      </c>
      <c r="P522" s="3">
        <f>SUMIF('2021'!$R$2:$R$5794,'Base Recursos Fiscales'!$H522,'2021'!$T$2:$T$5794)</f>
        <v>0</v>
      </c>
      <c r="Q522" s="3">
        <f>SUMIF('2020'!$R$2:$R$5794,'Base Recursos Fiscales'!$H522,'2020'!$T$2:$T$5794)</f>
        <v>0</v>
      </c>
      <c r="R522" s="3">
        <f>SUMIF('2019'!$R$2:$R$5794,'Base Recursos Fiscales'!$H522,'2019'!$T$2:$T$5794)</f>
        <v>0</v>
      </c>
      <c r="T522" s="115">
        <f t="shared" ref="T522:T525" si="555">SUM(J522:S522)</f>
        <v>0</v>
      </c>
    </row>
    <row r="523" spans="1:28" hidden="1" x14ac:dyDescent="0.25">
      <c r="A523" s="1">
        <f t="shared" si="505"/>
        <v>21</v>
      </c>
      <c r="C523" s="1" t="str">
        <f>IFERROR(VLOOKUP($F523,catalogos!$A$3:$D$111,2,0),0)</f>
        <v>1.1.9</v>
      </c>
      <c r="D523" s="1">
        <v>25</v>
      </c>
      <c r="E523" s="6" t="str">
        <f t="shared" si="476"/>
        <v>1 8 3 002 001 004</v>
      </c>
      <c r="F523" s="6" t="str">
        <f t="shared" si="482"/>
        <v>8 3</v>
      </c>
      <c r="G523" s="1" t="s">
        <v>424</v>
      </c>
      <c r="H523" s="117" t="s">
        <v>1596</v>
      </c>
      <c r="I523" s="117" t="s">
        <v>1597</v>
      </c>
      <c r="J523" s="3">
        <f>SUMIF('2022'!$R$2:$R$3023,'Base Recursos Fiscales'!$H523,'2022'!$T$2:$T$3023)</f>
        <v>0</v>
      </c>
      <c r="K523" s="3">
        <f t="shared" si="551"/>
        <v>0</v>
      </c>
      <c r="L523" s="3">
        <f t="shared" si="552"/>
        <v>0</v>
      </c>
      <c r="M523" s="3">
        <f t="shared" si="553"/>
        <v>0</v>
      </c>
      <c r="N523" s="3">
        <f t="shared" si="554"/>
        <v>0</v>
      </c>
      <c r="P523" s="3">
        <f>SUMIF('2021'!$R$2:$R$5794,'Base Recursos Fiscales'!$H523,'2021'!$T$2:$T$5794)</f>
        <v>0</v>
      </c>
      <c r="Q523" s="3">
        <f>SUMIF('2020'!$R$2:$R$5794,'Base Recursos Fiscales'!$H523,'2020'!$T$2:$T$5794)</f>
        <v>0</v>
      </c>
      <c r="R523" s="3">
        <f>SUMIF('2019'!$R$2:$R$5794,'Base Recursos Fiscales'!$H523,'2019'!$T$2:$T$5794)</f>
        <v>0</v>
      </c>
      <c r="T523" s="115">
        <f t="shared" si="555"/>
        <v>0</v>
      </c>
      <c r="Y523" s="106"/>
      <c r="Z523" s="106"/>
      <c r="AA523" s="106"/>
      <c r="AB523" s="106"/>
    </row>
    <row r="524" spans="1:28" hidden="1" x14ac:dyDescent="0.25">
      <c r="A524" s="1">
        <f t="shared" si="505"/>
        <v>21</v>
      </c>
      <c r="C524" s="1" t="str">
        <f>IFERROR(VLOOKUP($F524,catalogos!$A$3:$D$111,2,0),0)</f>
        <v>1.1.9</v>
      </c>
      <c r="D524" s="1">
        <v>25</v>
      </c>
      <c r="E524" s="6" t="str">
        <f t="shared" si="476"/>
        <v>1 8 3 002 001 004</v>
      </c>
      <c r="F524" s="6" t="str">
        <f t="shared" si="482"/>
        <v>8 3</v>
      </c>
      <c r="G524" s="1" t="s">
        <v>424</v>
      </c>
      <c r="H524" s="117" t="s">
        <v>1598</v>
      </c>
      <c r="I524" s="117" t="s">
        <v>1599</v>
      </c>
      <c r="J524" s="3">
        <f>SUMIF('2022'!$R$2:$R$3023,'Base Recursos Fiscales'!$H524,'2022'!$T$2:$T$3023)</f>
        <v>0</v>
      </c>
      <c r="K524" s="3">
        <f t="shared" si="551"/>
        <v>0</v>
      </c>
      <c r="L524" s="3">
        <f t="shared" si="552"/>
        <v>0</v>
      </c>
      <c r="M524" s="3">
        <f t="shared" si="553"/>
        <v>0</v>
      </c>
      <c r="N524" s="3">
        <f t="shared" si="554"/>
        <v>0</v>
      </c>
      <c r="P524" s="3">
        <f>SUMIF('2021'!$R$2:$R$5794,'Base Recursos Fiscales'!$H524,'2021'!$T$2:$T$5794)</f>
        <v>0</v>
      </c>
      <c r="Q524" s="3">
        <f>SUMIF('2020'!$R$2:$R$5794,'Base Recursos Fiscales'!$H524,'2020'!$T$2:$T$5794)</f>
        <v>0</v>
      </c>
      <c r="R524" s="3">
        <f>SUMIF('2019'!$R$2:$R$5794,'Base Recursos Fiscales'!$H524,'2019'!$T$2:$T$5794)</f>
        <v>0</v>
      </c>
      <c r="T524" s="115">
        <f t="shared" si="555"/>
        <v>0</v>
      </c>
    </row>
    <row r="525" spans="1:28" hidden="1" x14ac:dyDescent="0.25">
      <c r="A525" s="1">
        <f t="shared" si="505"/>
        <v>21</v>
      </c>
      <c r="C525" s="1" t="str">
        <f>IFERROR(VLOOKUP($F525,catalogos!$A$3:$D$111,2,0),0)</f>
        <v>1.1.9</v>
      </c>
      <c r="D525" s="1">
        <v>25</v>
      </c>
      <c r="E525" s="6" t="str">
        <f t="shared" si="476"/>
        <v>1 8 3 002 001 004</v>
      </c>
      <c r="F525" s="6" t="str">
        <f t="shared" si="482"/>
        <v>8 3</v>
      </c>
      <c r="G525" s="1" t="s">
        <v>424</v>
      </c>
      <c r="H525" s="117" t="s">
        <v>1600</v>
      </c>
      <c r="I525" s="117" t="s">
        <v>1601</v>
      </c>
      <c r="J525" s="3">
        <f>SUMIF('2022'!$R$2:$R$3023,'Base Recursos Fiscales'!$H525,'2022'!$T$2:$T$3023)</f>
        <v>0</v>
      </c>
      <c r="K525" s="3">
        <f t="shared" si="551"/>
        <v>0</v>
      </c>
      <c r="L525" s="3">
        <f t="shared" si="552"/>
        <v>0</v>
      </c>
      <c r="M525" s="3">
        <f t="shared" si="553"/>
        <v>0</v>
      </c>
      <c r="N525" s="3">
        <f t="shared" si="554"/>
        <v>0</v>
      </c>
      <c r="P525" s="3">
        <f>SUMIF('2021'!$R$2:$R$5794,'Base Recursos Fiscales'!$H525,'2021'!$T$2:$T$5794)</f>
        <v>0</v>
      </c>
      <c r="Q525" s="3">
        <f>SUMIF('2020'!$R$2:$R$5794,'Base Recursos Fiscales'!$H525,'2020'!$T$2:$T$5794)</f>
        <v>0</v>
      </c>
      <c r="R525" s="3">
        <f>SUMIF('2019'!$R$2:$R$5794,'Base Recursos Fiscales'!$H525,'2019'!$T$2:$T$5794)</f>
        <v>0</v>
      </c>
      <c r="T525" s="115">
        <f t="shared" si="555"/>
        <v>0</v>
      </c>
      <c r="U525" s="106"/>
      <c r="V525" s="106"/>
      <c r="W525" s="106"/>
      <c r="X525" s="106"/>
      <c r="Y525" s="106"/>
      <c r="Z525" s="106"/>
      <c r="AA525" s="106"/>
      <c r="AB525" s="106"/>
    </row>
    <row r="526" spans="1:28" hidden="1" x14ac:dyDescent="0.25">
      <c r="A526" s="106">
        <f t="shared" si="505"/>
        <v>17</v>
      </c>
      <c r="B526" s="106"/>
      <c r="C526" s="106">
        <f>IFERROR(VLOOKUP($F526,catalogos!$A$3:$D$111,2,0),0)</f>
        <v>0</v>
      </c>
      <c r="D526" s="106"/>
      <c r="E526" s="116" t="str">
        <f t="shared" si="476"/>
        <v>1 8 3 002 001</v>
      </c>
      <c r="F526" s="116"/>
      <c r="G526" s="106" t="s">
        <v>423</v>
      </c>
      <c r="H526" s="136" t="s">
        <v>1457</v>
      </c>
      <c r="I526" s="136" t="s">
        <v>1602</v>
      </c>
      <c r="J526" s="2">
        <f>SUMIF($E$11:$E$5802,$H526,$J$11:$J$5802)</f>
        <v>0</v>
      </c>
      <c r="K526" s="2">
        <f>SUMIF($E$11:$E$5802,$H526,$K$11:$K$5802)</f>
        <v>0</v>
      </c>
      <c r="L526" s="2">
        <f>SUMIF($E$11:$E$5802,$H526,$L$11:$L$5802)</f>
        <v>0</v>
      </c>
      <c r="M526" s="2">
        <f>SUMIF($E$11:$E$5802,$H526,$M$11:$M$5802)</f>
        <v>0</v>
      </c>
      <c r="N526" s="2">
        <f>SUMIF($E$11:$E$5802,$H526,$N$11:$N$5802)</f>
        <v>0</v>
      </c>
      <c r="O526" s="2"/>
      <c r="P526" s="2">
        <f>SUMIF($E$11:$E$5802,$H526,$P$11:$P$5802)</f>
        <v>0</v>
      </c>
      <c r="Q526" s="2">
        <f>SUMIF($E$11:$E$5802,$H526,$Q$11:$Q$5802)</f>
        <v>0</v>
      </c>
      <c r="R526" s="2">
        <f>SUMIF($E$11:$E$5802,$H526,$R$11:$R$5802)</f>
        <v>0</v>
      </c>
      <c r="T526" s="115">
        <f t="shared" ref="T526:T532" si="556">SUM(J526:S526)</f>
        <v>0</v>
      </c>
    </row>
    <row r="527" spans="1:28" hidden="1" x14ac:dyDescent="0.25">
      <c r="A527" s="1">
        <f t="shared" si="505"/>
        <v>21</v>
      </c>
      <c r="C527" s="1" t="str">
        <f>IFERROR(VLOOKUP($F527,catalogos!$A$3:$D$111,2,0),0)</f>
        <v>1.1.9</v>
      </c>
      <c r="D527" s="1">
        <v>25</v>
      </c>
      <c r="E527" s="6" t="str">
        <f t="shared" si="476"/>
        <v>1 8 3 002 001 005</v>
      </c>
      <c r="F527" s="6" t="str">
        <f t="shared" si="482"/>
        <v>8 3</v>
      </c>
      <c r="G527" s="1" t="s">
        <v>424</v>
      </c>
      <c r="H527" s="117" t="s">
        <v>1603</v>
      </c>
      <c r="I527" s="117" t="s">
        <v>1604</v>
      </c>
      <c r="J527" s="3">
        <f>SUMIF('2022'!$R$2:$R$3023,'Base Recursos Fiscales'!$H527,'2022'!$T$2:$T$3023)</f>
        <v>0</v>
      </c>
      <c r="K527" s="3">
        <f t="shared" ref="K527" si="557">($J527/$K$1)*$K$2</f>
        <v>0</v>
      </c>
      <c r="L527" s="3">
        <f t="shared" ref="L527" si="558">+$J527+$K527</f>
        <v>0</v>
      </c>
      <c r="M527" s="3">
        <f t="shared" ref="M527" si="559">+$L527*$K$3</f>
        <v>0</v>
      </c>
      <c r="N527" s="3">
        <f t="shared" ref="N527" si="560">+M527+L527</f>
        <v>0</v>
      </c>
      <c r="P527" s="3">
        <f>SUMIF('2021'!$R$2:$R$5794,'Base Recursos Fiscales'!$H527,'2021'!$T$2:$T$5794)</f>
        <v>0</v>
      </c>
      <c r="Q527" s="3">
        <f>SUMIF('2020'!$R$2:$R$5794,'Base Recursos Fiscales'!$H527,'2020'!$T$2:$T$5794)</f>
        <v>0</v>
      </c>
      <c r="R527" s="3">
        <f>SUMIF('2019'!$R$2:$R$5794,'Base Recursos Fiscales'!$H527,'2019'!$T$2:$T$5794)</f>
        <v>0</v>
      </c>
      <c r="T527" s="115">
        <f t="shared" ref="T527" si="561">SUM(J527:S527)</f>
        <v>0</v>
      </c>
    </row>
    <row r="528" spans="1:28" hidden="1" x14ac:dyDescent="0.25">
      <c r="A528" s="106">
        <f t="shared" si="505"/>
        <v>17</v>
      </c>
      <c r="B528" s="106"/>
      <c r="C528" s="106">
        <f>IFERROR(VLOOKUP($F528,catalogos!$A$3:$D$111,2,0),0)</f>
        <v>0</v>
      </c>
      <c r="D528" s="106"/>
      <c r="E528" s="116" t="str">
        <f t="shared" si="476"/>
        <v>1 8 3 002 001</v>
      </c>
      <c r="F528" s="116"/>
      <c r="G528" s="106" t="s">
        <v>423</v>
      </c>
      <c r="H528" s="136" t="s">
        <v>1458</v>
      </c>
      <c r="I528" s="136" t="s">
        <v>1605</v>
      </c>
      <c r="J528" s="2">
        <f>SUMIF($E$11:$E$5802,$H528,$J$11:$J$5802)</f>
        <v>0</v>
      </c>
      <c r="K528" s="2">
        <f>SUMIF($E$11:$E$5802,$H528,$K$11:$K$5802)</f>
        <v>0</v>
      </c>
      <c r="L528" s="2">
        <f>SUMIF($E$11:$E$5802,$H528,$L$11:$L$5802)</f>
        <v>0</v>
      </c>
      <c r="M528" s="2">
        <f>SUMIF($E$11:$E$5802,$H528,$M$11:$M$5802)</f>
        <v>0</v>
      </c>
      <c r="N528" s="2">
        <f>SUMIF($E$11:$E$5802,$H528,$N$11:$N$5802)</f>
        <v>0</v>
      </c>
      <c r="O528" s="2"/>
      <c r="P528" s="2">
        <f>SUMIF($E$11:$E$5802,$H528,$P$11:$P$5802)</f>
        <v>0</v>
      </c>
      <c r="Q528" s="2">
        <f>SUMIF($E$11:$E$5802,$H528,$Q$11:$Q$5802)</f>
        <v>0</v>
      </c>
      <c r="R528" s="2">
        <f>SUMIF($E$11:$E$5802,$H528,$R$11:$R$5802)</f>
        <v>0</v>
      </c>
      <c r="T528" s="115">
        <f t="shared" si="556"/>
        <v>0</v>
      </c>
    </row>
    <row r="529" spans="1:28" hidden="1" x14ac:dyDescent="0.25">
      <c r="A529" s="1">
        <f t="shared" si="505"/>
        <v>21</v>
      </c>
      <c r="C529" s="1" t="str">
        <f>IFERROR(VLOOKUP($F529,catalogos!$A$3:$D$111,2,0),0)</f>
        <v>1.1.9</v>
      </c>
      <c r="D529" s="1">
        <v>25</v>
      </c>
      <c r="E529" s="6" t="str">
        <f t="shared" si="476"/>
        <v>1 8 3 002 001 006</v>
      </c>
      <c r="F529" s="6" t="str">
        <f t="shared" si="482"/>
        <v>8 3</v>
      </c>
      <c r="G529" s="1" t="s">
        <v>424</v>
      </c>
      <c r="H529" s="117" t="s">
        <v>1606</v>
      </c>
      <c r="I529" s="117" t="s">
        <v>1607</v>
      </c>
      <c r="J529" s="3">
        <f>SUMIF('2022'!$R$2:$R$3023,'Base Recursos Fiscales'!$H529,'2022'!$T$2:$T$3023)</f>
        <v>0</v>
      </c>
      <c r="K529" s="3">
        <f t="shared" ref="K529:K531" si="562">($J529/$K$1)*$K$2</f>
        <v>0</v>
      </c>
      <c r="L529" s="3">
        <f t="shared" ref="L529:L531" si="563">+$J529+$K529</f>
        <v>0</v>
      </c>
      <c r="M529" s="3">
        <f t="shared" ref="M529:M531" si="564">+$L529*$K$3</f>
        <v>0</v>
      </c>
      <c r="N529" s="3">
        <f t="shared" ref="N529:N531" si="565">+M529+L529</f>
        <v>0</v>
      </c>
      <c r="P529" s="3">
        <f>SUMIF('2021'!$R$2:$R$5794,'Base Recursos Fiscales'!$H529,'2021'!$T$2:$T$5794)</f>
        <v>0</v>
      </c>
      <c r="Q529" s="3">
        <f>SUMIF('2020'!$R$2:$R$5794,'Base Recursos Fiscales'!$H529,'2020'!$T$2:$T$5794)</f>
        <v>0</v>
      </c>
      <c r="R529" s="3">
        <f>SUMIF('2019'!$R$2:$R$5794,'Base Recursos Fiscales'!$H529,'2019'!$T$2:$T$5794)</f>
        <v>0</v>
      </c>
      <c r="T529" s="115">
        <f t="shared" ref="T529:T531" si="566">SUM(J529:S529)</f>
        <v>0</v>
      </c>
    </row>
    <row r="530" spans="1:28" hidden="1" x14ac:dyDescent="0.25">
      <c r="A530" s="1">
        <f t="shared" si="505"/>
        <v>13</v>
      </c>
      <c r="C530" s="1" t="str">
        <f>IFERROR(VLOOKUP($F530,catalogos!$A$3:$D$111,2,0),0)</f>
        <v>1.1.9</v>
      </c>
      <c r="D530" s="1">
        <v>25</v>
      </c>
      <c r="E530" s="6" t="str">
        <f t="shared" si="476"/>
        <v>1 8 3 002</v>
      </c>
      <c r="F530" s="6" t="str">
        <f t="shared" si="482"/>
        <v>8 3</v>
      </c>
      <c r="G530" s="1" t="s">
        <v>424</v>
      </c>
      <c r="H530" s="117" t="s">
        <v>1608</v>
      </c>
      <c r="I530" s="117" t="s">
        <v>1609</v>
      </c>
      <c r="J530" s="3">
        <f>SUMIF('2022'!$R$2:$R$3023,'Base Recursos Fiscales'!$H530,'2022'!$T$2:$T$3023)</f>
        <v>0</v>
      </c>
      <c r="K530" s="3">
        <f t="shared" si="562"/>
        <v>0</v>
      </c>
      <c r="L530" s="3">
        <f t="shared" si="563"/>
        <v>0</v>
      </c>
      <c r="M530" s="3">
        <f t="shared" si="564"/>
        <v>0</v>
      </c>
      <c r="N530" s="3">
        <f t="shared" si="565"/>
        <v>0</v>
      </c>
      <c r="P530" s="3">
        <f>SUMIF('2021'!$R$2:$R$5794,'Base Recursos Fiscales'!$H530,'2021'!$T$2:$T$5794)</f>
        <v>0</v>
      </c>
      <c r="Q530" s="3">
        <f>SUMIF('2020'!$R$2:$R$5794,'Base Recursos Fiscales'!$H530,'2020'!$T$2:$T$5794)</f>
        <v>0</v>
      </c>
      <c r="R530" s="3">
        <f>SUMIF('2019'!$R$2:$R$5794,'Base Recursos Fiscales'!$H530,'2019'!$T$2:$T$5794)</f>
        <v>0</v>
      </c>
      <c r="T530" s="115">
        <f t="shared" si="566"/>
        <v>0</v>
      </c>
      <c r="Y530" s="106"/>
      <c r="Z530" s="106"/>
      <c r="AA530" s="106"/>
      <c r="AB530" s="106"/>
    </row>
    <row r="531" spans="1:28" hidden="1" x14ac:dyDescent="0.25">
      <c r="A531" s="1">
        <f t="shared" si="505"/>
        <v>13</v>
      </c>
      <c r="C531" s="1" t="str">
        <f>IFERROR(VLOOKUP($F531,catalogos!$A$3:$D$111,2,0),0)</f>
        <v>1.1.9</v>
      </c>
      <c r="D531" s="1">
        <v>25</v>
      </c>
      <c r="E531" s="6" t="str">
        <f t="shared" ref="E531:E594" si="567">IF($A531=21,MID($H531,1,17),IF($A531=17,MID($H531,1,13),IF($A531=13,MID($H531,1,9),IF($A531=9,MID($H531,1,5),IF($A531=5,MID($H531,1,3),IF($A531=3,MID($H531,1,1),0))))))</f>
        <v>1 8 3 002</v>
      </c>
      <c r="F531" s="6" t="str">
        <f t="shared" si="482"/>
        <v>8 3</v>
      </c>
      <c r="G531" s="1" t="s">
        <v>424</v>
      </c>
      <c r="H531" s="117" t="s">
        <v>1610</v>
      </c>
      <c r="I531" s="117" t="s">
        <v>1611</v>
      </c>
      <c r="J531" s="3">
        <f>SUMIF('2022'!$R$2:$R$3023,'Base Recursos Fiscales'!$H531,'2022'!$T$2:$T$3023)</f>
        <v>0</v>
      </c>
      <c r="K531" s="3">
        <f t="shared" si="562"/>
        <v>0</v>
      </c>
      <c r="L531" s="3">
        <f t="shared" si="563"/>
        <v>0</v>
      </c>
      <c r="M531" s="3">
        <f t="shared" si="564"/>
        <v>0</v>
      </c>
      <c r="N531" s="3">
        <f t="shared" si="565"/>
        <v>0</v>
      </c>
      <c r="P531" s="3">
        <f>SUMIF('2021'!$R$2:$R$5794,'Base Recursos Fiscales'!$H531,'2021'!$T$2:$T$5794)</f>
        <v>0</v>
      </c>
      <c r="Q531" s="3">
        <f>SUMIF('2020'!$R$2:$R$5794,'Base Recursos Fiscales'!$H531,'2020'!$T$2:$T$5794)</f>
        <v>0</v>
      </c>
      <c r="R531" s="3">
        <f>SUMIF('2019'!$R$2:$R$5794,'Base Recursos Fiscales'!$H531,'2019'!$T$2:$T$5794)</f>
        <v>0</v>
      </c>
      <c r="T531" s="115">
        <f t="shared" si="566"/>
        <v>0</v>
      </c>
    </row>
    <row r="532" spans="1:28" hidden="1" x14ac:dyDescent="0.25">
      <c r="A532" s="106">
        <f t="shared" si="505"/>
        <v>13</v>
      </c>
      <c r="B532" s="106"/>
      <c r="C532" s="106">
        <f>IFERROR(VLOOKUP($F532,catalogos!$A$3:$D$111,2,0),0)</f>
        <v>0</v>
      </c>
      <c r="D532" s="106"/>
      <c r="E532" s="116" t="str">
        <f t="shared" si="567"/>
        <v>1 8 3 002</v>
      </c>
      <c r="F532" s="116"/>
      <c r="G532" s="106" t="s">
        <v>423</v>
      </c>
      <c r="H532" s="136" t="s">
        <v>1459</v>
      </c>
      <c r="I532" s="136" t="s">
        <v>1460</v>
      </c>
      <c r="J532" s="2">
        <f>SUMIF($E$11:$E$5802,$H532,$J$11:$J$5802)</f>
        <v>0</v>
      </c>
      <c r="K532" s="2">
        <f>SUMIF($E$11:$E$5802,$H532,$K$11:$K$5802)</f>
        <v>0</v>
      </c>
      <c r="L532" s="2">
        <f>SUMIF($E$11:$E$5802,$H532,$L$11:$L$5802)</f>
        <v>0</v>
      </c>
      <c r="M532" s="2">
        <f>SUMIF($E$11:$E$5802,$H532,$M$11:$M$5802)</f>
        <v>0</v>
      </c>
      <c r="N532" s="2">
        <f>SUMIF($E$11:$E$5802,$H532,$N$11:$N$5802)</f>
        <v>0</v>
      </c>
      <c r="O532" s="2"/>
      <c r="P532" s="2">
        <f>SUMIF($E$11:$E$5802,$H532,$P$11:$P$5802)</f>
        <v>0</v>
      </c>
      <c r="Q532" s="2">
        <f>SUMIF($E$11:$E$5802,$H532,$Q$11:$Q$5802)</f>
        <v>0</v>
      </c>
      <c r="R532" s="2">
        <f>SUMIF($E$11:$E$5802,$H532,$R$11:$R$5802)</f>
        <v>0</v>
      </c>
      <c r="T532" s="115">
        <f t="shared" si="556"/>
        <v>0</v>
      </c>
    </row>
    <row r="533" spans="1:28" hidden="1" x14ac:dyDescent="0.25">
      <c r="A533" s="1">
        <f t="shared" si="505"/>
        <v>17</v>
      </c>
      <c r="C533" s="1" t="str">
        <f>IFERROR(VLOOKUP($F533,catalogos!$A$3:$D$111,2,0),0)</f>
        <v>1.1.9</v>
      </c>
      <c r="D533" s="1">
        <v>25</v>
      </c>
      <c r="E533" s="6" t="str">
        <f t="shared" si="567"/>
        <v>1 8 3 002 004</v>
      </c>
      <c r="F533" s="6" t="str">
        <f t="shared" si="482"/>
        <v>8 3</v>
      </c>
      <c r="G533" s="1" t="s">
        <v>424</v>
      </c>
      <c r="H533" s="117" t="s">
        <v>1461</v>
      </c>
      <c r="I533" s="117" t="s">
        <v>1462</v>
      </c>
      <c r="J533" s="3">
        <v>0</v>
      </c>
      <c r="K533" s="3">
        <f t="shared" ref="K533" si="568">($J533/$K$1)*$K$2</f>
        <v>0</v>
      </c>
      <c r="L533" s="3">
        <f t="shared" ref="L533" si="569">+$J533+$K533</f>
        <v>0</v>
      </c>
      <c r="M533" s="3">
        <f t="shared" ref="M533" si="570">+$L533*$K$3</f>
        <v>0</v>
      </c>
      <c r="N533" s="3">
        <f t="shared" ref="N533" si="571">+M533+L533</f>
        <v>0</v>
      </c>
      <c r="P533" s="3">
        <f>SUMIF('2021'!$R$2:$R$5794,'Base Recursos Fiscales'!$H533,'2021'!$T$2:$T$5794)</f>
        <v>0</v>
      </c>
      <c r="Q533" s="3">
        <f>SUMIF('2020'!$R$2:$R$5794,'Base Recursos Fiscales'!$H533,'2020'!$T$2:$T$5794)</f>
        <v>0</v>
      </c>
      <c r="R533" s="3">
        <f>SUMIF('2019'!$R$2:$R$5794,'Base Recursos Fiscales'!$H533,'2019'!$T$2:$T$5794)</f>
        <v>0</v>
      </c>
      <c r="T533" s="115">
        <f t="shared" ref="T533" si="572">SUM(J533:S533)</f>
        <v>0</v>
      </c>
      <c r="U533" s="106"/>
      <c r="V533" s="106"/>
      <c r="W533" s="106"/>
      <c r="X533" s="106"/>
    </row>
    <row r="534" spans="1:28" hidden="1" x14ac:dyDescent="0.25">
      <c r="A534" s="106">
        <f t="shared" si="505"/>
        <v>9</v>
      </c>
      <c r="B534" s="106"/>
      <c r="C534" s="106">
        <f>IFERROR(VLOOKUP($F534,catalogos!$A$3:$D$111,2,0),0)</f>
        <v>0</v>
      </c>
      <c r="D534" s="106"/>
      <c r="E534" s="116" t="str">
        <f t="shared" si="567"/>
        <v>1 8 3</v>
      </c>
      <c r="F534" s="116"/>
      <c r="G534" s="106" t="s">
        <v>423</v>
      </c>
      <c r="H534" s="136" t="s">
        <v>1463</v>
      </c>
      <c r="I534" s="136" t="s">
        <v>1464</v>
      </c>
      <c r="J534" s="2">
        <f>SUMIF($E$11:$E$5802,$H534,$J$11:$J$5802)</f>
        <v>0</v>
      </c>
      <c r="K534" s="2">
        <f>SUMIF($E$11:$E$5802,$H534,$K$11:$K$5802)</f>
        <v>0</v>
      </c>
      <c r="L534" s="2">
        <f>SUMIF($E$11:$E$5802,$H534,$L$11:$L$5802)</f>
        <v>0</v>
      </c>
      <c r="M534" s="2">
        <f>SUMIF($E$11:$E$5802,$H534,$M$11:$M$5802)</f>
        <v>0</v>
      </c>
      <c r="N534" s="2">
        <f>SUMIF($E$11:$E$5802,$H534,$N$11:$N$5802)</f>
        <v>0</v>
      </c>
      <c r="O534" s="2"/>
      <c r="P534" s="2">
        <f>SUMIF($E$11:$E$5802,$H534,$P$11:$P$5802)</f>
        <v>0</v>
      </c>
      <c r="Q534" s="2">
        <f>SUMIF($E$11:$E$5802,$H534,$Q$11:$Q$5802)</f>
        <v>0</v>
      </c>
      <c r="R534" s="2">
        <f>SUMIF($E$11:$E$5802,$H534,$R$11:$R$5802)</f>
        <v>0</v>
      </c>
      <c r="T534" s="115">
        <f t="shared" ref="T534:T540" si="573">SUM(J534:S534)</f>
        <v>0</v>
      </c>
      <c r="Y534" s="106"/>
      <c r="Z534" s="106"/>
      <c r="AA534" s="106"/>
      <c r="AB534" s="106"/>
    </row>
    <row r="535" spans="1:28" hidden="1" x14ac:dyDescent="0.25">
      <c r="A535" s="1">
        <f t="shared" si="505"/>
        <v>13</v>
      </c>
      <c r="C535" s="1" t="str">
        <f>IFERROR(VLOOKUP($F535,catalogos!$A$3:$D$111,2,0),0)</f>
        <v>1.1.9</v>
      </c>
      <c r="D535" s="1">
        <v>25</v>
      </c>
      <c r="E535" s="6" t="str">
        <f t="shared" si="567"/>
        <v>1 8 3 003</v>
      </c>
      <c r="F535" s="6" t="str">
        <f t="shared" ref="F535:F597" si="574">MID(H535,3,3)</f>
        <v>8 3</v>
      </c>
      <c r="G535" s="1" t="s">
        <v>424</v>
      </c>
      <c r="H535" s="117" t="s">
        <v>1465</v>
      </c>
      <c r="I535" s="117" t="s">
        <v>1466</v>
      </c>
      <c r="J535" s="3">
        <f>SUMIF('2022'!$R$2:$R$3023,'Base Recursos Fiscales'!$H535,'2022'!$T$2:$T$3023)</f>
        <v>0</v>
      </c>
      <c r="K535" s="3">
        <f t="shared" ref="K535:K537" si="575">($J535/$K$1)*$K$2</f>
        <v>0</v>
      </c>
      <c r="L535" s="3">
        <f t="shared" ref="L535:L537" si="576">+$J535+$K535</f>
        <v>0</v>
      </c>
      <c r="M535" s="3">
        <f t="shared" ref="M535:M537" si="577">+$L535*$K$3</f>
        <v>0</v>
      </c>
      <c r="N535" s="3">
        <f t="shared" ref="N535:N537" si="578">+M535+L535</f>
        <v>0</v>
      </c>
      <c r="P535" s="3">
        <f>SUMIF('2021'!$R$2:$R$5794,'Base Recursos Fiscales'!$H535,'2021'!$T$2:$T$5794)</f>
        <v>0</v>
      </c>
      <c r="Q535" s="3">
        <f>SUMIF('2020'!$R$2:$R$5794,'Base Recursos Fiscales'!$H535,'2020'!$T$2:$T$5794)</f>
        <v>0</v>
      </c>
      <c r="R535" s="3">
        <f>SUMIF('2019'!$R$2:$R$5794,'Base Recursos Fiscales'!$H535,'2019'!$T$2:$T$5794)</f>
        <v>0</v>
      </c>
      <c r="T535" s="115">
        <f t="shared" ref="T535:T537" si="579">SUM(J535:S535)</f>
        <v>0</v>
      </c>
      <c r="Y535" s="106"/>
      <c r="Z535" s="106"/>
      <c r="AA535" s="106"/>
      <c r="AB535" s="106"/>
    </row>
    <row r="536" spans="1:28" hidden="1" x14ac:dyDescent="0.25">
      <c r="A536" s="1">
        <f t="shared" si="505"/>
        <v>13</v>
      </c>
      <c r="C536" s="1" t="str">
        <f>IFERROR(VLOOKUP($F536,catalogos!$A$3:$D$111,2,0),0)</f>
        <v>1.1.9</v>
      </c>
      <c r="D536" s="1">
        <v>25</v>
      </c>
      <c r="E536" s="6" t="str">
        <f t="shared" si="567"/>
        <v>1 8 3 003</v>
      </c>
      <c r="F536" s="6" t="str">
        <f t="shared" si="574"/>
        <v>8 3</v>
      </c>
      <c r="G536" s="1" t="s">
        <v>424</v>
      </c>
      <c r="H536" s="117" t="s">
        <v>1467</v>
      </c>
      <c r="I536" s="117" t="s">
        <v>1468</v>
      </c>
      <c r="J536" s="3">
        <f>SUMIF('2022'!$R$2:$R$3023,'Base Recursos Fiscales'!$H536,'2022'!$T$2:$T$3023)</f>
        <v>0</v>
      </c>
      <c r="K536" s="3">
        <f t="shared" si="575"/>
        <v>0</v>
      </c>
      <c r="L536" s="3">
        <f t="shared" si="576"/>
        <v>0</v>
      </c>
      <c r="M536" s="3">
        <f t="shared" si="577"/>
        <v>0</v>
      </c>
      <c r="N536" s="3">
        <f t="shared" si="578"/>
        <v>0</v>
      </c>
      <c r="P536" s="3">
        <f>SUMIF('2021'!$R$2:$R$5794,'Base Recursos Fiscales'!$H536,'2021'!$T$2:$T$5794)</f>
        <v>0</v>
      </c>
      <c r="Q536" s="3">
        <f>SUMIF('2020'!$R$2:$R$5794,'Base Recursos Fiscales'!$H536,'2020'!$T$2:$T$5794)</f>
        <v>0</v>
      </c>
      <c r="R536" s="3">
        <f>SUMIF('2019'!$R$2:$R$5794,'Base Recursos Fiscales'!$H536,'2019'!$T$2:$T$5794)</f>
        <v>0</v>
      </c>
      <c r="T536" s="115">
        <f t="shared" si="579"/>
        <v>0</v>
      </c>
    </row>
    <row r="537" spans="1:28" hidden="1" x14ac:dyDescent="0.25">
      <c r="A537" s="1">
        <f t="shared" si="505"/>
        <v>13</v>
      </c>
      <c r="C537" s="1" t="str">
        <f>IFERROR(VLOOKUP($F537,catalogos!$A$3:$D$111,2,0),0)</f>
        <v>1.1.9</v>
      </c>
      <c r="D537" s="1">
        <v>25</v>
      </c>
      <c r="E537" s="6" t="str">
        <f t="shared" si="567"/>
        <v>1 8 3 003</v>
      </c>
      <c r="F537" s="6" t="str">
        <f t="shared" si="574"/>
        <v>8 3</v>
      </c>
      <c r="G537" s="1" t="s">
        <v>424</v>
      </c>
      <c r="H537" s="117" t="s">
        <v>1469</v>
      </c>
      <c r="I537" s="117" t="s">
        <v>401</v>
      </c>
      <c r="J537" s="3">
        <f>SUMIF('2022'!$R$2:$R$3023,'Base Recursos Fiscales'!$H537,'2022'!$T$2:$T$3023)</f>
        <v>0</v>
      </c>
      <c r="K537" s="3">
        <f t="shared" si="575"/>
        <v>0</v>
      </c>
      <c r="L537" s="3">
        <f t="shared" si="576"/>
        <v>0</v>
      </c>
      <c r="M537" s="3">
        <f t="shared" si="577"/>
        <v>0</v>
      </c>
      <c r="N537" s="3">
        <f t="shared" si="578"/>
        <v>0</v>
      </c>
      <c r="P537" s="3">
        <f>SUMIF('2021'!$R$2:$R$5794,'Base Recursos Fiscales'!$H537,'2021'!$T$2:$T$5794)</f>
        <v>0</v>
      </c>
      <c r="Q537" s="3">
        <f>SUMIF('2020'!$R$2:$R$5794,'Base Recursos Fiscales'!$H537,'2020'!$T$2:$T$5794)</f>
        <v>0</v>
      </c>
      <c r="R537" s="3">
        <f>SUMIF('2019'!$R$2:$R$5794,'Base Recursos Fiscales'!$H537,'2019'!$T$2:$T$5794)</f>
        <v>0</v>
      </c>
      <c r="T537" s="115">
        <f t="shared" si="579"/>
        <v>0</v>
      </c>
    </row>
    <row r="538" spans="1:28" hidden="1" x14ac:dyDescent="0.25">
      <c r="A538" s="106">
        <f t="shared" si="505"/>
        <v>9</v>
      </c>
      <c r="B538" s="106"/>
      <c r="C538" s="106">
        <f>IFERROR(VLOOKUP($F538,catalogos!$A$3:$D$111,2,0),0)</f>
        <v>0</v>
      </c>
      <c r="D538" s="106"/>
      <c r="E538" s="116" t="str">
        <f t="shared" si="567"/>
        <v>1 8 3</v>
      </c>
      <c r="F538" s="116"/>
      <c r="G538" s="106" t="s">
        <v>423</v>
      </c>
      <c r="H538" s="136" t="s">
        <v>1470</v>
      </c>
      <c r="I538" s="136" t="s">
        <v>1471</v>
      </c>
      <c r="J538" s="2">
        <f>SUMIF($E$11:$E$5802,$H538,$J$11:$J$5802)</f>
        <v>0</v>
      </c>
      <c r="K538" s="2">
        <f>SUMIF($E$11:$E$5802,$H538,$K$11:$K$5802)</f>
        <v>0</v>
      </c>
      <c r="L538" s="2">
        <f>SUMIF($E$11:$E$5802,$H538,$L$11:$L$5802)</f>
        <v>0</v>
      </c>
      <c r="M538" s="2">
        <f>SUMIF($E$11:$E$5802,$H538,$M$11:$M$5802)</f>
        <v>0</v>
      </c>
      <c r="N538" s="2">
        <f>SUMIF($E$11:$E$5802,$H538,$N$11:$N$5802)</f>
        <v>0</v>
      </c>
      <c r="O538" s="2"/>
      <c r="P538" s="2">
        <f>SUMIF($E$11:$E$5802,$H538,$P$11:$P$5802)</f>
        <v>0</v>
      </c>
      <c r="Q538" s="2">
        <f>SUMIF($E$11:$E$5802,$H538,$Q$11:$Q$5802)</f>
        <v>0</v>
      </c>
      <c r="R538" s="2">
        <f>SUMIF($E$11:$E$5802,$H538,$R$11:$R$5802)</f>
        <v>0</v>
      </c>
      <c r="T538" s="115">
        <f t="shared" si="573"/>
        <v>0</v>
      </c>
    </row>
    <row r="539" spans="1:28" hidden="1" x14ac:dyDescent="0.25">
      <c r="A539" s="106">
        <f t="shared" si="505"/>
        <v>13</v>
      </c>
      <c r="B539" s="106"/>
      <c r="C539" s="106">
        <f>IFERROR(VLOOKUP($F539,catalogos!$A$3:$D$111,2,0),0)</f>
        <v>0</v>
      </c>
      <c r="D539" s="106"/>
      <c r="E539" s="116" t="str">
        <f t="shared" si="567"/>
        <v>1 8 3 004</v>
      </c>
      <c r="F539" s="116"/>
      <c r="G539" s="106" t="s">
        <v>423</v>
      </c>
      <c r="H539" s="136" t="s">
        <v>1472</v>
      </c>
      <c r="I539" s="136" t="s">
        <v>1612</v>
      </c>
      <c r="J539" s="2">
        <f>SUMIF($E$11:$E$5802,$H539,$J$11:$J$5802)</f>
        <v>0</v>
      </c>
      <c r="K539" s="2">
        <f>SUMIF($E$11:$E$5802,$H539,$K$11:$K$5802)</f>
        <v>0</v>
      </c>
      <c r="L539" s="2">
        <f>SUMIF($E$11:$E$5802,$H539,$L$11:$L$5802)</f>
        <v>0</v>
      </c>
      <c r="M539" s="2">
        <f>SUMIF($E$11:$E$5802,$H539,$M$11:$M$5802)</f>
        <v>0</v>
      </c>
      <c r="N539" s="2">
        <f>SUMIF($E$11:$E$5802,$H539,$N$11:$N$5802)</f>
        <v>0</v>
      </c>
      <c r="O539" s="2"/>
      <c r="P539" s="2">
        <f>SUMIF($E$11:$E$5802,$H539,$P$11:$P$5802)</f>
        <v>0</v>
      </c>
      <c r="Q539" s="2">
        <f>SUMIF($E$11:$E$5802,$H539,$Q$11:$Q$5802)</f>
        <v>0</v>
      </c>
      <c r="R539" s="2">
        <f>SUMIF($E$11:$E$5802,$H539,$R$11:$R$5802)</f>
        <v>0</v>
      </c>
      <c r="T539" s="115">
        <f t="shared" si="573"/>
        <v>0</v>
      </c>
      <c r="Y539" s="106"/>
      <c r="Z539" s="106"/>
      <c r="AA539" s="106"/>
      <c r="AB539" s="106"/>
    </row>
    <row r="540" spans="1:28" hidden="1" x14ac:dyDescent="0.25">
      <c r="A540" s="106">
        <f t="shared" si="505"/>
        <v>17</v>
      </c>
      <c r="B540" s="106"/>
      <c r="C540" s="106">
        <f>IFERROR(VLOOKUP($F540,catalogos!$A$3:$D$111,2,0),0)</f>
        <v>0</v>
      </c>
      <c r="D540" s="106"/>
      <c r="E540" s="116" t="str">
        <f t="shared" si="567"/>
        <v>1 8 3 004 001</v>
      </c>
      <c r="F540" s="116"/>
      <c r="G540" s="106" t="s">
        <v>423</v>
      </c>
      <c r="H540" s="136" t="s">
        <v>1473</v>
      </c>
      <c r="I540" s="136" t="s">
        <v>1613</v>
      </c>
      <c r="J540" s="2">
        <f>SUMIF($E$11:$E$5802,$H540,$J$11:$J$5802)</f>
        <v>0</v>
      </c>
      <c r="K540" s="2">
        <f>SUMIF($E$11:$E$5802,$H540,$K$11:$K$5802)</f>
        <v>0</v>
      </c>
      <c r="L540" s="2">
        <f>SUMIF($E$11:$E$5802,$H540,$L$11:$L$5802)</f>
        <v>0</v>
      </c>
      <c r="M540" s="2">
        <f>SUMIF($E$11:$E$5802,$H540,$M$11:$M$5802)</f>
        <v>0</v>
      </c>
      <c r="N540" s="2">
        <f>SUMIF($E$11:$E$5802,$H540,$N$11:$N$5802)</f>
        <v>0</v>
      </c>
      <c r="O540" s="2"/>
      <c r="P540" s="2">
        <f>SUMIF($E$11:$E$5802,$H540,$P$11:$P$5802)</f>
        <v>0</v>
      </c>
      <c r="Q540" s="2">
        <f>SUMIF($E$11:$E$5802,$H540,$Q$11:$Q$5802)</f>
        <v>0</v>
      </c>
      <c r="R540" s="2">
        <f>SUMIF($E$11:$E$5802,$H540,$R$11:$R$5802)</f>
        <v>0</v>
      </c>
      <c r="T540" s="115">
        <f t="shared" si="573"/>
        <v>0</v>
      </c>
    </row>
    <row r="541" spans="1:28" hidden="1" x14ac:dyDescent="0.25">
      <c r="A541" s="1">
        <f t="shared" si="505"/>
        <v>21</v>
      </c>
      <c r="C541" s="1" t="str">
        <f>IFERROR(VLOOKUP($F541,catalogos!$A$3:$D$111,2,0),0)</f>
        <v>1.1.9</v>
      </c>
      <c r="D541" s="1">
        <v>25</v>
      </c>
      <c r="E541" s="6" t="str">
        <f t="shared" si="567"/>
        <v>1 8 3 004 001 001</v>
      </c>
      <c r="F541" s="6" t="str">
        <f t="shared" si="574"/>
        <v>8 3</v>
      </c>
      <c r="G541" s="1" t="s">
        <v>424</v>
      </c>
      <c r="H541" s="117" t="s">
        <v>1475</v>
      </c>
      <c r="I541" s="117" t="s">
        <v>1476</v>
      </c>
      <c r="J541" s="3">
        <f>SUMIF('2022'!$R$2:$R$3023,'Base Recursos Fiscales'!$H541,'2022'!$T$2:$T$3023)</f>
        <v>0</v>
      </c>
      <c r="K541" s="3">
        <f t="shared" ref="K541:K544" si="580">($J541/$K$1)*$K$2</f>
        <v>0</v>
      </c>
      <c r="L541" s="3">
        <f t="shared" ref="L541:L544" si="581">+$J541+$K541</f>
        <v>0</v>
      </c>
      <c r="M541" s="3">
        <f t="shared" ref="M541:M544" si="582">+$L541*$K$3</f>
        <v>0</v>
      </c>
      <c r="N541" s="3">
        <f t="shared" ref="N541:N544" si="583">+M541+L541</f>
        <v>0</v>
      </c>
      <c r="P541" s="3">
        <f>SUMIF('2021'!$R$2:$R$5794,'Base Recursos Fiscales'!$H541,'2021'!$T$2:$T$5794)</f>
        <v>0</v>
      </c>
      <c r="Q541" s="3">
        <f>SUMIF('2020'!$R$2:$R$5794,'Base Recursos Fiscales'!$H541,'2020'!$T$2:$T$5794)</f>
        <v>0</v>
      </c>
      <c r="R541" s="3">
        <f>SUMIF('2019'!$R$2:$R$5794,'Base Recursos Fiscales'!$H541,'2019'!$T$2:$T$5794)</f>
        <v>0</v>
      </c>
      <c r="T541" s="115">
        <f t="shared" ref="T541:T544" si="584">SUM(J541:S541)</f>
        <v>0</v>
      </c>
    </row>
    <row r="542" spans="1:28" hidden="1" x14ac:dyDescent="0.25">
      <c r="A542" s="1">
        <f t="shared" si="505"/>
        <v>21</v>
      </c>
      <c r="C542" s="1" t="str">
        <f>IFERROR(VLOOKUP($F542,catalogos!$A$3:$D$111,2,0),0)</f>
        <v>1.1.9</v>
      </c>
      <c r="D542" s="1">
        <v>25</v>
      </c>
      <c r="E542" s="6" t="str">
        <f t="shared" si="567"/>
        <v>1 8 3 004 001 001</v>
      </c>
      <c r="F542" s="6" t="str">
        <f t="shared" si="574"/>
        <v>8 3</v>
      </c>
      <c r="G542" s="1" t="s">
        <v>424</v>
      </c>
      <c r="H542" s="117" t="s">
        <v>1477</v>
      </c>
      <c r="I542" s="117" t="s">
        <v>1478</v>
      </c>
      <c r="J542" s="3">
        <f>SUMIF('2022'!$R$2:$R$3023,'Base Recursos Fiscales'!$H542,'2022'!$T$2:$T$3023)</f>
        <v>0</v>
      </c>
      <c r="K542" s="3">
        <f t="shared" si="580"/>
        <v>0</v>
      </c>
      <c r="L542" s="3">
        <f t="shared" si="581"/>
        <v>0</v>
      </c>
      <c r="M542" s="3">
        <f t="shared" si="582"/>
        <v>0</v>
      </c>
      <c r="N542" s="3">
        <f t="shared" si="583"/>
        <v>0</v>
      </c>
      <c r="P542" s="3">
        <f>SUMIF('2021'!$R$2:$R$5794,'Base Recursos Fiscales'!$H542,'2021'!$T$2:$T$5794)</f>
        <v>0</v>
      </c>
      <c r="Q542" s="3">
        <f>SUMIF('2020'!$R$2:$R$5794,'Base Recursos Fiscales'!$H542,'2020'!$T$2:$T$5794)</f>
        <v>0</v>
      </c>
      <c r="R542" s="3">
        <f>SUMIF('2019'!$R$2:$R$5794,'Base Recursos Fiscales'!$H542,'2019'!$T$2:$T$5794)</f>
        <v>0</v>
      </c>
      <c r="T542" s="115">
        <f t="shared" si="584"/>
        <v>0</v>
      </c>
    </row>
    <row r="543" spans="1:28" hidden="1" x14ac:dyDescent="0.25">
      <c r="A543" s="1">
        <f t="shared" si="505"/>
        <v>21</v>
      </c>
      <c r="C543" s="1" t="str">
        <f>IFERROR(VLOOKUP($F543,catalogos!$A$3:$D$111,2,0),0)</f>
        <v>1.1.9</v>
      </c>
      <c r="D543" s="1">
        <v>25</v>
      </c>
      <c r="E543" s="6" t="str">
        <f t="shared" si="567"/>
        <v>1 8 3 004 001 001</v>
      </c>
      <c r="F543" s="6" t="str">
        <f t="shared" si="574"/>
        <v>8 3</v>
      </c>
      <c r="G543" s="1" t="s">
        <v>424</v>
      </c>
      <c r="H543" s="117" t="s">
        <v>1479</v>
      </c>
      <c r="I543" s="117" t="s">
        <v>1480</v>
      </c>
      <c r="J543" s="3">
        <f>SUMIF('2022'!$R$2:$R$3023,'Base Recursos Fiscales'!$H543,'2022'!$T$2:$T$3023)</f>
        <v>0</v>
      </c>
      <c r="K543" s="3">
        <f t="shared" si="580"/>
        <v>0</v>
      </c>
      <c r="L543" s="3">
        <f t="shared" si="581"/>
        <v>0</v>
      </c>
      <c r="M543" s="3">
        <f t="shared" si="582"/>
        <v>0</v>
      </c>
      <c r="N543" s="3">
        <f t="shared" si="583"/>
        <v>0</v>
      </c>
      <c r="P543" s="3">
        <f>SUMIF('2021'!$R$2:$R$5794,'Base Recursos Fiscales'!$H543,'2021'!$T$2:$T$5794)</f>
        <v>0</v>
      </c>
      <c r="Q543" s="3">
        <f>SUMIF('2020'!$R$2:$R$5794,'Base Recursos Fiscales'!$H543,'2020'!$T$2:$T$5794)</f>
        <v>0</v>
      </c>
      <c r="R543" s="3">
        <f>SUMIF('2019'!$R$2:$R$5794,'Base Recursos Fiscales'!$H543,'2019'!$T$2:$T$5794)</f>
        <v>0</v>
      </c>
      <c r="T543" s="115">
        <f t="shared" si="584"/>
        <v>0</v>
      </c>
    </row>
    <row r="544" spans="1:28" hidden="1" x14ac:dyDescent="0.25">
      <c r="A544" s="1">
        <f t="shared" si="505"/>
        <v>21</v>
      </c>
      <c r="C544" s="1" t="str">
        <f>IFERROR(VLOOKUP($F544,catalogos!$A$3:$D$111,2,0),0)</f>
        <v>1.1.9</v>
      </c>
      <c r="D544" s="1">
        <v>25</v>
      </c>
      <c r="E544" s="6" t="str">
        <f t="shared" si="567"/>
        <v>1 8 3 004 001 001</v>
      </c>
      <c r="F544" s="6" t="str">
        <f t="shared" si="574"/>
        <v>8 3</v>
      </c>
      <c r="G544" s="1" t="s">
        <v>424</v>
      </c>
      <c r="H544" s="117" t="s">
        <v>1481</v>
      </c>
      <c r="I544" s="117" t="s">
        <v>1482</v>
      </c>
      <c r="J544" s="3">
        <f>SUMIF('2022'!$R$2:$R$3023,'Base Recursos Fiscales'!$H544,'2022'!$T$2:$T$3023)</f>
        <v>0</v>
      </c>
      <c r="K544" s="3">
        <f t="shared" si="580"/>
        <v>0</v>
      </c>
      <c r="L544" s="3">
        <f t="shared" si="581"/>
        <v>0</v>
      </c>
      <c r="M544" s="3">
        <f t="shared" si="582"/>
        <v>0</v>
      </c>
      <c r="N544" s="3">
        <f t="shared" si="583"/>
        <v>0</v>
      </c>
      <c r="P544" s="3">
        <f>SUMIF('2021'!$R$2:$R$5794,'Base Recursos Fiscales'!$H544,'2021'!$T$2:$T$5794)</f>
        <v>0</v>
      </c>
      <c r="Q544" s="3">
        <f>SUMIF('2020'!$R$2:$R$5794,'Base Recursos Fiscales'!$H544,'2020'!$T$2:$T$5794)</f>
        <v>0</v>
      </c>
      <c r="R544" s="3">
        <f>SUMIF('2019'!$R$2:$R$5794,'Base Recursos Fiscales'!$H544,'2019'!$T$2:$T$5794)</f>
        <v>0</v>
      </c>
      <c r="T544" s="115">
        <f t="shared" si="584"/>
        <v>0</v>
      </c>
    </row>
    <row r="545" spans="1:24" hidden="1" x14ac:dyDescent="0.25">
      <c r="A545" s="106">
        <f t="shared" si="505"/>
        <v>17</v>
      </c>
      <c r="B545" s="106"/>
      <c r="C545" s="106">
        <f>IFERROR(VLOOKUP($F545,catalogos!$A$3:$D$111,2,0),0)</f>
        <v>0</v>
      </c>
      <c r="D545" s="106"/>
      <c r="E545" s="116" t="str">
        <f t="shared" si="567"/>
        <v>1 8 3 004 001</v>
      </c>
      <c r="F545" s="116"/>
      <c r="G545" s="106" t="s">
        <v>423</v>
      </c>
      <c r="H545" s="136" t="s">
        <v>1483</v>
      </c>
      <c r="I545" s="136" t="s">
        <v>1484</v>
      </c>
      <c r="J545" s="2">
        <f>SUMIF($E$11:$E$5802,$H545,$J$11:$J$5802)</f>
        <v>0</v>
      </c>
      <c r="K545" s="2">
        <f>SUMIF($E$11:$E$5802,$H545,$K$11:$K$5802)</f>
        <v>0</v>
      </c>
      <c r="L545" s="2">
        <f>SUMIF($E$11:$E$5802,$H545,$L$11:$L$5802)</f>
        <v>0</v>
      </c>
      <c r="M545" s="2">
        <f>SUMIF($E$11:$E$5802,$H545,$M$11:$M$5802)</f>
        <v>0</v>
      </c>
      <c r="N545" s="2">
        <f>SUMIF($E$11:$E$5802,$H545,$N$11:$N$5802)</f>
        <v>0</v>
      </c>
      <c r="O545" s="2"/>
      <c r="P545" s="2">
        <f>SUMIF($E$11:$E$5802,$H545,$P$11:$P$5802)</f>
        <v>0</v>
      </c>
      <c r="Q545" s="2">
        <f>SUMIF($E$11:$E$5802,$H545,$Q$11:$Q$5802)</f>
        <v>0</v>
      </c>
      <c r="R545" s="2">
        <f>SUMIF($E$11:$E$5802,$H545,$R$11:$R$5802)</f>
        <v>0</v>
      </c>
      <c r="S545" s="2">
        <f>SUMIF($E$11:$E$5802,$H545,$S$11:$S$5802)</f>
        <v>0</v>
      </c>
      <c r="T545" s="107"/>
      <c r="U545" s="106"/>
      <c r="V545" s="106"/>
      <c r="W545" s="106"/>
      <c r="X545" s="106"/>
    </row>
    <row r="546" spans="1:24" hidden="1" x14ac:dyDescent="0.25">
      <c r="A546" s="1">
        <f t="shared" ref="A546:A600" si="585">LEN(H546)</f>
        <v>21</v>
      </c>
      <c r="C546" s="1" t="str">
        <f>IFERROR(VLOOKUP($F546,catalogos!$A$3:$D$111,2,0),0)</f>
        <v>1.1.9</v>
      </c>
      <c r="D546" s="1">
        <v>25</v>
      </c>
      <c r="E546" s="6" t="str">
        <f t="shared" si="567"/>
        <v>1 8 3 004 001 002</v>
      </c>
      <c r="F546" s="6" t="str">
        <f t="shared" si="574"/>
        <v>8 3</v>
      </c>
      <c r="G546" s="1" t="s">
        <v>424</v>
      </c>
      <c r="H546" s="117" t="s">
        <v>1485</v>
      </c>
      <c r="I546" s="117" t="s">
        <v>1476</v>
      </c>
      <c r="J546" s="3">
        <f>SUMIF('2022'!$R$2:$R$3023,'Base Recursos Fiscales'!$H546,'2022'!$T$2:$T$3023)</f>
        <v>0</v>
      </c>
      <c r="K546" s="3">
        <f t="shared" ref="K546:K548" si="586">($J546/$K$1)*$K$2</f>
        <v>0</v>
      </c>
      <c r="L546" s="3">
        <f t="shared" ref="L546:L548" si="587">+$J546+$K546</f>
        <v>0</v>
      </c>
      <c r="M546" s="3">
        <f t="shared" ref="M546:M548" si="588">+$L546*$K$3</f>
        <v>0</v>
      </c>
      <c r="N546" s="3">
        <f t="shared" ref="N546:N548" si="589">+M546+L546</f>
        <v>0</v>
      </c>
      <c r="P546" s="3">
        <f>SUMIF('2021'!$R$2:$R$5794,'Base Recursos Fiscales'!$H546,'2021'!$T$2:$T$5794)</f>
        <v>0</v>
      </c>
      <c r="Q546" s="3">
        <f>SUMIF('2020'!$R$2:$R$5794,'Base Recursos Fiscales'!$H546,'2020'!$T$2:$T$5794)</f>
        <v>0</v>
      </c>
      <c r="R546" s="3">
        <f>SUMIF('2019'!$R$2:$R$5794,'Base Recursos Fiscales'!$H546,'2019'!$T$2:$T$5794)</f>
        <v>0</v>
      </c>
      <c r="T546" s="115">
        <f t="shared" ref="T546:T548" si="590">SUM(J546:S546)</f>
        <v>0</v>
      </c>
    </row>
    <row r="547" spans="1:24" hidden="1" x14ac:dyDescent="0.25">
      <c r="A547" s="1">
        <f t="shared" si="585"/>
        <v>21</v>
      </c>
      <c r="C547" s="1" t="str">
        <f>IFERROR(VLOOKUP($F547,catalogos!$A$3:$D$111,2,0),0)</f>
        <v>1.1.9</v>
      </c>
      <c r="D547" s="1">
        <v>25</v>
      </c>
      <c r="E547" s="6" t="str">
        <f t="shared" si="567"/>
        <v>1 8 3 004 001 002</v>
      </c>
      <c r="F547" s="6" t="str">
        <f t="shared" si="574"/>
        <v>8 3</v>
      </c>
      <c r="G547" s="1" t="s">
        <v>424</v>
      </c>
      <c r="H547" s="117" t="s">
        <v>1486</v>
      </c>
      <c r="I547" s="117" t="s">
        <v>1487</v>
      </c>
      <c r="J547" s="3">
        <f>SUMIF('2022'!$R$2:$R$3023,'Base Recursos Fiscales'!$H547,'2022'!$T$2:$T$3023)</f>
        <v>0</v>
      </c>
      <c r="K547" s="3">
        <f t="shared" si="586"/>
        <v>0</v>
      </c>
      <c r="L547" s="3">
        <f t="shared" si="587"/>
        <v>0</v>
      </c>
      <c r="M547" s="3">
        <f t="shared" si="588"/>
        <v>0</v>
      </c>
      <c r="N547" s="3">
        <f t="shared" si="589"/>
        <v>0</v>
      </c>
      <c r="P547" s="3">
        <f>SUMIF('2021'!$R$2:$R$5794,'Base Recursos Fiscales'!$H547,'2021'!$T$2:$T$5794)</f>
        <v>0</v>
      </c>
      <c r="Q547" s="3">
        <f>SUMIF('2020'!$R$2:$R$5794,'Base Recursos Fiscales'!$H547,'2020'!$T$2:$T$5794)</f>
        <v>0</v>
      </c>
      <c r="R547" s="3">
        <f>SUMIF('2019'!$R$2:$R$5794,'Base Recursos Fiscales'!$H547,'2019'!$T$2:$T$5794)</f>
        <v>0</v>
      </c>
      <c r="T547" s="115">
        <f t="shared" si="590"/>
        <v>0</v>
      </c>
    </row>
    <row r="548" spans="1:24" hidden="1" x14ac:dyDescent="0.25">
      <c r="A548" s="1">
        <f t="shared" si="585"/>
        <v>21</v>
      </c>
      <c r="C548" s="1" t="str">
        <f>IFERROR(VLOOKUP($F548,catalogos!$A$3:$D$111,2,0),0)</f>
        <v>1.1.9</v>
      </c>
      <c r="D548" s="1">
        <v>25</v>
      </c>
      <c r="E548" s="6" t="str">
        <f t="shared" si="567"/>
        <v>1 8 3 004 001 002</v>
      </c>
      <c r="F548" s="6" t="str">
        <f t="shared" si="574"/>
        <v>8 3</v>
      </c>
      <c r="G548" s="1" t="s">
        <v>424</v>
      </c>
      <c r="H548" s="117" t="s">
        <v>1488</v>
      </c>
      <c r="I548" s="117" t="s">
        <v>1480</v>
      </c>
      <c r="J548" s="3">
        <f>SUMIF('2022'!$R$2:$R$3023,'Base Recursos Fiscales'!$H548,'2022'!$T$2:$T$3023)</f>
        <v>0</v>
      </c>
      <c r="K548" s="3">
        <f t="shared" si="586"/>
        <v>0</v>
      </c>
      <c r="L548" s="3">
        <f t="shared" si="587"/>
        <v>0</v>
      </c>
      <c r="M548" s="3">
        <f t="shared" si="588"/>
        <v>0</v>
      </c>
      <c r="N548" s="3">
        <f t="shared" si="589"/>
        <v>0</v>
      </c>
      <c r="P548" s="3">
        <f>SUMIF('2021'!$R$2:$R$5794,'Base Recursos Fiscales'!$H548,'2021'!$T$2:$T$5794)</f>
        <v>0</v>
      </c>
      <c r="Q548" s="3">
        <f>SUMIF('2020'!$R$2:$R$5794,'Base Recursos Fiscales'!$H548,'2020'!$T$2:$T$5794)</f>
        <v>0</v>
      </c>
      <c r="R548" s="3">
        <f>SUMIF('2019'!$R$2:$R$5794,'Base Recursos Fiscales'!$H548,'2019'!$T$2:$T$5794)</f>
        <v>0</v>
      </c>
      <c r="T548" s="115">
        <f t="shared" si="590"/>
        <v>0</v>
      </c>
      <c r="U548" s="106"/>
      <c r="V548" s="106"/>
      <c r="W548" s="106"/>
      <c r="X548" s="106"/>
    </row>
    <row r="549" spans="1:24" hidden="1" x14ac:dyDescent="0.25">
      <c r="A549" s="106">
        <f t="shared" si="585"/>
        <v>13</v>
      </c>
      <c r="B549" s="106"/>
      <c r="C549" s="106">
        <f>IFERROR(VLOOKUP($F549,catalogos!$A$3:$D$111,2,0),0)</f>
        <v>0</v>
      </c>
      <c r="D549" s="106"/>
      <c r="E549" s="116" t="str">
        <f t="shared" si="567"/>
        <v>1 8 3 004</v>
      </c>
      <c r="F549" s="116"/>
      <c r="G549" s="106" t="s">
        <v>423</v>
      </c>
      <c r="H549" s="136" t="s">
        <v>1489</v>
      </c>
      <c r="I549" s="136" t="s">
        <v>1490</v>
      </c>
      <c r="J549" s="2">
        <f>SUMIF($E$11:$E$5802,$H549,$J$11:$J$5802)</f>
        <v>0</v>
      </c>
      <c r="K549" s="2">
        <f>SUMIF($E$11:$E$5802,$H549,$K$11:$K$5802)</f>
        <v>0</v>
      </c>
      <c r="L549" s="2">
        <f>SUMIF($E$11:$E$5802,$H549,$L$11:$L$5802)</f>
        <v>0</v>
      </c>
      <c r="M549" s="2">
        <f>SUMIF($E$11:$E$5802,$H549,$M$11:$M$5802)</f>
        <v>0</v>
      </c>
      <c r="N549" s="2">
        <f>SUMIF($E$11:$E$5802,$H549,$N$11:$N$5802)</f>
        <v>0</v>
      </c>
      <c r="O549" s="2"/>
      <c r="P549" s="2">
        <f>SUMIF($E$11:$E$5802,$H549,$P$11:$P$5802)</f>
        <v>0</v>
      </c>
      <c r="Q549" s="2">
        <f>SUMIF($E$11:$E$5802,$H549,$Q$11:$Q$5802)</f>
        <v>0</v>
      </c>
      <c r="R549" s="2">
        <f>SUMIF($E$11:$E$5802,$H549,$R$11:$R$5802)</f>
        <v>0</v>
      </c>
      <c r="S549" s="2">
        <f>SUMIF($E$11:$E$5802,$H549,$S$11:$S$5802)</f>
        <v>0</v>
      </c>
      <c r="T549" s="107"/>
      <c r="U549" s="106"/>
      <c r="V549" s="106"/>
      <c r="W549" s="106"/>
      <c r="X549" s="106"/>
    </row>
    <row r="550" spans="1:24" hidden="1" x14ac:dyDescent="0.25">
      <c r="A550" s="106">
        <f t="shared" si="585"/>
        <v>17</v>
      </c>
      <c r="B550" s="106"/>
      <c r="C550" s="106">
        <f>IFERROR(VLOOKUP($F550,catalogos!$A$3:$D$111,2,0),0)</f>
        <v>0</v>
      </c>
      <c r="D550" s="106"/>
      <c r="E550" s="116" t="str">
        <f t="shared" si="567"/>
        <v>1 8 3 004 002</v>
      </c>
      <c r="F550" s="116"/>
      <c r="G550" s="106" t="s">
        <v>423</v>
      </c>
      <c r="H550" s="136" t="s">
        <v>1491</v>
      </c>
      <c r="I550" s="136" t="s">
        <v>1474</v>
      </c>
      <c r="J550" s="2">
        <f>SUMIF($E$11:$E$5802,$H550,$J$11:$J$5802)</f>
        <v>0</v>
      </c>
      <c r="K550" s="2">
        <f>SUMIF($E$11:$E$5802,$H550,$K$11:$K$5802)</f>
        <v>0</v>
      </c>
      <c r="L550" s="2">
        <f>SUMIF($E$11:$E$5802,$H550,$L$11:$L$5802)</f>
        <v>0</v>
      </c>
      <c r="M550" s="2">
        <f>SUMIF($E$11:$E$5802,$H550,$M$11:$M$5802)</f>
        <v>0</v>
      </c>
      <c r="N550" s="2">
        <f>SUMIF($E$11:$E$5802,$H550,$N$11:$N$5802)</f>
        <v>0</v>
      </c>
      <c r="O550" s="2"/>
      <c r="P550" s="2">
        <f>SUMIF($E$11:$E$5802,$H550,$P$11:$P$5802)</f>
        <v>0</v>
      </c>
      <c r="Q550" s="2">
        <f>SUMIF($E$11:$E$5802,$H550,$Q$11:$Q$5802)</f>
        <v>0</v>
      </c>
      <c r="R550" s="2">
        <f>SUMIF($E$11:$E$5802,$H550,$R$11:$R$5802)</f>
        <v>0</v>
      </c>
      <c r="S550" s="2">
        <f>SUMIF($E$11:$E$5802,$H550,$S$11:$S$5802)</f>
        <v>0</v>
      </c>
      <c r="T550" s="107"/>
      <c r="U550" s="106"/>
      <c r="V550" s="106"/>
      <c r="W550" s="106"/>
      <c r="X550" s="106"/>
    </row>
    <row r="551" spans="1:24" hidden="1" x14ac:dyDescent="0.25">
      <c r="A551" s="1">
        <f t="shared" si="585"/>
        <v>21</v>
      </c>
      <c r="C551" s="1" t="str">
        <f>IFERROR(VLOOKUP($F551,catalogos!$A$3:$D$111,2,0),0)</f>
        <v>1.1.9</v>
      </c>
      <c r="D551" s="1">
        <v>25</v>
      </c>
      <c r="E551" s="6" t="str">
        <f t="shared" si="567"/>
        <v>1 8 3 004 002 001</v>
      </c>
      <c r="F551" s="6" t="str">
        <f t="shared" si="574"/>
        <v>8 3</v>
      </c>
      <c r="G551" s="1" t="s">
        <v>424</v>
      </c>
      <c r="H551" s="117" t="s">
        <v>1492</v>
      </c>
      <c r="I551" s="117" t="s">
        <v>1476</v>
      </c>
      <c r="J551" s="3">
        <f>SUMIF('2022'!$R$2:$R$3023,'Base Recursos Fiscales'!$H551,'2022'!$T$2:$T$3023)</f>
        <v>0</v>
      </c>
      <c r="K551" s="3">
        <f t="shared" ref="K551:K553" si="591">($J551/$K$1)*$K$2</f>
        <v>0</v>
      </c>
      <c r="L551" s="3">
        <f t="shared" ref="L551:L553" si="592">+$J551+$K551</f>
        <v>0</v>
      </c>
      <c r="M551" s="3">
        <f t="shared" ref="M551:M553" si="593">+$L551*$K$3</f>
        <v>0</v>
      </c>
      <c r="N551" s="3">
        <f t="shared" ref="N551:N553" si="594">+M551+L551</f>
        <v>0</v>
      </c>
      <c r="P551" s="3">
        <f>SUMIF('2021'!$R$2:$R$5794,'Base Recursos Fiscales'!$H551,'2021'!$T$2:$T$5794)</f>
        <v>0</v>
      </c>
      <c r="Q551" s="3">
        <f>SUMIF('2020'!$R$2:$R$5794,'Base Recursos Fiscales'!$H551,'2020'!$T$2:$T$5794)</f>
        <v>0</v>
      </c>
      <c r="R551" s="3">
        <f>SUMIF('2019'!$R$2:$R$5794,'Base Recursos Fiscales'!$H551,'2019'!$T$2:$T$5794)</f>
        <v>0</v>
      </c>
      <c r="T551" s="115">
        <f t="shared" ref="T551:T553" si="595">SUM(J551:S551)</f>
        <v>0</v>
      </c>
    </row>
    <row r="552" spans="1:24" hidden="1" x14ac:dyDescent="0.25">
      <c r="A552" s="1">
        <f t="shared" si="585"/>
        <v>21</v>
      </c>
      <c r="C552" s="1" t="str">
        <f>IFERROR(VLOOKUP($F552,catalogos!$A$3:$D$111,2,0),0)</f>
        <v>1.1.9</v>
      </c>
      <c r="D552" s="1">
        <v>25</v>
      </c>
      <c r="E552" s="6" t="str">
        <f t="shared" si="567"/>
        <v>1 8 3 004 002 001</v>
      </c>
      <c r="F552" s="6" t="str">
        <f t="shared" si="574"/>
        <v>8 3</v>
      </c>
      <c r="G552" s="1" t="s">
        <v>424</v>
      </c>
      <c r="H552" s="117" t="s">
        <v>1493</v>
      </c>
      <c r="I552" s="117" t="s">
        <v>1494</v>
      </c>
      <c r="J552" s="3">
        <f>SUMIF('2022'!$R$2:$R$3023,'Base Recursos Fiscales'!$H552,'2022'!$T$2:$T$3023)</f>
        <v>0</v>
      </c>
      <c r="K552" s="3">
        <f t="shared" si="591"/>
        <v>0</v>
      </c>
      <c r="L552" s="3">
        <f t="shared" si="592"/>
        <v>0</v>
      </c>
      <c r="M552" s="3">
        <f t="shared" si="593"/>
        <v>0</v>
      </c>
      <c r="N552" s="3">
        <f t="shared" si="594"/>
        <v>0</v>
      </c>
      <c r="P552" s="3">
        <f>SUMIF('2021'!$R$2:$R$5794,'Base Recursos Fiscales'!$H552,'2021'!$T$2:$T$5794)</f>
        <v>0</v>
      </c>
      <c r="Q552" s="3">
        <f>SUMIF('2020'!$R$2:$R$5794,'Base Recursos Fiscales'!$H552,'2020'!$T$2:$T$5794)</f>
        <v>0</v>
      </c>
      <c r="R552" s="3">
        <f>SUMIF('2019'!$R$2:$R$5794,'Base Recursos Fiscales'!$H552,'2019'!$T$2:$T$5794)</f>
        <v>0</v>
      </c>
      <c r="T552" s="115">
        <f t="shared" si="595"/>
        <v>0</v>
      </c>
      <c r="U552" s="106"/>
      <c r="V552" s="106"/>
      <c r="W552" s="106"/>
      <c r="X552" s="106"/>
    </row>
    <row r="553" spans="1:24" hidden="1" x14ac:dyDescent="0.25">
      <c r="A553" s="1">
        <f t="shared" si="585"/>
        <v>21</v>
      </c>
      <c r="C553" s="1" t="str">
        <f>IFERROR(VLOOKUP($F553,catalogos!$A$3:$D$111,2,0),0)</f>
        <v>1.1.9</v>
      </c>
      <c r="D553" s="1">
        <v>25</v>
      </c>
      <c r="E553" s="6" t="str">
        <f t="shared" si="567"/>
        <v>1 8 3 004 002 001</v>
      </c>
      <c r="F553" s="6" t="str">
        <f t="shared" si="574"/>
        <v>8 3</v>
      </c>
      <c r="G553" s="1" t="s">
        <v>424</v>
      </c>
      <c r="H553" s="117" t="s">
        <v>1495</v>
      </c>
      <c r="I553" s="117" t="s">
        <v>1480</v>
      </c>
      <c r="J553" s="3">
        <f>SUMIF('2022'!$R$2:$R$3023,'Base Recursos Fiscales'!$H553,'2022'!$T$2:$T$3023)</f>
        <v>0</v>
      </c>
      <c r="K553" s="3">
        <f t="shared" si="591"/>
        <v>0</v>
      </c>
      <c r="L553" s="3">
        <f t="shared" si="592"/>
        <v>0</v>
      </c>
      <c r="M553" s="3">
        <f t="shared" si="593"/>
        <v>0</v>
      </c>
      <c r="N553" s="3">
        <f t="shared" si="594"/>
        <v>0</v>
      </c>
      <c r="P553" s="3">
        <f>SUMIF('2021'!$R$2:$R$5794,'Base Recursos Fiscales'!$H553,'2021'!$T$2:$T$5794)</f>
        <v>0</v>
      </c>
      <c r="Q553" s="3">
        <f>SUMIF('2020'!$R$2:$R$5794,'Base Recursos Fiscales'!$H553,'2020'!$T$2:$T$5794)</f>
        <v>0</v>
      </c>
      <c r="R553" s="3">
        <f>SUMIF('2019'!$R$2:$R$5794,'Base Recursos Fiscales'!$H553,'2019'!$T$2:$T$5794)</f>
        <v>0</v>
      </c>
      <c r="T553" s="115">
        <f t="shared" si="595"/>
        <v>0</v>
      </c>
    </row>
    <row r="554" spans="1:24" hidden="1" x14ac:dyDescent="0.25">
      <c r="A554" s="106">
        <f t="shared" si="585"/>
        <v>17</v>
      </c>
      <c r="B554" s="106"/>
      <c r="C554" s="106">
        <f>IFERROR(VLOOKUP($F554,catalogos!$A$3:$D$111,2,0),0)</f>
        <v>0</v>
      </c>
      <c r="D554" s="106"/>
      <c r="E554" s="116" t="str">
        <f t="shared" si="567"/>
        <v>1 8 3 004 002</v>
      </c>
      <c r="F554" s="116"/>
      <c r="G554" s="106" t="s">
        <v>423</v>
      </c>
      <c r="H554" s="136" t="s">
        <v>1496</v>
      </c>
      <c r="I554" s="136" t="s">
        <v>1484</v>
      </c>
      <c r="J554" s="2">
        <f>SUMIF($E$11:$E$5802,$H554,$J$11:$J$5802)</f>
        <v>0</v>
      </c>
      <c r="K554" s="2">
        <f>SUMIF($E$11:$E$5802,$H554,$K$11:$K$5802)</f>
        <v>0</v>
      </c>
      <c r="L554" s="2">
        <f>SUMIF($E$11:$E$5802,$H554,$L$11:$L$5802)</f>
        <v>0</v>
      </c>
      <c r="M554" s="2">
        <f>SUMIF($E$11:$E$5802,$H554,$M$11:$M$5802)</f>
        <v>0</v>
      </c>
      <c r="N554" s="2">
        <f>SUMIF($E$11:$E$5802,$H554,$N$11:$N$5802)</f>
        <v>0</v>
      </c>
      <c r="O554" s="2"/>
      <c r="P554" s="2">
        <f>SUMIF($E$11:$E$5802,$H554,$P$11:$P$5802)</f>
        <v>0</v>
      </c>
      <c r="Q554" s="2">
        <f>SUMIF($E$11:$E$5802,$H554,$Q$11:$Q$5802)</f>
        <v>0</v>
      </c>
      <c r="R554" s="2">
        <f>SUMIF($E$11:$E$5802,$H554,$R$11:$R$5802)</f>
        <v>0</v>
      </c>
      <c r="S554" s="2">
        <f>SUMIF($E$11:$E$5802,$H554,$S$11:$S$5802)</f>
        <v>0</v>
      </c>
      <c r="T554" s="107"/>
      <c r="U554" s="106"/>
      <c r="V554" s="106"/>
      <c r="W554" s="106"/>
      <c r="X554" s="106"/>
    </row>
    <row r="555" spans="1:24" hidden="1" x14ac:dyDescent="0.25">
      <c r="A555" s="1">
        <f t="shared" si="585"/>
        <v>21</v>
      </c>
      <c r="C555" s="1" t="str">
        <f>IFERROR(VLOOKUP($F555,catalogos!$A$3:$D$111,2,0),0)</f>
        <v>1.1.9</v>
      </c>
      <c r="D555" s="1">
        <v>25</v>
      </c>
      <c r="E555" s="6" t="str">
        <f t="shared" si="567"/>
        <v>1 8 3 004 002 002</v>
      </c>
      <c r="F555" s="6" t="str">
        <f t="shared" si="574"/>
        <v>8 3</v>
      </c>
      <c r="G555" s="1" t="s">
        <v>424</v>
      </c>
      <c r="H555" s="117" t="s">
        <v>1497</v>
      </c>
      <c r="I555" s="117" t="s">
        <v>1476</v>
      </c>
      <c r="J555" s="3">
        <f>SUMIF('2022'!$R$2:$R$3023,'Base Recursos Fiscales'!$H555,'2022'!$T$2:$T$3023)</f>
        <v>0</v>
      </c>
      <c r="K555" s="3">
        <f t="shared" ref="K555:K557" si="596">($J555/$K$1)*$K$2</f>
        <v>0</v>
      </c>
      <c r="L555" s="3">
        <f t="shared" ref="L555:L557" si="597">+$J555+$K555</f>
        <v>0</v>
      </c>
      <c r="M555" s="3">
        <f t="shared" ref="M555:M557" si="598">+$L555*$K$3</f>
        <v>0</v>
      </c>
      <c r="N555" s="3">
        <f t="shared" ref="N555:N557" si="599">+M555+L555</f>
        <v>0</v>
      </c>
      <c r="P555" s="3">
        <f>SUMIF('2021'!$R$2:$R$5794,'Base Recursos Fiscales'!$H555,'2021'!$T$2:$T$5794)</f>
        <v>0</v>
      </c>
      <c r="Q555" s="3">
        <f>SUMIF('2020'!$R$2:$R$5794,'Base Recursos Fiscales'!$H555,'2020'!$T$2:$T$5794)</f>
        <v>0</v>
      </c>
      <c r="R555" s="3">
        <f>SUMIF('2019'!$R$2:$R$5794,'Base Recursos Fiscales'!$H555,'2019'!$T$2:$T$5794)</f>
        <v>0</v>
      </c>
      <c r="T555" s="115">
        <f t="shared" ref="T555:T557" si="600">SUM(J555:S555)</f>
        <v>0</v>
      </c>
    </row>
    <row r="556" spans="1:24" hidden="1" x14ac:dyDescent="0.25">
      <c r="A556" s="1">
        <f t="shared" si="585"/>
        <v>21</v>
      </c>
      <c r="C556" s="1" t="str">
        <f>IFERROR(VLOOKUP($F556,catalogos!$A$3:$D$111,2,0),0)</f>
        <v>1.1.9</v>
      </c>
      <c r="D556" s="1">
        <v>25</v>
      </c>
      <c r="E556" s="6" t="str">
        <f t="shared" si="567"/>
        <v>1 8 3 004 002 002</v>
      </c>
      <c r="F556" s="6" t="str">
        <f t="shared" si="574"/>
        <v>8 3</v>
      </c>
      <c r="G556" s="1" t="s">
        <v>424</v>
      </c>
      <c r="H556" s="117" t="s">
        <v>1498</v>
      </c>
      <c r="I556" s="117" t="s">
        <v>1494</v>
      </c>
      <c r="J556" s="3">
        <f>SUMIF('2022'!$R$2:$R$3023,'Base Recursos Fiscales'!$H556,'2022'!$T$2:$T$3023)</f>
        <v>0</v>
      </c>
      <c r="K556" s="3">
        <f t="shared" si="596"/>
        <v>0</v>
      </c>
      <c r="L556" s="3">
        <f t="shared" si="597"/>
        <v>0</v>
      </c>
      <c r="M556" s="3">
        <f t="shared" si="598"/>
        <v>0</v>
      </c>
      <c r="N556" s="3">
        <f t="shared" si="599"/>
        <v>0</v>
      </c>
      <c r="P556" s="3">
        <f>SUMIF('2021'!$R$2:$R$5794,'Base Recursos Fiscales'!$H556,'2021'!$T$2:$T$5794)</f>
        <v>0</v>
      </c>
      <c r="Q556" s="3">
        <f>SUMIF('2020'!$R$2:$R$5794,'Base Recursos Fiscales'!$H556,'2020'!$T$2:$T$5794)</f>
        <v>0</v>
      </c>
      <c r="R556" s="3">
        <f>SUMIF('2019'!$R$2:$R$5794,'Base Recursos Fiscales'!$H556,'2019'!$T$2:$T$5794)</f>
        <v>0</v>
      </c>
      <c r="T556" s="115">
        <f t="shared" si="600"/>
        <v>0</v>
      </c>
    </row>
    <row r="557" spans="1:24" hidden="1" x14ac:dyDescent="0.25">
      <c r="A557" s="1">
        <f t="shared" si="585"/>
        <v>21</v>
      </c>
      <c r="C557" s="1" t="str">
        <f>IFERROR(VLOOKUP($F557,catalogos!$A$3:$D$111,2,0),0)</f>
        <v>1.1.9</v>
      </c>
      <c r="D557" s="1">
        <v>25</v>
      </c>
      <c r="E557" s="6" t="str">
        <f t="shared" si="567"/>
        <v>1 8 3 004 002 002</v>
      </c>
      <c r="F557" s="6" t="str">
        <f t="shared" si="574"/>
        <v>8 3</v>
      </c>
      <c r="G557" s="1" t="s">
        <v>424</v>
      </c>
      <c r="H557" s="117" t="s">
        <v>1499</v>
      </c>
      <c r="I557" s="117" t="s">
        <v>1480</v>
      </c>
      <c r="J557" s="3">
        <f>SUMIF('2022'!$R$2:$R$3023,'Base Recursos Fiscales'!$H557,'2022'!$T$2:$T$3023)</f>
        <v>0</v>
      </c>
      <c r="K557" s="3">
        <f t="shared" si="596"/>
        <v>0</v>
      </c>
      <c r="L557" s="3">
        <f t="shared" si="597"/>
        <v>0</v>
      </c>
      <c r="M557" s="3">
        <f t="shared" si="598"/>
        <v>0</v>
      </c>
      <c r="N557" s="3">
        <f t="shared" si="599"/>
        <v>0</v>
      </c>
      <c r="P557" s="3">
        <f>SUMIF('2021'!$R$2:$R$5794,'Base Recursos Fiscales'!$H557,'2021'!$T$2:$T$5794)</f>
        <v>0</v>
      </c>
      <c r="Q557" s="3">
        <f>SUMIF('2020'!$R$2:$R$5794,'Base Recursos Fiscales'!$H557,'2020'!$T$2:$T$5794)</f>
        <v>0</v>
      </c>
      <c r="R557" s="3">
        <f>SUMIF('2019'!$R$2:$R$5794,'Base Recursos Fiscales'!$H557,'2019'!$T$2:$T$5794)</f>
        <v>0</v>
      </c>
      <c r="T557" s="115">
        <f t="shared" si="600"/>
        <v>0</v>
      </c>
      <c r="U557" s="106"/>
      <c r="V557" s="106"/>
      <c r="W557" s="106"/>
      <c r="X557" s="106"/>
    </row>
    <row r="558" spans="1:24" hidden="1" x14ac:dyDescent="0.25">
      <c r="A558" s="106">
        <f t="shared" si="585"/>
        <v>13</v>
      </c>
      <c r="B558" s="106"/>
      <c r="C558" s="106">
        <f>IFERROR(VLOOKUP($F558,catalogos!$A$3:$D$111,2,0),0)</f>
        <v>0</v>
      </c>
      <c r="D558" s="106"/>
      <c r="E558" s="116" t="str">
        <f t="shared" si="567"/>
        <v>1 8 3 004</v>
      </c>
      <c r="F558" s="116"/>
      <c r="G558" s="106" t="s">
        <v>423</v>
      </c>
      <c r="H558" s="136" t="s">
        <v>1500</v>
      </c>
      <c r="I558" s="136" t="s">
        <v>1501</v>
      </c>
      <c r="J558" s="2">
        <f>SUMIF($E$11:$E$5802,$H558,$J$11:$J$5802)</f>
        <v>0</v>
      </c>
      <c r="K558" s="2">
        <f>SUMIF($E$11:$E$5802,$H558,$K$11:$K$5802)</f>
        <v>0</v>
      </c>
      <c r="L558" s="2">
        <f>SUMIF($E$11:$E$5802,$H558,$L$11:$L$5802)</f>
        <v>0</v>
      </c>
      <c r="M558" s="2">
        <f>SUMIF($E$11:$E$5802,$H558,$M$11:$M$5802)</f>
        <v>0</v>
      </c>
      <c r="N558" s="2">
        <f>SUMIF($E$11:$E$5802,$H558,$N$11:$N$5802)</f>
        <v>0</v>
      </c>
      <c r="O558" s="2"/>
      <c r="P558" s="2">
        <f>SUMIF($E$11:$E$5802,$H558,$P$11:$P$5802)</f>
        <v>0</v>
      </c>
      <c r="Q558" s="2">
        <f>SUMIF($E$11:$E$5802,$H558,$Q$11:$Q$5802)</f>
        <v>0</v>
      </c>
      <c r="R558" s="2">
        <f>SUMIF($E$11:$E$5802,$H558,$R$11:$R$5802)</f>
        <v>0</v>
      </c>
      <c r="T558" s="115">
        <f t="shared" ref="T558:T559" si="601">SUM(J558:S558)</f>
        <v>0</v>
      </c>
    </row>
    <row r="559" spans="1:24" hidden="1" x14ac:dyDescent="0.25">
      <c r="A559" s="106">
        <f t="shared" si="585"/>
        <v>17</v>
      </c>
      <c r="B559" s="106"/>
      <c r="C559" s="106">
        <f>IFERROR(VLOOKUP($F559,catalogos!$A$3:$D$111,2,0),0)</f>
        <v>0</v>
      </c>
      <c r="D559" s="106"/>
      <c r="E559" s="116" t="str">
        <f t="shared" si="567"/>
        <v>1 8 3 004 003</v>
      </c>
      <c r="F559" s="116"/>
      <c r="G559" s="106" t="s">
        <v>423</v>
      </c>
      <c r="H559" s="136" t="s">
        <v>1502</v>
      </c>
      <c r="I559" s="136" t="s">
        <v>1474</v>
      </c>
      <c r="J559" s="2">
        <f>SUMIF($E$11:$E$5802,$H559,$J$11:$J$5802)</f>
        <v>0</v>
      </c>
      <c r="K559" s="2">
        <f>SUMIF($E$11:$E$5802,$H559,$K$11:$K$5802)</f>
        <v>0</v>
      </c>
      <c r="L559" s="2">
        <f>SUMIF($E$11:$E$5802,$H559,$L$11:$L$5802)</f>
        <v>0</v>
      </c>
      <c r="M559" s="2">
        <f>SUMIF($E$11:$E$5802,$H559,$M$11:$M$5802)</f>
        <v>0</v>
      </c>
      <c r="N559" s="2">
        <f>SUMIF($E$11:$E$5802,$H559,$N$11:$N$5802)</f>
        <v>0</v>
      </c>
      <c r="O559" s="2"/>
      <c r="P559" s="2">
        <f>SUMIF($E$11:$E$5802,$H559,$P$11:$P$5802)</f>
        <v>0</v>
      </c>
      <c r="Q559" s="2">
        <f>SUMIF($E$11:$E$5802,$H559,$Q$11:$Q$5802)</f>
        <v>0</v>
      </c>
      <c r="R559" s="2">
        <f>SUMIF($E$11:$E$5802,$H559,$R$11:$R$5802)</f>
        <v>0</v>
      </c>
      <c r="T559" s="115">
        <f t="shared" si="601"/>
        <v>0</v>
      </c>
    </row>
    <row r="560" spans="1:24" hidden="1" x14ac:dyDescent="0.25">
      <c r="A560" s="1">
        <f t="shared" si="585"/>
        <v>21</v>
      </c>
      <c r="C560" s="1" t="str">
        <f>IFERROR(VLOOKUP($F560,catalogos!$A$3:$D$111,2,0),0)</f>
        <v>1.1.9</v>
      </c>
      <c r="D560" s="1">
        <v>25</v>
      </c>
      <c r="E560" s="6" t="str">
        <f t="shared" si="567"/>
        <v>1 8 3 004 003 001</v>
      </c>
      <c r="F560" s="6" t="str">
        <f t="shared" si="574"/>
        <v>8 3</v>
      </c>
      <c r="G560" s="1" t="s">
        <v>424</v>
      </c>
      <c r="H560" s="117" t="s">
        <v>1503</v>
      </c>
      <c r="I560" s="117" t="s">
        <v>1476</v>
      </c>
      <c r="J560" s="3">
        <f>SUMIF('2022'!$R$2:$R$3023,'Base Recursos Fiscales'!$H560,'2022'!$T$2:$T$3023)</f>
        <v>0</v>
      </c>
      <c r="K560" s="3">
        <f t="shared" ref="K560:K562" si="602">($J560/$K$1)*$K$2</f>
        <v>0</v>
      </c>
      <c r="L560" s="3">
        <f t="shared" ref="L560:L562" si="603">+$J560+$K560</f>
        <v>0</v>
      </c>
      <c r="M560" s="3">
        <f t="shared" ref="M560:M562" si="604">+$L560*$K$3</f>
        <v>0</v>
      </c>
      <c r="N560" s="3">
        <f t="shared" ref="N560:N562" si="605">+M560+L560</f>
        <v>0</v>
      </c>
      <c r="P560" s="3">
        <f>SUMIF('2021'!$R$2:$R$5794,'Base Recursos Fiscales'!$H560,'2021'!$T$2:$T$5794)</f>
        <v>0</v>
      </c>
      <c r="Q560" s="3">
        <f>SUMIF('2020'!$R$2:$R$5794,'Base Recursos Fiscales'!$H560,'2020'!$T$2:$T$5794)</f>
        <v>0</v>
      </c>
      <c r="R560" s="3">
        <f>SUMIF('2019'!$R$2:$R$5794,'Base Recursos Fiscales'!$H560,'2019'!$T$2:$T$5794)</f>
        <v>0</v>
      </c>
      <c r="T560" s="115">
        <f t="shared" ref="T560:T562" si="606">SUM(J560:S560)</f>
        <v>0</v>
      </c>
    </row>
    <row r="561" spans="1:24" hidden="1" x14ac:dyDescent="0.25">
      <c r="A561" s="1">
        <f t="shared" si="585"/>
        <v>21</v>
      </c>
      <c r="C561" s="1" t="str">
        <f>IFERROR(VLOOKUP($F561,catalogos!$A$3:$D$111,2,0),0)</f>
        <v>1.1.9</v>
      </c>
      <c r="D561" s="1">
        <v>25</v>
      </c>
      <c r="E561" s="6" t="str">
        <f t="shared" si="567"/>
        <v>1 8 3 004 003 001</v>
      </c>
      <c r="F561" s="6" t="str">
        <f t="shared" si="574"/>
        <v>8 3</v>
      </c>
      <c r="G561" s="1" t="s">
        <v>424</v>
      </c>
      <c r="H561" s="117" t="s">
        <v>1504</v>
      </c>
      <c r="I561" s="117" t="s">
        <v>1494</v>
      </c>
      <c r="J561" s="3">
        <f>SUMIF('2022'!$R$2:$R$3023,'Base Recursos Fiscales'!$H561,'2022'!$T$2:$T$3023)</f>
        <v>0</v>
      </c>
      <c r="K561" s="3">
        <f t="shared" si="602"/>
        <v>0</v>
      </c>
      <c r="L561" s="3">
        <f t="shared" si="603"/>
        <v>0</v>
      </c>
      <c r="M561" s="3">
        <f t="shared" si="604"/>
        <v>0</v>
      </c>
      <c r="N561" s="3">
        <f t="shared" si="605"/>
        <v>0</v>
      </c>
      <c r="P561" s="3">
        <f>SUMIF('2021'!$R$2:$R$5794,'Base Recursos Fiscales'!$H561,'2021'!$T$2:$T$5794)</f>
        <v>0</v>
      </c>
      <c r="Q561" s="3">
        <f>SUMIF('2020'!$R$2:$R$5794,'Base Recursos Fiscales'!$H561,'2020'!$T$2:$T$5794)</f>
        <v>0</v>
      </c>
      <c r="R561" s="3">
        <f>SUMIF('2019'!$R$2:$R$5794,'Base Recursos Fiscales'!$H561,'2019'!$T$2:$T$5794)</f>
        <v>0</v>
      </c>
      <c r="T561" s="115">
        <f t="shared" si="606"/>
        <v>0</v>
      </c>
    </row>
    <row r="562" spans="1:24" hidden="1" x14ac:dyDescent="0.25">
      <c r="A562" s="1">
        <f t="shared" si="585"/>
        <v>21</v>
      </c>
      <c r="C562" s="1" t="str">
        <f>IFERROR(VLOOKUP($F562,catalogos!$A$3:$D$111,2,0),0)</f>
        <v>1.1.9</v>
      </c>
      <c r="D562" s="1">
        <v>25</v>
      </c>
      <c r="E562" s="6" t="str">
        <f t="shared" si="567"/>
        <v>1 8 3 004 003 001</v>
      </c>
      <c r="F562" s="6" t="str">
        <f t="shared" si="574"/>
        <v>8 3</v>
      </c>
      <c r="G562" s="1" t="s">
        <v>424</v>
      </c>
      <c r="H562" s="117" t="s">
        <v>1505</v>
      </c>
      <c r="I562" s="117" t="s">
        <v>1480</v>
      </c>
      <c r="J562" s="3">
        <f>SUMIF('2022'!$R$2:$R$3023,'Base Recursos Fiscales'!$H562,'2022'!$T$2:$T$3023)</f>
        <v>0</v>
      </c>
      <c r="K562" s="3">
        <f t="shared" si="602"/>
        <v>0</v>
      </c>
      <c r="L562" s="3">
        <f t="shared" si="603"/>
        <v>0</v>
      </c>
      <c r="M562" s="3">
        <f t="shared" si="604"/>
        <v>0</v>
      </c>
      <c r="N562" s="3">
        <f t="shared" si="605"/>
        <v>0</v>
      </c>
      <c r="P562" s="3">
        <f>SUMIF('2021'!$R$2:$R$5794,'Base Recursos Fiscales'!$H562,'2021'!$T$2:$T$5794)</f>
        <v>0</v>
      </c>
      <c r="Q562" s="3">
        <f>SUMIF('2020'!$R$2:$R$5794,'Base Recursos Fiscales'!$H562,'2020'!$T$2:$T$5794)</f>
        <v>0</v>
      </c>
      <c r="R562" s="3">
        <f>SUMIF('2019'!$R$2:$R$5794,'Base Recursos Fiscales'!$H562,'2019'!$T$2:$T$5794)</f>
        <v>0</v>
      </c>
      <c r="T562" s="115">
        <f t="shared" si="606"/>
        <v>0</v>
      </c>
    </row>
    <row r="563" spans="1:24" hidden="1" x14ac:dyDescent="0.25">
      <c r="A563" s="106">
        <f t="shared" si="585"/>
        <v>17</v>
      </c>
      <c r="B563" s="106"/>
      <c r="C563" s="106">
        <f>IFERROR(VLOOKUP($F563,catalogos!$A$3:$D$111,2,0),0)</f>
        <v>0</v>
      </c>
      <c r="D563" s="106"/>
      <c r="E563" s="116" t="str">
        <f t="shared" si="567"/>
        <v>1 8 3 004 003</v>
      </c>
      <c r="F563" s="116"/>
      <c r="G563" s="106" t="s">
        <v>423</v>
      </c>
      <c r="H563" s="136" t="s">
        <v>1506</v>
      </c>
      <c r="I563" s="136" t="s">
        <v>1484</v>
      </c>
      <c r="J563" s="2">
        <f>SUMIF($E$11:$E$5802,$H563,$J$11:$J$5802)</f>
        <v>0</v>
      </c>
      <c r="K563" s="2">
        <f>SUMIF($E$11:$E$5802,$H563,$K$11:$K$5802)</f>
        <v>0</v>
      </c>
      <c r="L563" s="2">
        <f>SUMIF($E$11:$E$5802,$H563,$L$11:$L$5802)</f>
        <v>0</v>
      </c>
      <c r="M563" s="2">
        <f>SUMIF($E$11:$E$5802,$H563,$M$11:$M$5802)</f>
        <v>0</v>
      </c>
      <c r="N563" s="2">
        <f>SUMIF($E$11:$E$5802,$H563,$N$11:$N$5802)</f>
        <v>0</v>
      </c>
      <c r="O563" s="2"/>
      <c r="P563" s="2">
        <f>SUMIF($E$11:$E$5802,$H563,$P$11:$P$5802)</f>
        <v>0</v>
      </c>
      <c r="Q563" s="2">
        <f>SUMIF($E$11:$E$5802,$H563,$Q$11:$Q$5802)</f>
        <v>0</v>
      </c>
      <c r="R563" s="2">
        <f>SUMIF($E$11:$E$5802,$H563,$R$11:$R$5802)</f>
        <v>0</v>
      </c>
      <c r="S563" s="2">
        <f>SUMIF($E$11:$E$5802,$H563,$S$11:$S$5802)</f>
        <v>0</v>
      </c>
      <c r="T563" s="107"/>
      <c r="U563" s="106"/>
      <c r="V563" s="106"/>
      <c r="W563" s="106"/>
      <c r="X563" s="106"/>
    </row>
    <row r="564" spans="1:24" hidden="1" x14ac:dyDescent="0.25">
      <c r="A564" s="1">
        <f t="shared" si="585"/>
        <v>21</v>
      </c>
      <c r="C564" s="1" t="str">
        <f>IFERROR(VLOOKUP($F564,catalogos!$A$3:$D$111,2,0),0)</f>
        <v>1.1.9</v>
      </c>
      <c r="D564" s="1">
        <v>25</v>
      </c>
      <c r="E564" s="6" t="str">
        <f t="shared" si="567"/>
        <v>1 8 3 004 003 002</v>
      </c>
      <c r="F564" s="6" t="str">
        <f t="shared" si="574"/>
        <v>8 3</v>
      </c>
      <c r="G564" s="1" t="s">
        <v>424</v>
      </c>
      <c r="H564" s="117" t="s">
        <v>1507</v>
      </c>
      <c r="I564" s="117" t="s">
        <v>1476</v>
      </c>
      <c r="J564" s="3">
        <f>SUMIF('2022'!$R$2:$R$3023,'Base Recursos Fiscales'!$H564,'2022'!$T$2:$T$3023)</f>
        <v>0</v>
      </c>
      <c r="K564" s="3">
        <f t="shared" ref="K564:K566" si="607">($J564/$K$1)*$K$2</f>
        <v>0</v>
      </c>
      <c r="L564" s="3">
        <f t="shared" ref="L564:L566" si="608">+$J564+$K564</f>
        <v>0</v>
      </c>
      <c r="M564" s="3">
        <f t="shared" ref="M564:M566" si="609">+$L564*$K$3</f>
        <v>0</v>
      </c>
      <c r="N564" s="3">
        <f t="shared" ref="N564:N566" si="610">+M564+L564</f>
        <v>0</v>
      </c>
      <c r="P564" s="3">
        <f>SUMIF('2021'!$R$2:$R$5794,'Base Recursos Fiscales'!$H564,'2021'!$T$2:$T$5794)</f>
        <v>0</v>
      </c>
      <c r="Q564" s="3">
        <f>SUMIF('2020'!$R$2:$R$5794,'Base Recursos Fiscales'!$H564,'2020'!$T$2:$T$5794)</f>
        <v>0</v>
      </c>
      <c r="R564" s="3">
        <f>SUMIF('2019'!$R$2:$R$5794,'Base Recursos Fiscales'!$H564,'2019'!$T$2:$T$5794)</f>
        <v>0</v>
      </c>
      <c r="T564" s="115">
        <f t="shared" ref="T564:T566" si="611">SUM(J564:S564)</f>
        <v>0</v>
      </c>
    </row>
    <row r="565" spans="1:24" hidden="1" x14ac:dyDescent="0.25">
      <c r="A565" s="1">
        <f t="shared" si="585"/>
        <v>21</v>
      </c>
      <c r="C565" s="1" t="str">
        <f>IFERROR(VLOOKUP($F565,catalogos!$A$3:$D$111,2,0),0)</f>
        <v>1.1.9</v>
      </c>
      <c r="D565" s="1">
        <v>25</v>
      </c>
      <c r="E565" s="6" t="str">
        <f t="shared" si="567"/>
        <v>1 8 3 004 003 002</v>
      </c>
      <c r="F565" s="6" t="str">
        <f t="shared" si="574"/>
        <v>8 3</v>
      </c>
      <c r="G565" s="1" t="s">
        <v>424</v>
      </c>
      <c r="H565" s="117" t="s">
        <v>1508</v>
      </c>
      <c r="I565" s="117" t="s">
        <v>1509</v>
      </c>
      <c r="J565" s="3">
        <f>SUMIF('2022'!$R$2:$R$3023,'Base Recursos Fiscales'!$H565,'2022'!$T$2:$T$3023)</f>
        <v>0</v>
      </c>
      <c r="K565" s="3">
        <f t="shared" si="607"/>
        <v>0</v>
      </c>
      <c r="L565" s="3">
        <f t="shared" si="608"/>
        <v>0</v>
      </c>
      <c r="M565" s="3">
        <f t="shared" si="609"/>
        <v>0</v>
      </c>
      <c r="N565" s="3">
        <f t="shared" si="610"/>
        <v>0</v>
      </c>
      <c r="P565" s="3">
        <f>SUMIF('2021'!$R$2:$R$5794,'Base Recursos Fiscales'!$H565,'2021'!$T$2:$T$5794)</f>
        <v>0</v>
      </c>
      <c r="Q565" s="3">
        <f>SUMIF('2020'!$R$2:$R$5794,'Base Recursos Fiscales'!$H565,'2020'!$T$2:$T$5794)</f>
        <v>0</v>
      </c>
      <c r="R565" s="3">
        <f>SUMIF('2019'!$R$2:$R$5794,'Base Recursos Fiscales'!$H565,'2019'!$T$2:$T$5794)</f>
        <v>0</v>
      </c>
      <c r="T565" s="115">
        <f t="shared" si="611"/>
        <v>0</v>
      </c>
    </row>
    <row r="566" spans="1:24" hidden="1" x14ac:dyDescent="0.25">
      <c r="A566" s="1">
        <f t="shared" si="585"/>
        <v>21</v>
      </c>
      <c r="C566" s="1" t="str">
        <f>IFERROR(VLOOKUP($F566,catalogos!$A$3:$D$111,2,0),0)</f>
        <v>1.1.9</v>
      </c>
      <c r="D566" s="1">
        <v>25</v>
      </c>
      <c r="E566" s="6" t="str">
        <f t="shared" si="567"/>
        <v>1 8 3 004 003 002</v>
      </c>
      <c r="F566" s="6" t="str">
        <f t="shared" si="574"/>
        <v>8 3</v>
      </c>
      <c r="G566" s="1" t="s">
        <v>424</v>
      </c>
      <c r="H566" s="117" t="s">
        <v>1510</v>
      </c>
      <c r="I566" s="117" t="s">
        <v>1480</v>
      </c>
      <c r="J566" s="3">
        <f>SUMIF('2022'!$R$2:$R$3023,'Base Recursos Fiscales'!$H566,'2022'!$T$2:$T$3023)</f>
        <v>0</v>
      </c>
      <c r="K566" s="3">
        <f t="shared" si="607"/>
        <v>0</v>
      </c>
      <c r="L566" s="3">
        <f t="shared" si="608"/>
        <v>0</v>
      </c>
      <c r="M566" s="3">
        <f t="shared" si="609"/>
        <v>0</v>
      </c>
      <c r="N566" s="3">
        <f t="shared" si="610"/>
        <v>0</v>
      </c>
      <c r="P566" s="3">
        <f>SUMIF('2021'!$R$2:$R$5794,'Base Recursos Fiscales'!$H566,'2021'!$T$2:$T$5794)</f>
        <v>0</v>
      </c>
      <c r="Q566" s="3">
        <f>SUMIF('2020'!$R$2:$R$5794,'Base Recursos Fiscales'!$H566,'2020'!$T$2:$T$5794)</f>
        <v>0</v>
      </c>
      <c r="R566" s="3">
        <f>SUMIF('2019'!$R$2:$R$5794,'Base Recursos Fiscales'!$H566,'2019'!$T$2:$T$5794)</f>
        <v>0</v>
      </c>
      <c r="T566" s="115">
        <f t="shared" si="611"/>
        <v>0</v>
      </c>
      <c r="U566" s="106"/>
      <c r="V566" s="106"/>
      <c r="W566" s="106"/>
      <c r="X566" s="106"/>
    </row>
    <row r="567" spans="1:24" hidden="1" x14ac:dyDescent="0.25">
      <c r="A567" s="106">
        <f t="shared" si="585"/>
        <v>9</v>
      </c>
      <c r="B567" s="106"/>
      <c r="C567" s="106">
        <f>IFERROR(VLOOKUP($F567,catalogos!$A$3:$D$111,2,0),0)</f>
        <v>0</v>
      </c>
      <c r="D567" s="106"/>
      <c r="E567" s="116" t="str">
        <f t="shared" si="567"/>
        <v>1 8 3</v>
      </c>
      <c r="F567" s="116"/>
      <c r="G567" s="106" t="s">
        <v>423</v>
      </c>
      <c r="H567" s="136" t="s">
        <v>1511</v>
      </c>
      <c r="I567" s="136" t="s">
        <v>1512</v>
      </c>
      <c r="J567" s="2">
        <f>SUMIF($E$11:$E$5802,$H567,$J$11:$J$5802)</f>
        <v>0</v>
      </c>
      <c r="K567" s="2">
        <f>SUMIF($E$11:$E$5802,$H567,$K$11:$K$5802)</f>
        <v>0</v>
      </c>
      <c r="L567" s="2">
        <f>SUMIF($E$11:$E$5802,$H567,$L$11:$L$5802)</f>
        <v>0</v>
      </c>
      <c r="M567" s="2">
        <f>SUMIF($E$11:$E$5802,$H567,$M$11:$M$5802)</f>
        <v>0</v>
      </c>
      <c r="N567" s="2">
        <f>SUMIF($E$11:$E$5802,$H567,$N$11:$N$5802)</f>
        <v>0</v>
      </c>
      <c r="O567" s="2"/>
      <c r="P567" s="2">
        <f>SUMIF($E$11:$E$5802,$H567,$P$11:$P$5802)</f>
        <v>0</v>
      </c>
      <c r="Q567" s="2">
        <f>SUMIF($E$11:$E$5802,$H567,$Q$11:$Q$5802)</f>
        <v>0</v>
      </c>
      <c r="R567" s="2">
        <f>SUMIF($E$11:$E$5802,$H567,$R$11:$R$5802)</f>
        <v>0</v>
      </c>
      <c r="T567" s="115">
        <f t="shared" ref="T567:T568" si="612">SUM(J567:S567)</f>
        <v>0</v>
      </c>
    </row>
    <row r="568" spans="1:24" hidden="1" x14ac:dyDescent="0.25">
      <c r="A568" s="106">
        <f t="shared" si="585"/>
        <v>13</v>
      </c>
      <c r="B568" s="106"/>
      <c r="C568" s="106">
        <f>IFERROR(VLOOKUP($F568,catalogos!$A$3:$D$111,2,0),0)</f>
        <v>0</v>
      </c>
      <c r="D568" s="106"/>
      <c r="E568" s="116" t="str">
        <f t="shared" si="567"/>
        <v>1 8 3 005</v>
      </c>
      <c r="F568" s="116"/>
      <c r="G568" s="106" t="s">
        <v>423</v>
      </c>
      <c r="H568" s="136" t="s">
        <v>1513</v>
      </c>
      <c r="I568" s="136" t="s">
        <v>1612</v>
      </c>
      <c r="J568" s="2">
        <f>SUMIF($E$11:$E$5802,$H568,$J$11:$J$5802)</f>
        <v>0</v>
      </c>
      <c r="K568" s="2">
        <f>SUMIF($E$11:$E$5802,$H568,$K$11:$K$5802)</f>
        <v>0</v>
      </c>
      <c r="L568" s="2">
        <f>SUMIF($E$11:$E$5802,$H568,$L$11:$L$5802)</f>
        <v>0</v>
      </c>
      <c r="M568" s="2">
        <f>SUMIF($E$11:$E$5802,$H568,$M$11:$M$5802)</f>
        <v>0</v>
      </c>
      <c r="N568" s="2">
        <f>SUMIF($E$11:$E$5802,$H568,$N$11:$N$5802)</f>
        <v>0</v>
      </c>
      <c r="O568" s="2"/>
      <c r="P568" s="2">
        <f>SUMIF($E$11:$E$5802,$H568,$P$11:$P$5802)</f>
        <v>0</v>
      </c>
      <c r="Q568" s="2">
        <f>SUMIF($E$11:$E$5802,$H568,$Q$11:$Q$5802)</f>
        <v>0</v>
      </c>
      <c r="R568" s="2">
        <f>SUMIF($E$11:$E$5802,$H568,$R$11:$R$5802)</f>
        <v>0</v>
      </c>
      <c r="T568" s="115">
        <f t="shared" si="612"/>
        <v>0</v>
      </c>
    </row>
    <row r="569" spans="1:24" hidden="1" x14ac:dyDescent="0.25">
      <c r="A569" s="1">
        <f t="shared" si="585"/>
        <v>17</v>
      </c>
      <c r="C569" s="1" t="str">
        <f>IFERROR(VLOOKUP($F569,catalogos!$A$3:$D$111,2,0),0)</f>
        <v>1.1.9</v>
      </c>
      <c r="D569" s="1">
        <v>25</v>
      </c>
      <c r="E569" s="6" t="str">
        <f t="shared" si="567"/>
        <v>1 8 3 005 001</v>
      </c>
      <c r="F569" s="6" t="str">
        <f t="shared" si="574"/>
        <v>8 3</v>
      </c>
      <c r="G569" s="1" t="s">
        <v>424</v>
      </c>
      <c r="H569" s="117" t="s">
        <v>1514</v>
      </c>
      <c r="I569" s="117" t="s">
        <v>1515</v>
      </c>
      <c r="J569" s="3">
        <f>SUMIF('2022'!$R$2:$R$3023,'Base Recursos Fiscales'!$H569,'2022'!$T$2:$T$3023)</f>
        <v>0</v>
      </c>
      <c r="K569" s="3">
        <f t="shared" ref="K569:K573" si="613">($J569/$K$1)*$K$2</f>
        <v>0</v>
      </c>
      <c r="L569" s="3">
        <f t="shared" ref="L569:L573" si="614">+$J569+$K569</f>
        <v>0</v>
      </c>
      <c r="M569" s="3">
        <f t="shared" ref="M569:M573" si="615">+$L569*$K$3</f>
        <v>0</v>
      </c>
      <c r="N569" s="3">
        <f t="shared" ref="N569:N573" si="616">+M569+L569</f>
        <v>0</v>
      </c>
      <c r="P569" s="3">
        <f>SUMIF('2021'!$R$2:$R$5794,'Base Recursos Fiscales'!$H569,'2021'!$T$2:$T$5794)</f>
        <v>0</v>
      </c>
      <c r="Q569" s="3">
        <f>SUMIF('2020'!$R$2:$R$5794,'Base Recursos Fiscales'!$H569,'2020'!$T$2:$T$5794)</f>
        <v>0</v>
      </c>
      <c r="R569" s="3">
        <f>SUMIF('2019'!$R$2:$R$5794,'Base Recursos Fiscales'!$H569,'2019'!$T$2:$T$5794)</f>
        <v>0</v>
      </c>
      <c r="T569" s="115">
        <f t="shared" ref="T569:T573" si="617">SUM(J569:S569)</f>
        <v>0</v>
      </c>
      <c r="U569" s="106"/>
      <c r="V569" s="106"/>
      <c r="W569" s="106"/>
      <c r="X569" s="106"/>
    </row>
    <row r="570" spans="1:24" hidden="1" x14ac:dyDescent="0.25">
      <c r="A570" s="1">
        <f t="shared" si="585"/>
        <v>17</v>
      </c>
      <c r="C570" s="1" t="str">
        <f>IFERROR(VLOOKUP($F570,catalogos!$A$3:$D$111,2,0),0)</f>
        <v>1.1.9</v>
      </c>
      <c r="D570" s="1">
        <v>25</v>
      </c>
      <c r="E570" s="6" t="str">
        <f t="shared" si="567"/>
        <v>1 8 3 005 001</v>
      </c>
      <c r="F570" s="6" t="str">
        <f t="shared" si="574"/>
        <v>8 3</v>
      </c>
      <c r="G570" s="1" t="s">
        <v>424</v>
      </c>
      <c r="H570" s="117" t="s">
        <v>1516</v>
      </c>
      <c r="I570" s="117" t="s">
        <v>1517</v>
      </c>
      <c r="J570" s="3">
        <f>SUMIF('2022'!$R$2:$R$3023,'Base Recursos Fiscales'!$H570,'2022'!$T$2:$T$3023)</f>
        <v>0</v>
      </c>
      <c r="K570" s="3">
        <f t="shared" si="613"/>
        <v>0</v>
      </c>
      <c r="L570" s="3">
        <f t="shared" si="614"/>
        <v>0</v>
      </c>
      <c r="M570" s="3">
        <f t="shared" si="615"/>
        <v>0</v>
      </c>
      <c r="N570" s="3">
        <f t="shared" si="616"/>
        <v>0</v>
      </c>
      <c r="P570" s="3">
        <f>SUMIF('2021'!$R$2:$R$5794,'Base Recursos Fiscales'!$H570,'2021'!$T$2:$T$5794)</f>
        <v>0</v>
      </c>
      <c r="Q570" s="3">
        <f>SUMIF('2020'!$R$2:$R$5794,'Base Recursos Fiscales'!$H570,'2020'!$T$2:$T$5794)</f>
        <v>0</v>
      </c>
      <c r="R570" s="3">
        <f>SUMIF('2019'!$R$2:$R$5794,'Base Recursos Fiscales'!$H570,'2019'!$T$2:$T$5794)</f>
        <v>0</v>
      </c>
      <c r="T570" s="115">
        <f t="shared" si="617"/>
        <v>0</v>
      </c>
    </row>
    <row r="571" spans="1:24" hidden="1" x14ac:dyDescent="0.25">
      <c r="A571" s="1">
        <f t="shared" si="585"/>
        <v>17</v>
      </c>
      <c r="C571" s="1" t="str">
        <f>IFERROR(VLOOKUP($F571,catalogos!$A$3:$D$111,2,0),0)</f>
        <v>1.1.9</v>
      </c>
      <c r="D571" s="1">
        <v>25</v>
      </c>
      <c r="E571" s="6" t="str">
        <f t="shared" si="567"/>
        <v>1 8 3 005 001</v>
      </c>
      <c r="F571" s="6" t="str">
        <f t="shared" si="574"/>
        <v>8 3</v>
      </c>
      <c r="G571" s="1" t="s">
        <v>424</v>
      </c>
      <c r="H571" s="117" t="s">
        <v>1518</v>
      </c>
      <c r="I571" s="117" t="s">
        <v>1519</v>
      </c>
      <c r="J571" s="3">
        <f>SUMIF('2022'!$R$2:$R$3023,'Base Recursos Fiscales'!$H571,'2022'!$T$2:$T$3023)</f>
        <v>0</v>
      </c>
      <c r="K571" s="3">
        <f t="shared" si="613"/>
        <v>0</v>
      </c>
      <c r="L571" s="3">
        <f t="shared" si="614"/>
        <v>0</v>
      </c>
      <c r="M571" s="3">
        <f t="shared" si="615"/>
        <v>0</v>
      </c>
      <c r="N571" s="3">
        <f t="shared" si="616"/>
        <v>0</v>
      </c>
      <c r="P571" s="3">
        <f>SUMIF('2021'!$R$2:$R$5794,'Base Recursos Fiscales'!$H571,'2021'!$T$2:$T$5794)</f>
        <v>0</v>
      </c>
      <c r="Q571" s="3">
        <f>SUMIF('2020'!$R$2:$R$5794,'Base Recursos Fiscales'!$H571,'2020'!$T$2:$T$5794)</f>
        <v>0</v>
      </c>
      <c r="R571" s="3">
        <f>SUMIF('2019'!$R$2:$R$5794,'Base Recursos Fiscales'!$H571,'2019'!$T$2:$T$5794)</f>
        <v>0</v>
      </c>
      <c r="T571" s="115">
        <f t="shared" si="617"/>
        <v>0</v>
      </c>
    </row>
    <row r="572" spans="1:24" hidden="1" x14ac:dyDescent="0.25">
      <c r="A572" s="1">
        <f t="shared" si="585"/>
        <v>17</v>
      </c>
      <c r="C572" s="1" t="str">
        <f>IFERROR(VLOOKUP($F572,catalogos!$A$3:$D$111,2,0),0)</f>
        <v>1.1.9</v>
      </c>
      <c r="D572" s="1">
        <v>25</v>
      </c>
      <c r="E572" s="6" t="str">
        <f t="shared" si="567"/>
        <v>1 8 3 005 001</v>
      </c>
      <c r="F572" s="6" t="str">
        <f t="shared" si="574"/>
        <v>8 3</v>
      </c>
      <c r="G572" s="1" t="s">
        <v>424</v>
      </c>
      <c r="H572" s="117" t="s">
        <v>1520</v>
      </c>
      <c r="I572" s="117" t="s">
        <v>1521</v>
      </c>
      <c r="J572" s="3">
        <f>SUMIF('2022'!$R$2:$R$3023,'Base Recursos Fiscales'!$H572,'2022'!$T$2:$T$3023)</f>
        <v>0</v>
      </c>
      <c r="K572" s="3">
        <f t="shared" si="613"/>
        <v>0</v>
      </c>
      <c r="L572" s="3">
        <f t="shared" si="614"/>
        <v>0</v>
      </c>
      <c r="M572" s="3">
        <f t="shared" si="615"/>
        <v>0</v>
      </c>
      <c r="N572" s="3">
        <f t="shared" si="616"/>
        <v>0</v>
      </c>
      <c r="P572" s="3">
        <f>SUMIF('2021'!$R$2:$R$5794,'Base Recursos Fiscales'!$H572,'2021'!$T$2:$T$5794)</f>
        <v>0</v>
      </c>
      <c r="Q572" s="3">
        <f>SUMIF('2020'!$R$2:$R$5794,'Base Recursos Fiscales'!$H572,'2020'!$T$2:$T$5794)</f>
        <v>0</v>
      </c>
      <c r="R572" s="3">
        <f>SUMIF('2019'!$R$2:$R$5794,'Base Recursos Fiscales'!$H572,'2019'!$T$2:$T$5794)</f>
        <v>0</v>
      </c>
      <c r="T572" s="115">
        <f t="shared" si="617"/>
        <v>0</v>
      </c>
    </row>
    <row r="573" spans="1:24" hidden="1" x14ac:dyDescent="0.25">
      <c r="A573" s="1">
        <f t="shared" si="585"/>
        <v>17</v>
      </c>
      <c r="C573" s="1" t="str">
        <f>IFERROR(VLOOKUP($F573,catalogos!$A$3:$D$111,2,0),0)</f>
        <v>1.1.9</v>
      </c>
      <c r="D573" s="1">
        <v>25</v>
      </c>
      <c r="E573" s="6" t="str">
        <f t="shared" si="567"/>
        <v>1 8 3 005 001</v>
      </c>
      <c r="F573" s="6" t="str">
        <f t="shared" si="574"/>
        <v>8 3</v>
      </c>
      <c r="G573" s="1" t="s">
        <v>424</v>
      </c>
      <c r="H573" s="117" t="s">
        <v>1522</v>
      </c>
      <c r="I573" s="117" t="s">
        <v>748</v>
      </c>
      <c r="J573" s="3">
        <f>SUMIF('2022'!$R$2:$R$3023,'Base Recursos Fiscales'!$H573,'2022'!$T$2:$T$3023)</f>
        <v>0</v>
      </c>
      <c r="K573" s="3">
        <f t="shared" si="613"/>
        <v>0</v>
      </c>
      <c r="L573" s="3">
        <f t="shared" si="614"/>
        <v>0</v>
      </c>
      <c r="M573" s="3">
        <f t="shared" si="615"/>
        <v>0</v>
      </c>
      <c r="N573" s="3">
        <f t="shared" si="616"/>
        <v>0</v>
      </c>
      <c r="P573" s="3">
        <f>SUMIF('2021'!$R$2:$R$5794,'Base Recursos Fiscales'!$H573,'2021'!$T$2:$T$5794)</f>
        <v>0</v>
      </c>
      <c r="Q573" s="3">
        <f>SUMIF('2020'!$R$2:$R$5794,'Base Recursos Fiscales'!$H573,'2020'!$T$2:$T$5794)</f>
        <v>0</v>
      </c>
      <c r="R573" s="3">
        <f>SUMIF('2019'!$R$2:$R$5794,'Base Recursos Fiscales'!$H573,'2019'!$T$2:$T$5794)</f>
        <v>0</v>
      </c>
      <c r="T573" s="115">
        <f t="shared" si="617"/>
        <v>0</v>
      </c>
      <c r="U573" s="106"/>
      <c r="V573" s="106"/>
      <c r="W573" s="106"/>
      <c r="X573" s="106"/>
    </row>
    <row r="574" spans="1:24" hidden="1" x14ac:dyDescent="0.25">
      <c r="A574" s="106">
        <f t="shared" si="585"/>
        <v>13</v>
      </c>
      <c r="B574" s="106"/>
      <c r="C574" s="106">
        <f>IFERROR(VLOOKUP($F574,catalogos!$A$3:$D$111,2,0),0)</f>
        <v>0</v>
      </c>
      <c r="D574" s="106"/>
      <c r="E574" s="116" t="str">
        <f t="shared" si="567"/>
        <v>1 8 3 005</v>
      </c>
      <c r="F574" s="116"/>
      <c r="G574" s="106" t="s">
        <v>423</v>
      </c>
      <c r="H574" s="136" t="s">
        <v>1523</v>
      </c>
      <c r="I574" s="136" t="s">
        <v>1524</v>
      </c>
      <c r="J574" s="2">
        <f>SUMIF($E$11:$E$5802,$H574,$J$11:$J$5802)</f>
        <v>0</v>
      </c>
      <c r="K574" s="2">
        <f>SUMIF($E$11:$E$5802,$H574,$K$11:$K$5802)</f>
        <v>0</v>
      </c>
      <c r="L574" s="2">
        <f>SUMIF($E$11:$E$5802,$H574,$L$11:$L$5802)</f>
        <v>0</v>
      </c>
      <c r="M574" s="2">
        <f>SUMIF($E$11:$E$5802,$H574,$M$11:$M$5802)</f>
        <v>0</v>
      </c>
      <c r="N574" s="2">
        <f>SUMIF($E$11:$E$5802,$H574,$N$11:$N$5802)</f>
        <v>0</v>
      </c>
      <c r="O574" s="2"/>
      <c r="P574" s="2">
        <f>SUMIF($E$11:$E$5802,$H574,$P$11:$P$5802)</f>
        <v>0</v>
      </c>
      <c r="Q574" s="2">
        <f>SUMIF($E$11:$E$5802,$H574,$Q$11:$Q$5802)</f>
        <v>0</v>
      </c>
      <c r="R574" s="2">
        <f>SUMIF($E$11:$E$5802,$H574,$R$11:$R$5802)</f>
        <v>0</v>
      </c>
      <c r="T574" s="115">
        <f t="shared" ref="T574" si="618">SUM(J574:S574)</f>
        <v>0</v>
      </c>
    </row>
    <row r="575" spans="1:24" hidden="1" x14ac:dyDescent="0.25">
      <c r="A575" s="1">
        <f t="shared" si="585"/>
        <v>17</v>
      </c>
      <c r="C575" s="1" t="str">
        <f>IFERROR(VLOOKUP($F575,catalogos!$A$3:$D$111,2,0),0)</f>
        <v>1.1.9</v>
      </c>
      <c r="D575" s="1">
        <v>25</v>
      </c>
      <c r="E575" s="6" t="str">
        <f t="shared" si="567"/>
        <v>1 8 3 005 002</v>
      </c>
      <c r="F575" s="6" t="str">
        <f t="shared" si="574"/>
        <v>8 3</v>
      </c>
      <c r="G575" s="1" t="s">
        <v>424</v>
      </c>
      <c r="H575" s="117" t="s">
        <v>1525</v>
      </c>
      <c r="I575" s="117" t="s">
        <v>1515</v>
      </c>
      <c r="J575" s="3">
        <f>SUMIF('2022'!$R$2:$R$3023,'Base Recursos Fiscales'!$H575,'2022'!$T$2:$T$3023)</f>
        <v>0</v>
      </c>
      <c r="K575" s="3">
        <f t="shared" ref="K575:K578" si="619">($J575/$K$1)*$K$2</f>
        <v>0</v>
      </c>
      <c r="L575" s="3">
        <f t="shared" ref="L575:L578" si="620">+$J575+$K575</f>
        <v>0</v>
      </c>
      <c r="M575" s="3">
        <f t="shared" ref="M575:M578" si="621">+$L575*$K$3</f>
        <v>0</v>
      </c>
      <c r="N575" s="3">
        <f t="shared" ref="N575:N578" si="622">+M575+L575</f>
        <v>0</v>
      </c>
      <c r="P575" s="3">
        <f>SUMIF('2021'!$R$2:$R$5794,'Base Recursos Fiscales'!$H575,'2021'!$T$2:$T$5794)</f>
        <v>0</v>
      </c>
      <c r="Q575" s="3">
        <f>SUMIF('2020'!$R$2:$R$5794,'Base Recursos Fiscales'!$H575,'2020'!$T$2:$T$5794)</f>
        <v>0</v>
      </c>
      <c r="R575" s="3">
        <f>SUMIF('2019'!$R$2:$R$5794,'Base Recursos Fiscales'!$H575,'2019'!$T$2:$T$5794)</f>
        <v>0</v>
      </c>
      <c r="T575" s="115">
        <f t="shared" ref="T575:T578" si="623">SUM(J575:S575)</f>
        <v>0</v>
      </c>
      <c r="U575" s="106"/>
      <c r="V575" s="106"/>
      <c r="W575" s="106"/>
      <c r="X575" s="106"/>
    </row>
    <row r="576" spans="1:24" hidden="1" x14ac:dyDescent="0.25">
      <c r="A576" s="1">
        <f t="shared" si="585"/>
        <v>17</v>
      </c>
      <c r="C576" s="1" t="str">
        <f>IFERROR(VLOOKUP($F576,catalogos!$A$3:$D$111,2,0),0)</f>
        <v>1.1.9</v>
      </c>
      <c r="D576" s="1">
        <v>25</v>
      </c>
      <c r="E576" s="6" t="str">
        <f t="shared" si="567"/>
        <v>1 8 3 005 002</v>
      </c>
      <c r="F576" s="6" t="str">
        <f t="shared" si="574"/>
        <v>8 3</v>
      </c>
      <c r="G576" s="1" t="s">
        <v>424</v>
      </c>
      <c r="H576" s="117" t="s">
        <v>1526</v>
      </c>
      <c r="I576" s="117" t="s">
        <v>1527</v>
      </c>
      <c r="J576" s="3">
        <f>SUMIF('2022'!$R$2:$R$3023,'Base Recursos Fiscales'!$H576,'2022'!$T$2:$T$3023)</f>
        <v>0</v>
      </c>
      <c r="K576" s="3">
        <f t="shared" si="619"/>
        <v>0</v>
      </c>
      <c r="L576" s="3">
        <f t="shared" si="620"/>
        <v>0</v>
      </c>
      <c r="M576" s="3">
        <f t="shared" si="621"/>
        <v>0</v>
      </c>
      <c r="N576" s="3">
        <f t="shared" si="622"/>
        <v>0</v>
      </c>
      <c r="P576" s="3">
        <f>SUMIF('2021'!$R$2:$R$5794,'Base Recursos Fiscales'!$H576,'2021'!$T$2:$T$5794)</f>
        <v>0</v>
      </c>
      <c r="Q576" s="3">
        <f>SUMIF('2020'!$R$2:$R$5794,'Base Recursos Fiscales'!$H576,'2020'!$T$2:$T$5794)</f>
        <v>0</v>
      </c>
      <c r="R576" s="3">
        <f>SUMIF('2019'!$R$2:$R$5794,'Base Recursos Fiscales'!$H576,'2019'!$T$2:$T$5794)</f>
        <v>0</v>
      </c>
      <c r="T576" s="115">
        <f t="shared" si="623"/>
        <v>0</v>
      </c>
    </row>
    <row r="577" spans="1:24" hidden="1" x14ac:dyDescent="0.25">
      <c r="A577" s="1">
        <f t="shared" si="585"/>
        <v>17</v>
      </c>
      <c r="C577" s="1" t="str">
        <f>IFERROR(VLOOKUP($F577,catalogos!$A$3:$D$111,2,0),0)</f>
        <v>1.1.9</v>
      </c>
      <c r="D577" s="1">
        <v>25</v>
      </c>
      <c r="E577" s="6" t="str">
        <f t="shared" si="567"/>
        <v>1 8 3 005 002</v>
      </c>
      <c r="F577" s="6" t="str">
        <f t="shared" si="574"/>
        <v>8 3</v>
      </c>
      <c r="G577" s="1" t="s">
        <v>424</v>
      </c>
      <c r="H577" s="117" t="s">
        <v>1528</v>
      </c>
      <c r="I577" s="117" t="s">
        <v>1519</v>
      </c>
      <c r="J577" s="3">
        <f>SUMIF('2022'!$R$2:$R$3023,'Base Recursos Fiscales'!$H577,'2022'!$T$2:$T$3023)</f>
        <v>0</v>
      </c>
      <c r="K577" s="3">
        <f t="shared" si="619"/>
        <v>0</v>
      </c>
      <c r="L577" s="3">
        <f t="shared" si="620"/>
        <v>0</v>
      </c>
      <c r="M577" s="3">
        <f t="shared" si="621"/>
        <v>0</v>
      </c>
      <c r="N577" s="3">
        <f t="shared" si="622"/>
        <v>0</v>
      </c>
      <c r="P577" s="3">
        <f>SUMIF('2021'!$R$2:$R$5794,'Base Recursos Fiscales'!$H577,'2021'!$T$2:$T$5794)</f>
        <v>0</v>
      </c>
      <c r="Q577" s="3">
        <f>SUMIF('2020'!$R$2:$R$5794,'Base Recursos Fiscales'!$H577,'2020'!$T$2:$T$5794)</f>
        <v>0</v>
      </c>
      <c r="R577" s="3">
        <f>SUMIF('2019'!$R$2:$R$5794,'Base Recursos Fiscales'!$H577,'2019'!$T$2:$T$5794)</f>
        <v>0</v>
      </c>
      <c r="T577" s="115">
        <f t="shared" si="623"/>
        <v>0</v>
      </c>
      <c r="U577" s="106"/>
      <c r="V577" s="106"/>
      <c r="W577" s="106"/>
      <c r="X577" s="106"/>
    </row>
    <row r="578" spans="1:24" hidden="1" x14ac:dyDescent="0.25">
      <c r="A578" s="1">
        <f t="shared" si="585"/>
        <v>17</v>
      </c>
      <c r="C578" s="1" t="str">
        <f>IFERROR(VLOOKUP($F578,catalogos!$A$3:$D$111,2,0),0)</f>
        <v>1.1.9</v>
      </c>
      <c r="D578" s="1">
        <v>25</v>
      </c>
      <c r="E578" s="6" t="str">
        <f t="shared" si="567"/>
        <v>1 8 3 005 002</v>
      </c>
      <c r="F578" s="6" t="str">
        <f t="shared" si="574"/>
        <v>8 3</v>
      </c>
      <c r="G578" s="1" t="s">
        <v>424</v>
      </c>
      <c r="H578" s="117" t="s">
        <v>1529</v>
      </c>
      <c r="I578" s="117" t="s">
        <v>1521</v>
      </c>
      <c r="J578" s="3">
        <f>SUMIF('2022'!$R$2:$R$3023,'Base Recursos Fiscales'!$H578,'2022'!$T$2:$T$3023)</f>
        <v>0</v>
      </c>
      <c r="K578" s="3">
        <f t="shared" si="619"/>
        <v>0</v>
      </c>
      <c r="L578" s="3">
        <f t="shared" si="620"/>
        <v>0</v>
      </c>
      <c r="M578" s="3">
        <f t="shared" si="621"/>
        <v>0</v>
      </c>
      <c r="N578" s="3">
        <f t="shared" si="622"/>
        <v>0</v>
      </c>
      <c r="P578" s="3">
        <f>SUMIF('2021'!$R$2:$R$5794,'Base Recursos Fiscales'!$H578,'2021'!$T$2:$T$5794)</f>
        <v>0</v>
      </c>
      <c r="Q578" s="3">
        <f>SUMIF('2020'!$R$2:$R$5794,'Base Recursos Fiscales'!$H578,'2020'!$T$2:$T$5794)</f>
        <v>0</v>
      </c>
      <c r="R578" s="3">
        <f>SUMIF('2019'!$R$2:$R$5794,'Base Recursos Fiscales'!$H578,'2019'!$T$2:$T$5794)</f>
        <v>0</v>
      </c>
      <c r="T578" s="115">
        <f t="shared" si="623"/>
        <v>0</v>
      </c>
    </row>
    <row r="579" spans="1:24" hidden="1" x14ac:dyDescent="0.25">
      <c r="A579" s="106">
        <f t="shared" si="585"/>
        <v>13</v>
      </c>
      <c r="B579" s="106"/>
      <c r="C579" s="106">
        <f>IFERROR(VLOOKUP($F579,catalogos!$A$3:$D$111,2,0),0)</f>
        <v>0</v>
      </c>
      <c r="D579" s="106"/>
      <c r="E579" s="116" t="str">
        <f t="shared" si="567"/>
        <v>1 8 3 005</v>
      </c>
      <c r="F579" s="116"/>
      <c r="G579" s="106" t="s">
        <v>423</v>
      </c>
      <c r="H579" s="136" t="s">
        <v>1530</v>
      </c>
      <c r="I579" s="136" t="s">
        <v>1531</v>
      </c>
      <c r="J579" s="2">
        <f>SUMIF($E$11:$E$5802,$H579,$J$11:$J$5802)</f>
        <v>0</v>
      </c>
      <c r="K579" s="2">
        <f>SUMIF($E$11:$E$5802,$H579,$K$11:$K$5802)</f>
        <v>0</v>
      </c>
      <c r="L579" s="2">
        <f>SUMIF($E$11:$E$5802,$H579,$L$11:$L$5802)</f>
        <v>0</v>
      </c>
      <c r="M579" s="2">
        <f>SUMIF($E$11:$E$5802,$H579,$M$11:$M$5802)</f>
        <v>0</v>
      </c>
      <c r="N579" s="2">
        <f>SUMIF($E$11:$E$5802,$H579,$N$11:$N$5802)</f>
        <v>0</v>
      </c>
      <c r="O579" s="2"/>
      <c r="P579" s="2">
        <f>SUMIF($E$11:$E$5802,$H579,$P$11:$P$5802)</f>
        <v>0</v>
      </c>
      <c r="Q579" s="2">
        <f>SUMIF($E$11:$E$5802,$H579,$Q$11:$Q$5802)</f>
        <v>0</v>
      </c>
      <c r="R579" s="2">
        <f>SUMIF($E$11:$E$5802,$H579,$R$11:$R$5802)</f>
        <v>0</v>
      </c>
      <c r="S579" s="2">
        <f>SUMIF($E$11:$E$5802,$H579,$S$11:$S$5802)</f>
        <v>0</v>
      </c>
      <c r="T579" s="107"/>
      <c r="U579" s="106"/>
      <c r="V579" s="106"/>
      <c r="W579" s="106"/>
      <c r="X579" s="106"/>
    </row>
    <row r="580" spans="1:24" hidden="1" x14ac:dyDescent="0.25">
      <c r="A580" s="1">
        <f t="shared" si="585"/>
        <v>17</v>
      </c>
      <c r="C580" s="1" t="str">
        <f>IFERROR(VLOOKUP($F580,catalogos!$A$3:$D$111,2,0),0)</f>
        <v>1.1.9</v>
      </c>
      <c r="D580" s="1">
        <v>25</v>
      </c>
      <c r="E580" s="6" t="str">
        <f t="shared" si="567"/>
        <v>1 8 3 005 003</v>
      </c>
      <c r="F580" s="6" t="str">
        <f t="shared" si="574"/>
        <v>8 3</v>
      </c>
      <c r="G580" s="1" t="s">
        <v>424</v>
      </c>
      <c r="H580" s="117" t="s">
        <v>1532</v>
      </c>
      <c r="I580" s="117" t="s">
        <v>1533</v>
      </c>
      <c r="J580" s="3">
        <f>SUMIF('2022'!$R$2:$R$3023,'Base Recursos Fiscales'!$H580,'2022'!$T$2:$T$3023)</f>
        <v>0</v>
      </c>
      <c r="K580" s="3">
        <f t="shared" ref="K580:K583" si="624">($J580/$K$1)*$K$2</f>
        <v>0</v>
      </c>
      <c r="L580" s="3">
        <f t="shared" ref="L580:L583" si="625">+$J580+$K580</f>
        <v>0</v>
      </c>
      <c r="M580" s="3">
        <f t="shared" ref="M580:M583" si="626">+$L580*$K$3</f>
        <v>0</v>
      </c>
      <c r="N580" s="3">
        <f t="shared" ref="N580:N583" si="627">+M580+L580</f>
        <v>0</v>
      </c>
      <c r="P580" s="3">
        <f>SUMIF('2021'!$R$2:$R$5794,'Base Recursos Fiscales'!$H580,'2021'!$T$2:$T$5794)</f>
        <v>0</v>
      </c>
      <c r="Q580" s="3">
        <f>SUMIF('2020'!$R$2:$R$5794,'Base Recursos Fiscales'!$H580,'2020'!$T$2:$T$5794)</f>
        <v>0</v>
      </c>
      <c r="R580" s="3">
        <f>SUMIF('2019'!$R$2:$R$5794,'Base Recursos Fiscales'!$H580,'2019'!$T$2:$T$5794)</f>
        <v>0</v>
      </c>
      <c r="T580" s="115">
        <f t="shared" ref="T580:T583" si="628">SUM(J580:S580)</f>
        <v>0</v>
      </c>
    </row>
    <row r="581" spans="1:24" hidden="1" x14ac:dyDescent="0.25">
      <c r="A581" s="1">
        <f t="shared" si="585"/>
        <v>17</v>
      </c>
      <c r="C581" s="1" t="str">
        <f>IFERROR(VLOOKUP($F581,catalogos!$A$3:$D$111,2,0),0)</f>
        <v>1.1.9</v>
      </c>
      <c r="D581" s="1">
        <v>25</v>
      </c>
      <c r="E581" s="6" t="str">
        <f t="shared" si="567"/>
        <v>1 8 3 005 003</v>
      </c>
      <c r="F581" s="6" t="str">
        <f t="shared" si="574"/>
        <v>8 3</v>
      </c>
      <c r="G581" s="1" t="s">
        <v>424</v>
      </c>
      <c r="H581" s="117" t="s">
        <v>1534</v>
      </c>
      <c r="I581" s="117" t="s">
        <v>1527</v>
      </c>
      <c r="J581" s="3">
        <f>SUMIF('2022'!$R$2:$R$3023,'Base Recursos Fiscales'!$H581,'2022'!$T$2:$T$3023)</f>
        <v>0</v>
      </c>
      <c r="K581" s="3">
        <f t="shared" si="624"/>
        <v>0</v>
      </c>
      <c r="L581" s="3">
        <f t="shared" si="625"/>
        <v>0</v>
      </c>
      <c r="M581" s="3">
        <f t="shared" si="626"/>
        <v>0</v>
      </c>
      <c r="N581" s="3">
        <f t="shared" si="627"/>
        <v>0</v>
      </c>
      <c r="P581" s="3">
        <f>SUMIF('2021'!$R$2:$R$5794,'Base Recursos Fiscales'!$H581,'2021'!$T$2:$T$5794)</f>
        <v>0</v>
      </c>
      <c r="Q581" s="3">
        <f>SUMIF('2020'!$R$2:$R$5794,'Base Recursos Fiscales'!$H581,'2020'!$T$2:$T$5794)</f>
        <v>0</v>
      </c>
      <c r="R581" s="3">
        <f>SUMIF('2019'!$R$2:$R$5794,'Base Recursos Fiscales'!$H581,'2019'!$T$2:$T$5794)</f>
        <v>0</v>
      </c>
      <c r="T581" s="115">
        <f t="shared" si="628"/>
        <v>0</v>
      </c>
      <c r="U581" s="106"/>
      <c r="V581" s="106"/>
      <c r="W581" s="106"/>
      <c r="X581" s="106"/>
    </row>
    <row r="582" spans="1:24" hidden="1" x14ac:dyDescent="0.25">
      <c r="A582" s="1">
        <f t="shared" si="585"/>
        <v>17</v>
      </c>
      <c r="C582" s="1" t="str">
        <f>IFERROR(VLOOKUP($F582,catalogos!$A$3:$D$111,2,0),0)</f>
        <v>1.1.9</v>
      </c>
      <c r="D582" s="1">
        <v>25</v>
      </c>
      <c r="E582" s="6" t="str">
        <f t="shared" si="567"/>
        <v>1 8 3 005 003</v>
      </c>
      <c r="F582" s="6" t="str">
        <f t="shared" si="574"/>
        <v>8 3</v>
      </c>
      <c r="G582" s="1" t="s">
        <v>424</v>
      </c>
      <c r="H582" s="117" t="s">
        <v>1535</v>
      </c>
      <c r="I582" s="117" t="s">
        <v>1519</v>
      </c>
      <c r="J582" s="3">
        <f>SUMIF('2022'!$R$2:$R$3023,'Base Recursos Fiscales'!$H582,'2022'!$T$2:$T$3023)</f>
        <v>0</v>
      </c>
      <c r="K582" s="3">
        <f t="shared" si="624"/>
        <v>0</v>
      </c>
      <c r="L582" s="3">
        <f t="shared" si="625"/>
        <v>0</v>
      </c>
      <c r="M582" s="3">
        <f t="shared" si="626"/>
        <v>0</v>
      </c>
      <c r="N582" s="3">
        <f t="shared" si="627"/>
        <v>0</v>
      </c>
      <c r="P582" s="3">
        <f>SUMIF('2021'!$R$2:$R$5794,'Base Recursos Fiscales'!$H582,'2021'!$T$2:$T$5794)</f>
        <v>0</v>
      </c>
      <c r="Q582" s="3">
        <f>SUMIF('2020'!$R$2:$R$5794,'Base Recursos Fiscales'!$H582,'2020'!$T$2:$T$5794)</f>
        <v>0</v>
      </c>
      <c r="R582" s="3">
        <f>SUMIF('2019'!$R$2:$R$5794,'Base Recursos Fiscales'!$H582,'2019'!$T$2:$T$5794)</f>
        <v>0</v>
      </c>
      <c r="T582" s="115">
        <f t="shared" si="628"/>
        <v>0</v>
      </c>
      <c r="U582" s="106"/>
      <c r="V582" s="106"/>
      <c r="W582" s="106"/>
      <c r="X582" s="106"/>
    </row>
    <row r="583" spans="1:24" hidden="1" x14ac:dyDescent="0.25">
      <c r="A583" s="1">
        <f t="shared" si="585"/>
        <v>17</v>
      </c>
      <c r="C583" s="1" t="str">
        <f>IFERROR(VLOOKUP($F583,catalogos!$A$3:$D$111,2,0),0)</f>
        <v>1.1.9</v>
      </c>
      <c r="D583" s="1">
        <v>25</v>
      </c>
      <c r="E583" s="6" t="str">
        <f t="shared" si="567"/>
        <v>1 8 3 005 003</v>
      </c>
      <c r="F583" s="6" t="str">
        <f t="shared" si="574"/>
        <v>8 3</v>
      </c>
      <c r="G583" s="1" t="s">
        <v>424</v>
      </c>
      <c r="H583" s="117" t="s">
        <v>1536</v>
      </c>
      <c r="I583" s="117" t="s">
        <v>1521</v>
      </c>
      <c r="J583" s="3">
        <f>SUMIF('2022'!$R$2:$R$3023,'Base Recursos Fiscales'!$H583,'2022'!$T$2:$T$3023)</f>
        <v>0</v>
      </c>
      <c r="K583" s="3">
        <f t="shared" si="624"/>
        <v>0</v>
      </c>
      <c r="L583" s="3">
        <f t="shared" si="625"/>
        <v>0</v>
      </c>
      <c r="M583" s="3">
        <f t="shared" si="626"/>
        <v>0</v>
      </c>
      <c r="N583" s="3">
        <f t="shared" si="627"/>
        <v>0</v>
      </c>
      <c r="P583" s="3">
        <f>SUMIF('2021'!$R$2:$R$5794,'Base Recursos Fiscales'!$H583,'2021'!$T$2:$T$5794)</f>
        <v>0</v>
      </c>
      <c r="Q583" s="3">
        <f>SUMIF('2020'!$R$2:$R$5794,'Base Recursos Fiscales'!$H583,'2020'!$T$2:$T$5794)</f>
        <v>0</v>
      </c>
      <c r="R583" s="3">
        <f>SUMIF('2019'!$R$2:$R$5794,'Base Recursos Fiscales'!$H583,'2019'!$T$2:$T$5794)</f>
        <v>0</v>
      </c>
      <c r="T583" s="115">
        <f t="shared" si="628"/>
        <v>0</v>
      </c>
      <c r="U583" s="106"/>
      <c r="V583" s="106"/>
      <c r="W583" s="106"/>
      <c r="X583" s="106"/>
    </row>
    <row r="584" spans="1:24" hidden="1" x14ac:dyDescent="0.25">
      <c r="A584" s="106">
        <f t="shared" si="585"/>
        <v>9</v>
      </c>
      <c r="B584" s="106"/>
      <c r="C584" s="106">
        <f>IFERROR(VLOOKUP($F584,catalogos!$A$3:$D$111,2,0),0)</f>
        <v>0</v>
      </c>
      <c r="D584" s="106"/>
      <c r="E584" s="116" t="str">
        <f t="shared" si="567"/>
        <v>1 8 3</v>
      </c>
      <c r="F584" s="116"/>
      <c r="G584" s="106" t="s">
        <v>423</v>
      </c>
      <c r="H584" s="136" t="s">
        <v>743</v>
      </c>
      <c r="I584" s="136" t="s">
        <v>744</v>
      </c>
      <c r="J584" s="2">
        <f>SUMIF($E$11:$E$5802,$H584,$J$11:$J$5802)</f>
        <v>0</v>
      </c>
      <c r="K584" s="2">
        <f>SUMIF($E$11:$E$5802,$H584,$K$11:$K$5802)</f>
        <v>0</v>
      </c>
      <c r="L584" s="2">
        <f>SUMIF($E$11:$E$5802,$H584,$L$11:$L$5802)</f>
        <v>0</v>
      </c>
      <c r="M584" s="2">
        <f>SUMIF($E$11:$E$5802,$H584,$M$11:$M$5802)</f>
        <v>0</v>
      </c>
      <c r="N584" s="2">
        <f>SUMIF($E$11:$E$5802,$H584,$N$11:$N$5802)</f>
        <v>0</v>
      </c>
      <c r="O584" s="2"/>
      <c r="P584" s="2">
        <f>SUMIF($E$11:$E$5802,$H584,$P$11:$P$5802)</f>
        <v>0</v>
      </c>
      <c r="Q584" s="2">
        <f>SUMIF($E$11:$E$5802,$H584,$Q$11:$Q$5802)</f>
        <v>0</v>
      </c>
      <c r="R584" s="2">
        <f>SUMIF($E$11:$E$5802,$H584,$R$11:$R$5802)</f>
        <v>0</v>
      </c>
      <c r="T584" s="115">
        <f t="shared" ref="T584:T587" si="629">SUM(J584:S584)</f>
        <v>0</v>
      </c>
    </row>
    <row r="585" spans="1:24" hidden="1" x14ac:dyDescent="0.25">
      <c r="A585" s="106">
        <f t="shared" si="585"/>
        <v>13</v>
      </c>
      <c r="B585" s="106"/>
      <c r="C585" s="106">
        <f>IFERROR(VLOOKUP($F585,catalogos!$A$3:$D$111,2,0),0)</f>
        <v>0</v>
      </c>
      <c r="D585" s="106"/>
      <c r="E585" s="116" t="str">
        <f t="shared" si="567"/>
        <v>1 8 3 006</v>
      </c>
      <c r="F585" s="116"/>
      <c r="G585" s="106" t="s">
        <v>423</v>
      </c>
      <c r="H585" s="136" t="s">
        <v>745</v>
      </c>
      <c r="I585" s="136" t="s">
        <v>746</v>
      </c>
      <c r="J585" s="2">
        <f>SUMIF($E$11:$E$5802,$H585,$J$11:$J$5802)</f>
        <v>0</v>
      </c>
      <c r="K585" s="2">
        <f>SUMIF($E$11:$E$5802,$H585,$K$11:$K$5802)</f>
        <v>0</v>
      </c>
      <c r="L585" s="2">
        <f>SUMIF($E$11:$E$5802,$H585,$L$11:$L$5802)</f>
        <v>0</v>
      </c>
      <c r="M585" s="2">
        <f>SUMIF($E$11:$E$5802,$H585,$M$11:$M$5802)</f>
        <v>0</v>
      </c>
      <c r="N585" s="2">
        <f>SUMIF($E$11:$E$5802,$H585,$N$11:$N$5802)</f>
        <v>0</v>
      </c>
      <c r="O585" s="2"/>
      <c r="P585" s="2">
        <f>SUMIF($E$11:$E$5802,$H585,$P$11:$P$5802)</f>
        <v>0</v>
      </c>
      <c r="Q585" s="2">
        <f>SUMIF($E$11:$E$5802,$H585,$Q$11:$Q$5802)</f>
        <v>0</v>
      </c>
      <c r="R585" s="2">
        <f>SUMIF($E$11:$E$5802,$H585,$R$11:$R$5802)</f>
        <v>0</v>
      </c>
      <c r="T585" s="115">
        <f t="shared" si="629"/>
        <v>0</v>
      </c>
    </row>
    <row r="586" spans="1:24" hidden="1" x14ac:dyDescent="0.25">
      <c r="A586" s="1">
        <f t="shared" si="585"/>
        <v>17</v>
      </c>
      <c r="C586" s="1" t="str">
        <f>IFERROR(VLOOKUP($F586,catalogos!$A$3:$D$111,2,0),0)</f>
        <v>1.1.9</v>
      </c>
      <c r="D586" s="1">
        <v>25</v>
      </c>
      <c r="E586" s="6" t="str">
        <f t="shared" si="567"/>
        <v>1 8 3 006 001</v>
      </c>
      <c r="F586" s="6" t="str">
        <f t="shared" si="574"/>
        <v>8 3</v>
      </c>
      <c r="G586" s="1" t="s">
        <v>424</v>
      </c>
      <c r="H586" s="117" t="s">
        <v>1537</v>
      </c>
      <c r="I586" s="117" t="s">
        <v>1538</v>
      </c>
      <c r="J586" s="3">
        <f>SUMIF('2022'!$R$2:$R$3023,'Base Recursos Fiscales'!$H586,'2022'!$T$2:$T$3023)</f>
        <v>0</v>
      </c>
      <c r="K586" s="3">
        <f t="shared" ref="K586" si="630">($J586/$K$1)*$K$2</f>
        <v>0</v>
      </c>
      <c r="L586" s="3">
        <f t="shared" ref="L586" si="631">+$J586+$K586</f>
        <v>0</v>
      </c>
      <c r="M586" s="3">
        <f t="shared" ref="M586" si="632">+$L586*$K$3</f>
        <v>0</v>
      </c>
      <c r="N586" s="3">
        <f t="shared" ref="N586" si="633">+M586+L586</f>
        <v>0</v>
      </c>
      <c r="P586" s="3">
        <f>SUMIF('2021'!$R$2:$R$5794,'Base Recursos Fiscales'!$H586,'2021'!$T$2:$T$5794)</f>
        <v>0</v>
      </c>
      <c r="Q586" s="3">
        <f>SUMIF('2020'!$R$2:$R$5794,'Base Recursos Fiscales'!$H586,'2020'!$T$2:$T$5794)</f>
        <v>0</v>
      </c>
      <c r="R586" s="3">
        <f>SUMIF('2019'!$R$2:$R$5794,'Base Recursos Fiscales'!$H586,'2019'!$T$2:$T$5794)</f>
        <v>0</v>
      </c>
      <c r="T586" s="115">
        <f t="shared" ref="T586" si="634">SUM(J586:S586)</f>
        <v>0</v>
      </c>
    </row>
    <row r="587" spans="1:24" hidden="1" x14ac:dyDescent="0.25">
      <c r="A587" s="106">
        <f t="shared" si="585"/>
        <v>17</v>
      </c>
      <c r="B587" s="106"/>
      <c r="C587" s="106">
        <f>IFERROR(VLOOKUP($F587,catalogos!$A$3:$D$111,2,0),0)</f>
        <v>0</v>
      </c>
      <c r="D587" s="106"/>
      <c r="E587" s="116" t="str">
        <f t="shared" si="567"/>
        <v>1 8 3 006 001</v>
      </c>
      <c r="F587" s="116"/>
      <c r="G587" s="106" t="s">
        <v>423</v>
      </c>
      <c r="H587" s="136" t="s">
        <v>747</v>
      </c>
      <c r="I587" s="136" t="s">
        <v>748</v>
      </c>
      <c r="J587" s="2">
        <f>SUMIF($E$11:$E$5802,$H587,$J$11:$J$5802)</f>
        <v>0</v>
      </c>
      <c r="K587" s="2">
        <f>SUMIF($E$11:$E$5802,$H587,$K$11:$K$5802)</f>
        <v>0</v>
      </c>
      <c r="L587" s="2">
        <f>SUMIF($E$11:$E$5802,$H587,$L$11:$L$5802)</f>
        <v>0</v>
      </c>
      <c r="M587" s="2">
        <f>SUMIF($E$11:$E$5802,$H587,$M$11:$M$5802)</f>
        <v>0</v>
      </c>
      <c r="N587" s="2">
        <f>SUMIF($E$11:$E$5802,$H587,$N$11:$N$5802)</f>
        <v>0</v>
      </c>
      <c r="O587" s="2"/>
      <c r="P587" s="2">
        <f>SUMIF($E$11:$E$5802,$H587,$P$11:$P$5802)</f>
        <v>0</v>
      </c>
      <c r="Q587" s="2">
        <f>SUMIF($E$11:$E$5802,$H587,$Q$11:$Q$5802)</f>
        <v>0</v>
      </c>
      <c r="R587" s="2">
        <f>SUMIF($E$11:$E$5802,$H587,$R$11:$R$5802)</f>
        <v>0</v>
      </c>
      <c r="T587" s="115">
        <f t="shared" si="629"/>
        <v>0</v>
      </c>
    </row>
    <row r="588" spans="1:24" hidden="1" x14ac:dyDescent="0.25">
      <c r="A588" s="1">
        <f t="shared" si="585"/>
        <v>21</v>
      </c>
      <c r="C588" s="1" t="str">
        <f>IFERROR(VLOOKUP($F588,catalogos!$A$3:$D$111,2,0),0)</f>
        <v>1.1.9</v>
      </c>
      <c r="D588" s="1">
        <v>25</v>
      </c>
      <c r="E588" s="6" t="str">
        <f t="shared" si="567"/>
        <v>1 8 3 006 001 002</v>
      </c>
      <c r="F588" s="6" t="str">
        <f t="shared" si="574"/>
        <v>8 3</v>
      </c>
      <c r="G588" s="1" t="s">
        <v>424</v>
      </c>
      <c r="H588" s="117" t="s">
        <v>1539</v>
      </c>
      <c r="I588" s="117" t="s">
        <v>1614</v>
      </c>
      <c r="J588" s="3">
        <f>SUMIF('2022'!$R$2:$R$3023,'Base Recursos Fiscales'!$H588,'2022'!$T$2:$T$3023)</f>
        <v>0</v>
      </c>
      <c r="K588" s="3">
        <f t="shared" ref="K588:K590" si="635">($J588/$K$1)*$K$2</f>
        <v>0</v>
      </c>
      <c r="L588" s="3">
        <f t="shared" ref="L588:L590" si="636">+$J588+$K588</f>
        <v>0</v>
      </c>
      <c r="M588" s="3">
        <f t="shared" ref="M588:M590" si="637">+$L588*$K$3</f>
        <v>0</v>
      </c>
      <c r="N588" s="3">
        <f t="shared" ref="N588:N590" si="638">+M588+L588</f>
        <v>0</v>
      </c>
      <c r="P588" s="3">
        <f>SUMIF('2021'!$R$2:$R$5794,'Base Recursos Fiscales'!$H588,'2021'!$T$2:$T$5794)</f>
        <v>0</v>
      </c>
      <c r="Q588" s="3">
        <f>SUMIF('2020'!$R$2:$R$5794,'Base Recursos Fiscales'!$H588,'2020'!$T$2:$T$5794)</f>
        <v>0</v>
      </c>
      <c r="R588" s="3">
        <f>SUMIF('2019'!$R$2:$R$5794,'Base Recursos Fiscales'!$H588,'2019'!$T$2:$T$5794)</f>
        <v>0</v>
      </c>
      <c r="T588" s="115">
        <f t="shared" ref="T588:T590" si="639">SUM(J588:S588)</f>
        <v>0</v>
      </c>
    </row>
    <row r="589" spans="1:24" hidden="1" x14ac:dyDescent="0.25">
      <c r="A589" s="1">
        <f t="shared" si="585"/>
        <v>21</v>
      </c>
      <c r="C589" s="1" t="str">
        <f>IFERROR(VLOOKUP($F589,catalogos!$A$3:$D$111,2,0),0)</f>
        <v>1.1.9</v>
      </c>
      <c r="D589" s="1">
        <v>25</v>
      </c>
      <c r="E589" s="6" t="str">
        <f t="shared" si="567"/>
        <v>1 8 3 006 001 002</v>
      </c>
      <c r="F589" s="6" t="str">
        <f t="shared" si="574"/>
        <v>8 3</v>
      </c>
      <c r="G589" s="1" t="s">
        <v>424</v>
      </c>
      <c r="H589" s="117" t="s">
        <v>612</v>
      </c>
      <c r="I589" s="117" t="s">
        <v>1615</v>
      </c>
      <c r="J589" s="3">
        <f>SUMIF('2022'!$R$2:$R$3023,'Base Recursos Fiscales'!$H589,'2022'!$T$2:$T$3023)</f>
        <v>0</v>
      </c>
      <c r="K589" s="3">
        <f t="shared" si="635"/>
        <v>0</v>
      </c>
      <c r="L589" s="3">
        <f t="shared" si="636"/>
        <v>0</v>
      </c>
      <c r="M589" s="3">
        <f t="shared" si="637"/>
        <v>0</v>
      </c>
      <c r="N589" s="3">
        <f t="shared" si="638"/>
        <v>0</v>
      </c>
      <c r="P589" s="3">
        <f>SUMIF('2021'!$R$2:$R$5794,'Base Recursos Fiscales'!$H589,'2021'!$T$2:$T$5794)</f>
        <v>0</v>
      </c>
      <c r="Q589" s="3">
        <f>SUMIF('2020'!$R$2:$R$5794,'Base Recursos Fiscales'!$H589,'2020'!$T$2:$T$5794)</f>
        <v>0</v>
      </c>
      <c r="R589" s="3">
        <f>SUMIF('2019'!$R$2:$R$5794,'Base Recursos Fiscales'!$H589,'2019'!$T$2:$T$5794)</f>
        <v>0</v>
      </c>
      <c r="T589" s="115">
        <f t="shared" si="639"/>
        <v>0</v>
      </c>
    </row>
    <row r="590" spans="1:24" hidden="1" x14ac:dyDescent="0.25">
      <c r="A590" s="1">
        <f t="shared" si="585"/>
        <v>17</v>
      </c>
      <c r="C590" s="1" t="str">
        <f>IFERROR(VLOOKUP($F590,catalogos!$A$3:$D$111,2,0),0)</f>
        <v>1.1.9</v>
      </c>
      <c r="D590" s="1">
        <v>25</v>
      </c>
      <c r="E590" s="6" t="str">
        <f t="shared" si="567"/>
        <v>1 8 3 006 001</v>
      </c>
      <c r="F590" s="6" t="str">
        <f t="shared" si="574"/>
        <v>8 3</v>
      </c>
      <c r="G590" s="1" t="s">
        <v>424</v>
      </c>
      <c r="H590" s="117" t="s">
        <v>1616</v>
      </c>
      <c r="I590" s="117" t="s">
        <v>1617</v>
      </c>
      <c r="J590" s="3">
        <f>SUMIF('2022'!$R$2:$R$3023,'Base Recursos Fiscales'!$H590,'2022'!$T$2:$T$3023)</f>
        <v>0</v>
      </c>
      <c r="K590" s="3">
        <f t="shared" si="635"/>
        <v>0</v>
      </c>
      <c r="L590" s="3">
        <f t="shared" si="636"/>
        <v>0</v>
      </c>
      <c r="M590" s="3">
        <f t="shared" si="637"/>
        <v>0</v>
      </c>
      <c r="N590" s="3">
        <f t="shared" si="638"/>
        <v>0</v>
      </c>
      <c r="P590" s="3">
        <f>SUMIF('2021'!$R$2:$R$5794,'Base Recursos Fiscales'!$H590,'2021'!$T$2:$T$5794)</f>
        <v>0</v>
      </c>
      <c r="Q590" s="3">
        <f>SUMIF('2020'!$R$2:$R$5794,'Base Recursos Fiscales'!$H590,'2020'!$T$2:$T$5794)</f>
        <v>0</v>
      </c>
      <c r="R590" s="3">
        <f>SUMIF('2019'!$R$2:$R$5794,'Base Recursos Fiscales'!$H590,'2019'!$T$2:$T$5794)</f>
        <v>0</v>
      </c>
      <c r="T590" s="115">
        <f t="shared" si="639"/>
        <v>0</v>
      </c>
      <c r="U590" s="106"/>
      <c r="V590" s="106"/>
      <c r="W590" s="106"/>
      <c r="X590" s="106"/>
    </row>
    <row r="591" spans="1:24" hidden="1" x14ac:dyDescent="0.25">
      <c r="A591" s="106">
        <f t="shared" si="585"/>
        <v>13</v>
      </c>
      <c r="B591" s="106"/>
      <c r="C591" s="106">
        <f>IFERROR(VLOOKUP($F591,catalogos!$A$3:$D$111,2,0),0)</f>
        <v>0</v>
      </c>
      <c r="D591" s="106"/>
      <c r="E591" s="116" t="str">
        <f t="shared" si="567"/>
        <v>1 8 3 006</v>
      </c>
      <c r="F591" s="116"/>
      <c r="G591" s="106" t="s">
        <v>423</v>
      </c>
      <c r="H591" s="136" t="s">
        <v>1540</v>
      </c>
      <c r="I591" s="136" t="s">
        <v>1541</v>
      </c>
      <c r="J591" s="2">
        <f>SUMIF($E$11:$E$5802,$H591,$J$11:$J$5802)</f>
        <v>0</v>
      </c>
      <c r="K591" s="2">
        <f>SUMIF($E$11:$E$5802,$H591,$K$11:$K$5802)</f>
        <v>0</v>
      </c>
      <c r="L591" s="2">
        <f>SUMIF($E$11:$E$5802,$H591,$L$11:$L$5802)</f>
        <v>0</v>
      </c>
      <c r="M591" s="2">
        <f>SUMIF($E$11:$E$5802,$H591,$M$11:$M$5802)</f>
        <v>0</v>
      </c>
      <c r="N591" s="2">
        <f>SUMIF($E$11:$E$5802,$H591,$N$11:$N$5802)</f>
        <v>0</v>
      </c>
      <c r="O591" s="2"/>
      <c r="P591" s="2">
        <f>SUMIF($E$11:$E$5802,$H591,$P$11:$P$5802)</f>
        <v>0</v>
      </c>
      <c r="Q591" s="2">
        <f>SUMIF($E$11:$E$5802,$H591,$Q$11:$Q$5802)</f>
        <v>0</v>
      </c>
      <c r="R591" s="2">
        <f>SUMIF($E$11:$E$5802,$H591,$R$11:$R$5802)</f>
        <v>0</v>
      </c>
      <c r="S591" s="2">
        <f>SUMIF($E$11:$E$5802,$H591,$S$11:$S$5802)</f>
        <v>0</v>
      </c>
      <c r="T591" s="107"/>
      <c r="U591" s="106"/>
      <c r="V591" s="106"/>
      <c r="W591" s="106"/>
      <c r="X591" s="106"/>
    </row>
    <row r="592" spans="1:24" hidden="1" x14ac:dyDescent="0.25">
      <c r="A592" s="1">
        <f t="shared" si="585"/>
        <v>17</v>
      </c>
      <c r="C592" s="1" t="str">
        <f>IFERROR(VLOOKUP($F592,catalogos!$A$3:$D$111,2,0),0)</f>
        <v>1.1.9</v>
      </c>
      <c r="D592" s="1">
        <v>25</v>
      </c>
      <c r="E592" s="6" t="str">
        <f t="shared" si="567"/>
        <v>1 8 3 006 002</v>
      </c>
      <c r="F592" s="6" t="str">
        <f t="shared" si="574"/>
        <v>8 3</v>
      </c>
      <c r="G592" s="1" t="s">
        <v>424</v>
      </c>
      <c r="H592" s="117" t="s">
        <v>1542</v>
      </c>
      <c r="I592" s="117" t="s">
        <v>1538</v>
      </c>
      <c r="J592" s="3">
        <f>SUMIF('2022'!$R$2:$R$3023,'Base Recursos Fiscales'!$H592,'2022'!$T$2:$T$3023)</f>
        <v>0</v>
      </c>
      <c r="K592" s="3">
        <f t="shared" ref="K592" si="640">($J592/$K$1)*$K$2</f>
        <v>0</v>
      </c>
      <c r="L592" s="3">
        <f t="shared" ref="L592" si="641">+$J592+$K592</f>
        <v>0</v>
      </c>
      <c r="M592" s="3">
        <f t="shared" ref="M592" si="642">+$L592*$K$3</f>
        <v>0</v>
      </c>
      <c r="N592" s="3">
        <f t="shared" ref="N592" si="643">+M592+L592</f>
        <v>0</v>
      </c>
      <c r="P592" s="3">
        <f>SUMIF('2021'!$R$2:$R$5794,'Base Recursos Fiscales'!$H592,'2021'!$T$2:$T$5794)</f>
        <v>0</v>
      </c>
      <c r="Q592" s="3">
        <f>SUMIF('2020'!$R$2:$R$5794,'Base Recursos Fiscales'!$H592,'2020'!$T$2:$T$5794)</f>
        <v>0</v>
      </c>
      <c r="R592" s="3">
        <f>SUMIF('2019'!$R$2:$R$5794,'Base Recursos Fiscales'!$H592,'2019'!$T$2:$T$5794)</f>
        <v>0</v>
      </c>
      <c r="T592" s="115">
        <f t="shared" ref="T592" si="644">SUM(J592:S592)</f>
        <v>0</v>
      </c>
    </row>
    <row r="593" spans="1:24" hidden="1" x14ac:dyDescent="0.25">
      <c r="A593" s="106">
        <f t="shared" si="585"/>
        <v>17</v>
      </c>
      <c r="B593" s="106"/>
      <c r="C593" s="106">
        <f>IFERROR(VLOOKUP($F593,catalogos!$A$3:$D$111,2,0),0)</f>
        <v>0</v>
      </c>
      <c r="D593" s="106"/>
      <c r="E593" s="116" t="str">
        <f t="shared" si="567"/>
        <v>1 8 3 006 002</v>
      </c>
      <c r="F593" s="116"/>
      <c r="G593" s="106" t="s">
        <v>423</v>
      </c>
      <c r="H593" s="136" t="s">
        <v>1543</v>
      </c>
      <c r="I593" s="136" t="s">
        <v>748</v>
      </c>
      <c r="J593" s="2">
        <f>SUMIF($E$11:$E$5802,$H593,$J$11:$J$5802)</f>
        <v>0</v>
      </c>
      <c r="K593" s="2">
        <f>SUMIF($E$11:$E$5802,$H593,$K$11:$K$5802)</f>
        <v>0</v>
      </c>
      <c r="L593" s="2">
        <f>SUMIF($E$11:$E$5802,$H593,$L$11:$L$5802)</f>
        <v>0</v>
      </c>
      <c r="M593" s="2">
        <f>SUMIF($E$11:$E$5802,$H593,$M$11:$M$5802)</f>
        <v>0</v>
      </c>
      <c r="N593" s="2">
        <f>SUMIF($E$11:$E$5802,$H593,$N$11:$N$5802)</f>
        <v>0</v>
      </c>
      <c r="O593" s="2"/>
      <c r="P593" s="2">
        <f>SUMIF($E$11:$E$5802,$H593,$P$11:$P$5802)</f>
        <v>0</v>
      </c>
      <c r="Q593" s="2">
        <f>SUMIF($E$11:$E$5802,$H593,$Q$11:$Q$5802)</f>
        <v>0</v>
      </c>
      <c r="R593" s="2">
        <f>SUMIF($E$11:$E$5802,$H593,$R$11:$R$5802)</f>
        <v>0</v>
      </c>
      <c r="T593" s="115">
        <f t="shared" ref="T593:T595" si="645">SUM(J593:S593)</f>
        <v>0</v>
      </c>
    </row>
    <row r="594" spans="1:24" hidden="1" x14ac:dyDescent="0.25">
      <c r="A594" s="1">
        <f t="shared" si="585"/>
        <v>21</v>
      </c>
      <c r="C594" s="1" t="str">
        <f>IFERROR(VLOOKUP($F594,catalogos!$A$3:$D$111,2,0),0)</f>
        <v>1.1.9</v>
      </c>
      <c r="D594" s="1">
        <v>25</v>
      </c>
      <c r="E594" s="6" t="str">
        <f t="shared" si="567"/>
        <v>1 8 3 006 002 002</v>
      </c>
      <c r="F594" s="6" t="str">
        <f t="shared" si="574"/>
        <v>8 3</v>
      </c>
      <c r="G594" s="1" t="s">
        <v>424</v>
      </c>
      <c r="H594" s="117" t="s">
        <v>1618</v>
      </c>
      <c r="I594" s="117" t="s">
        <v>1619</v>
      </c>
      <c r="J594" s="3">
        <f>SUMIF('2022'!$R$2:$R$3023,'Base Recursos Fiscales'!$H594,'2022'!$T$2:$T$3023)</f>
        <v>0</v>
      </c>
      <c r="K594" s="3">
        <f t="shared" ref="K594" si="646">($J594/$K$1)*$K$2</f>
        <v>0</v>
      </c>
      <c r="L594" s="3">
        <f t="shared" ref="L594" si="647">+$J594+$K594</f>
        <v>0</v>
      </c>
      <c r="M594" s="3">
        <f t="shared" ref="M594" si="648">+$L594*$K$3</f>
        <v>0</v>
      </c>
      <c r="N594" s="3">
        <f t="shared" ref="N594" si="649">+M594+L594</f>
        <v>0</v>
      </c>
      <c r="P594" s="3">
        <f>SUMIF('2021'!$R$2:$R$5794,'Base Recursos Fiscales'!$H594,'2021'!$T$2:$T$5794)</f>
        <v>0</v>
      </c>
      <c r="Q594" s="3">
        <f>SUMIF('2020'!$R$2:$R$5794,'Base Recursos Fiscales'!$H594,'2020'!$T$2:$T$5794)</f>
        <v>0</v>
      </c>
      <c r="R594" s="3">
        <f>SUMIF('2019'!$R$2:$R$5794,'Base Recursos Fiscales'!$H594,'2019'!$T$2:$T$5794)</f>
        <v>0</v>
      </c>
      <c r="T594" s="115">
        <f t="shared" ref="T594" si="650">SUM(J594:S594)</f>
        <v>0</v>
      </c>
    </row>
    <row r="595" spans="1:24" hidden="1" x14ac:dyDescent="0.25">
      <c r="A595" s="106">
        <f t="shared" si="585"/>
        <v>13</v>
      </c>
      <c r="B595" s="106"/>
      <c r="C595" s="106">
        <f>IFERROR(VLOOKUP($F595,catalogos!$A$3:$D$111,2,0),0)</f>
        <v>0</v>
      </c>
      <c r="D595" s="106"/>
      <c r="E595" s="116" t="str">
        <f t="shared" ref="E595:E600" si="651">IF($A595=21,MID($H595,1,17),IF($A595=17,MID($H595,1,13),IF($A595=13,MID($H595,1,9),IF($A595=9,MID($H595,1,5),IF($A595=5,MID($H595,1,3),IF($A595=3,MID($H595,1,1),0))))))</f>
        <v>1 8 3 006</v>
      </c>
      <c r="F595" s="116"/>
      <c r="G595" s="106" t="s">
        <v>423</v>
      </c>
      <c r="H595" s="136" t="s">
        <v>1544</v>
      </c>
      <c r="I595" s="136" t="s">
        <v>1531</v>
      </c>
      <c r="J595" s="2">
        <f>SUMIF($E$11:$E$5802,$H595,$J$11:$J$5802)</f>
        <v>0</v>
      </c>
      <c r="K595" s="2">
        <f>SUMIF($E$11:$E$5802,$H595,$K$11:$K$5802)</f>
        <v>0</v>
      </c>
      <c r="L595" s="2">
        <f>SUMIF($E$11:$E$5802,$H595,$L$11:$L$5802)</f>
        <v>0</v>
      </c>
      <c r="M595" s="2">
        <f>SUMIF($E$11:$E$5802,$H595,$M$11:$M$5802)</f>
        <v>0</v>
      </c>
      <c r="N595" s="2">
        <f>SUMIF($E$11:$E$5802,$H595,$N$11:$N$5802)</f>
        <v>0</v>
      </c>
      <c r="O595" s="2"/>
      <c r="P595" s="2">
        <f>SUMIF($E$11:$E$5802,$H595,$P$11:$P$5802)</f>
        <v>0</v>
      </c>
      <c r="Q595" s="2">
        <f>SUMIF($E$11:$E$5802,$H595,$Q$11:$Q$5802)</f>
        <v>0</v>
      </c>
      <c r="R595" s="2">
        <f>SUMIF($E$11:$E$5802,$H595,$R$11:$R$5802)</f>
        <v>0</v>
      </c>
      <c r="T595" s="115">
        <f t="shared" si="645"/>
        <v>0</v>
      </c>
    </row>
    <row r="596" spans="1:24" hidden="1" x14ac:dyDescent="0.25">
      <c r="A596" s="1">
        <f t="shared" si="585"/>
        <v>17</v>
      </c>
      <c r="C596" s="1" t="str">
        <f>IFERROR(VLOOKUP($F596,catalogos!$A$3:$D$111,2,0),0)</f>
        <v>1.1.9</v>
      </c>
      <c r="D596" s="1">
        <v>25</v>
      </c>
      <c r="E596" s="6" t="str">
        <f t="shared" si="651"/>
        <v>1 8 3 006 003</v>
      </c>
      <c r="F596" s="6" t="str">
        <f t="shared" si="574"/>
        <v>8 3</v>
      </c>
      <c r="G596" s="1" t="s">
        <v>424</v>
      </c>
      <c r="H596" s="117" t="s">
        <v>1545</v>
      </c>
      <c r="I596" s="117" t="s">
        <v>1546</v>
      </c>
      <c r="J596" s="3">
        <f>SUMIF('2022'!$R$2:$R$3023,'Base Recursos Fiscales'!$H596,'2022'!$T$2:$T$3023)</f>
        <v>0</v>
      </c>
      <c r="K596" s="3">
        <f t="shared" ref="K596:K597" si="652">($J596/$K$1)*$K$2</f>
        <v>0</v>
      </c>
      <c r="L596" s="3">
        <f t="shared" ref="L596:L597" si="653">+$J596+$K596</f>
        <v>0</v>
      </c>
      <c r="M596" s="3">
        <f t="shared" ref="M596:M597" si="654">+$L596*$K$3</f>
        <v>0</v>
      </c>
      <c r="N596" s="3">
        <f t="shared" ref="N596:N597" si="655">+M596+L596</f>
        <v>0</v>
      </c>
      <c r="P596" s="3">
        <f>SUMIF('2021'!$R$2:$R$5794,'Base Recursos Fiscales'!$H596,'2021'!$T$2:$T$5794)</f>
        <v>0</v>
      </c>
      <c r="Q596" s="3">
        <f>SUMIF('2020'!$R$2:$R$5794,'Base Recursos Fiscales'!$H596,'2020'!$T$2:$T$5794)</f>
        <v>0</v>
      </c>
      <c r="R596" s="3">
        <f>SUMIF('2019'!$R$2:$R$5794,'Base Recursos Fiscales'!$H596,'2019'!$T$2:$T$5794)</f>
        <v>0</v>
      </c>
      <c r="T596" s="115">
        <f t="shared" ref="T596:T597" si="656">SUM(J596:S596)</f>
        <v>0</v>
      </c>
      <c r="U596" s="106"/>
      <c r="V596" s="106"/>
      <c r="W596" s="106"/>
      <c r="X596" s="106"/>
    </row>
    <row r="597" spans="1:24" hidden="1" x14ac:dyDescent="0.25">
      <c r="A597" s="1">
        <f t="shared" si="585"/>
        <v>17</v>
      </c>
      <c r="C597" s="1" t="str">
        <f>IFERROR(VLOOKUP($F597,catalogos!$A$3:$D$111,2,0),0)</f>
        <v>1.1.9</v>
      </c>
      <c r="D597" s="1">
        <v>25</v>
      </c>
      <c r="E597" s="6" t="str">
        <f t="shared" si="651"/>
        <v>1 8 3 006 003</v>
      </c>
      <c r="F597" s="6" t="str">
        <f t="shared" si="574"/>
        <v>8 3</v>
      </c>
      <c r="G597" s="1" t="s">
        <v>424</v>
      </c>
      <c r="H597" s="117" t="s">
        <v>1547</v>
      </c>
      <c r="I597" s="117" t="s">
        <v>748</v>
      </c>
      <c r="J597" s="3">
        <f>SUMIF('2022'!$R$2:$R$3023,'Base Recursos Fiscales'!$H597,'2022'!$T$2:$T$3023)</f>
        <v>0</v>
      </c>
      <c r="K597" s="3">
        <f t="shared" si="652"/>
        <v>0</v>
      </c>
      <c r="L597" s="3">
        <f t="shared" si="653"/>
        <v>0</v>
      </c>
      <c r="M597" s="3">
        <f t="shared" si="654"/>
        <v>0</v>
      </c>
      <c r="N597" s="3">
        <f t="shared" si="655"/>
        <v>0</v>
      </c>
      <c r="P597" s="3">
        <f>SUMIF('2021'!$R$2:$R$5794,'Base Recursos Fiscales'!$H597,'2021'!$T$2:$T$5794)</f>
        <v>0</v>
      </c>
      <c r="Q597" s="3">
        <f>SUMIF('2020'!$R$2:$R$5794,'Base Recursos Fiscales'!$H597,'2020'!$T$2:$T$5794)</f>
        <v>0</v>
      </c>
      <c r="R597" s="3">
        <f>SUMIF('2019'!$R$2:$R$5794,'Base Recursos Fiscales'!$H597,'2019'!$T$2:$T$5794)</f>
        <v>0</v>
      </c>
      <c r="T597" s="115">
        <f t="shared" si="656"/>
        <v>0</v>
      </c>
      <c r="U597" s="106"/>
      <c r="V597" s="106"/>
      <c r="W597" s="106"/>
      <c r="X597" s="106"/>
    </row>
    <row r="598" spans="1:24" hidden="1" x14ac:dyDescent="0.25">
      <c r="A598" s="106">
        <f t="shared" si="585"/>
        <v>9</v>
      </c>
      <c r="B598" s="106"/>
      <c r="C598" s="106">
        <f>IFERROR(VLOOKUP($F598,catalogos!$A$3:$D$111,2,0),0)</f>
        <v>0</v>
      </c>
      <c r="D598" s="106"/>
      <c r="E598" s="116" t="str">
        <f t="shared" si="651"/>
        <v>1 8 3</v>
      </c>
      <c r="F598" s="116"/>
      <c r="G598" s="106" t="s">
        <v>423</v>
      </c>
      <c r="H598" s="136" t="s">
        <v>1548</v>
      </c>
      <c r="I598" s="136" t="s">
        <v>1549</v>
      </c>
      <c r="J598" s="2">
        <f>SUMIF($E$11:$E$5802,$H598,$J$11:$J$5802)</f>
        <v>0</v>
      </c>
      <c r="K598" s="2">
        <f>SUMIF($E$11:$E$5802,$H598,$K$11:$K$5802)</f>
        <v>0</v>
      </c>
      <c r="L598" s="2">
        <f>SUMIF($E$11:$E$5802,$H598,$L$11:$L$5802)</f>
        <v>0</v>
      </c>
      <c r="M598" s="2">
        <f>SUMIF($E$11:$E$5802,$H598,$M$11:$M$5802)</f>
        <v>0</v>
      </c>
      <c r="N598" s="2">
        <f>SUMIF($E$11:$E$5802,$H598,$N$11:$N$5802)</f>
        <v>0</v>
      </c>
      <c r="O598" s="2"/>
      <c r="P598" s="2">
        <f>SUMIF($E$11:$E$5802,$H598,$P$11:$P$5802)</f>
        <v>0</v>
      </c>
      <c r="Q598" s="2">
        <f>SUMIF($E$11:$E$5802,$H598,$Q$11:$Q$5802)</f>
        <v>0</v>
      </c>
      <c r="R598" s="2">
        <f>SUMIF($E$11:$E$5802,$H598,$R$11:$R$5802)</f>
        <v>0</v>
      </c>
      <c r="S598" s="2">
        <f>SUMIF($E$11:$E$5802,$H598,$S$11:$S$5802)</f>
        <v>0</v>
      </c>
      <c r="T598" s="107"/>
      <c r="U598" s="106"/>
      <c r="V598" s="106"/>
      <c r="W598" s="106"/>
      <c r="X598" s="106"/>
    </row>
    <row r="599" spans="1:24" hidden="1" x14ac:dyDescent="0.25">
      <c r="A599" s="1">
        <f t="shared" si="585"/>
        <v>13</v>
      </c>
      <c r="C599" s="1" t="str">
        <f>IFERROR(VLOOKUP($F599,catalogos!$A$3:$D$111,2,0),0)</f>
        <v>1.1.9</v>
      </c>
      <c r="D599" s="1">
        <v>25</v>
      </c>
      <c r="E599" s="6" t="str">
        <f t="shared" si="651"/>
        <v>1 8 3 009</v>
      </c>
      <c r="F599" s="6" t="str">
        <f t="shared" ref="F599:F600" si="657">MID(H599,3,3)</f>
        <v>8 3</v>
      </c>
      <c r="G599" s="1" t="s">
        <v>424</v>
      </c>
      <c r="H599" s="117" t="s">
        <v>1550</v>
      </c>
      <c r="I599" s="117" t="s">
        <v>1551</v>
      </c>
      <c r="J599" s="3">
        <f>SUMIF('2022'!$R$2:$R$3023,'Base Recursos Fiscales'!$H599,'2022'!$T$2:$T$3023)</f>
        <v>0</v>
      </c>
      <c r="K599" s="3">
        <f t="shared" ref="K599:K600" si="658">($J599/$K$1)*$K$2</f>
        <v>0</v>
      </c>
      <c r="L599" s="3">
        <f t="shared" ref="L599:L600" si="659">+$J599+$K599</f>
        <v>0</v>
      </c>
      <c r="M599" s="3">
        <f t="shared" ref="M599:M600" si="660">+$L599*$K$3</f>
        <v>0</v>
      </c>
      <c r="N599" s="3">
        <f t="shared" ref="N599:N600" si="661">+M599+L599</f>
        <v>0</v>
      </c>
      <c r="P599" s="3">
        <f>SUMIF('2021'!$R$2:$R$5794,'Base Recursos Fiscales'!$H599,'2021'!$T$2:$T$5794)</f>
        <v>0</v>
      </c>
      <c r="Q599" s="3">
        <f>SUMIF('2020'!$R$2:$R$5794,'Base Recursos Fiscales'!$H599,'2020'!$T$2:$T$5794)</f>
        <v>0</v>
      </c>
      <c r="R599" s="3">
        <f>SUMIF('2019'!$R$2:$R$5794,'Base Recursos Fiscales'!$H599,'2019'!$T$2:$T$5794)</f>
        <v>0</v>
      </c>
      <c r="T599" s="115">
        <f t="shared" ref="T599:T600" si="662">SUM(J599:S599)</f>
        <v>0</v>
      </c>
    </row>
    <row r="600" spans="1:24" hidden="1" x14ac:dyDescent="0.25">
      <c r="A600" s="1">
        <f t="shared" si="585"/>
        <v>13</v>
      </c>
      <c r="C600" s="1" t="str">
        <f>IFERROR(VLOOKUP($F600,catalogos!$A$3:$D$111,2,0),0)</f>
        <v>1.1.9</v>
      </c>
      <c r="D600" s="1">
        <v>25</v>
      </c>
      <c r="E600" s="6" t="str">
        <f t="shared" si="651"/>
        <v>1 8 3 009</v>
      </c>
      <c r="F600" s="6" t="str">
        <f t="shared" si="657"/>
        <v>8 3</v>
      </c>
      <c r="G600" s="1" t="s">
        <v>424</v>
      </c>
      <c r="H600" s="117" t="s">
        <v>1552</v>
      </c>
      <c r="I600" s="117" t="s">
        <v>1553</v>
      </c>
      <c r="J600" s="3">
        <f>SUMIF('2022'!$R$2:$R$3023,'Base Recursos Fiscales'!$H600,'2022'!$T$2:$T$3023)</f>
        <v>0</v>
      </c>
      <c r="K600" s="3">
        <f t="shared" si="658"/>
        <v>0</v>
      </c>
      <c r="L600" s="3">
        <f t="shared" si="659"/>
        <v>0</v>
      </c>
      <c r="M600" s="3">
        <f t="shared" si="660"/>
        <v>0</v>
      </c>
      <c r="N600" s="3">
        <f t="shared" si="661"/>
        <v>0</v>
      </c>
      <c r="P600" s="3">
        <f>SUMIF('2021'!$R$2:$R$5794,'Base Recursos Fiscales'!$H600,'2021'!$T$2:$T$5794)</f>
        <v>0</v>
      </c>
      <c r="Q600" s="3">
        <f>SUMIF('2020'!$R$2:$R$5794,'Base Recursos Fiscales'!$H600,'2020'!$T$2:$T$5794)</f>
        <v>0</v>
      </c>
      <c r="R600" s="3">
        <f>SUMIF('2019'!$R$2:$R$5794,'Base Recursos Fiscales'!$H600,'2019'!$T$2:$T$5794)</f>
        <v>0</v>
      </c>
      <c r="T600" s="115">
        <f t="shared" si="662"/>
        <v>0</v>
      </c>
      <c r="U600" s="106"/>
      <c r="V600" s="106"/>
      <c r="W600" s="106"/>
      <c r="X600" s="106"/>
    </row>
    <row r="601" spans="1:24" hidden="1" x14ac:dyDescent="0.25">
      <c r="E601" s="116"/>
      <c r="F601" s="6"/>
      <c r="H601" s="117"/>
      <c r="I601" s="117"/>
      <c r="T601" s="115"/>
    </row>
    <row r="602" spans="1:24" hidden="1" x14ac:dyDescent="0.25">
      <c r="A602" s="106"/>
      <c r="B602" s="106"/>
      <c r="C602" s="106"/>
      <c r="D602" s="106"/>
      <c r="E602" s="116"/>
      <c r="F602" s="116"/>
      <c r="G602" s="106"/>
      <c r="H602" s="136"/>
      <c r="I602" s="13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107"/>
      <c r="U602" s="106"/>
      <c r="V602" s="106"/>
      <c r="W602" s="106"/>
      <c r="X602" s="106"/>
    </row>
    <row r="603" spans="1:24" hidden="1" x14ac:dyDescent="0.25">
      <c r="A603" s="106"/>
      <c r="B603" s="106"/>
      <c r="C603" s="106"/>
      <c r="D603" s="106"/>
      <c r="E603" s="116"/>
      <c r="F603" s="116"/>
      <c r="G603" s="106"/>
      <c r="H603" s="136"/>
      <c r="I603" s="13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107"/>
      <c r="U603" s="106"/>
      <c r="V603" s="106"/>
      <c r="W603" s="106"/>
      <c r="X603" s="106"/>
    </row>
    <row r="604" spans="1:24" hidden="1" x14ac:dyDescent="0.25">
      <c r="E604" s="116"/>
      <c r="F604" s="6"/>
      <c r="H604" s="117"/>
      <c r="I604" s="117"/>
      <c r="T604" s="115"/>
    </row>
    <row r="605" spans="1:24" hidden="1" x14ac:dyDescent="0.25">
      <c r="A605" s="106"/>
      <c r="B605" s="106"/>
      <c r="C605" s="106"/>
      <c r="D605" s="106"/>
      <c r="E605" s="116"/>
      <c r="F605" s="116"/>
      <c r="G605" s="106"/>
      <c r="H605" s="136"/>
      <c r="I605" s="13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07"/>
      <c r="U605" s="106"/>
      <c r="V605" s="106"/>
      <c r="W605" s="106"/>
      <c r="X605" s="106"/>
    </row>
    <row r="606" spans="1:24" hidden="1" x14ac:dyDescent="0.25">
      <c r="E606" s="116"/>
      <c r="F606" s="6"/>
      <c r="H606" s="117"/>
      <c r="I606" s="117"/>
      <c r="T606" s="115"/>
    </row>
    <row r="607" spans="1:24" hidden="1" x14ac:dyDescent="0.25">
      <c r="A607" s="106"/>
      <c r="B607" s="106"/>
      <c r="C607" s="106"/>
      <c r="D607" s="106"/>
      <c r="E607" s="116"/>
      <c r="F607" s="116"/>
      <c r="G607" s="106"/>
      <c r="H607" s="136"/>
      <c r="I607" s="13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107"/>
      <c r="U607" s="106"/>
      <c r="V607" s="106"/>
      <c r="W607" s="106"/>
      <c r="X607" s="106"/>
    </row>
    <row r="608" spans="1:24" hidden="1" x14ac:dyDescent="0.25">
      <c r="A608" s="106"/>
      <c r="B608" s="106"/>
      <c r="C608" s="106"/>
      <c r="D608" s="106"/>
      <c r="E608" s="116"/>
      <c r="F608" s="116"/>
      <c r="G608" s="106"/>
      <c r="H608" s="136"/>
      <c r="I608" s="13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107"/>
      <c r="U608" s="106"/>
      <c r="V608" s="106"/>
      <c r="W608" s="106"/>
      <c r="X608" s="106"/>
    </row>
    <row r="609" spans="1:28" hidden="1" x14ac:dyDescent="0.25">
      <c r="E609" s="116"/>
      <c r="F609" s="6"/>
      <c r="H609" s="117"/>
      <c r="I609" s="117"/>
      <c r="T609" s="115"/>
    </row>
    <row r="610" spans="1:28" hidden="1" x14ac:dyDescent="0.25">
      <c r="A610" s="106"/>
      <c r="B610" s="106"/>
      <c r="C610" s="106"/>
      <c r="D610" s="106"/>
      <c r="E610" s="116"/>
      <c r="F610" s="116"/>
      <c r="G610" s="106"/>
      <c r="H610" s="136"/>
      <c r="I610" s="13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107"/>
      <c r="U610" s="106"/>
      <c r="V610" s="106"/>
      <c r="W610" s="106"/>
      <c r="X610" s="106"/>
    </row>
    <row r="611" spans="1:28" hidden="1" x14ac:dyDescent="0.25">
      <c r="E611" s="116"/>
      <c r="F611" s="6"/>
      <c r="H611" s="117"/>
      <c r="I611" s="117"/>
      <c r="T611" s="115"/>
    </row>
    <row r="612" spans="1:28" hidden="1" x14ac:dyDescent="0.25">
      <c r="A612" s="106"/>
      <c r="B612" s="106"/>
      <c r="C612" s="106"/>
      <c r="D612" s="106"/>
      <c r="E612" s="116"/>
      <c r="F612" s="116"/>
      <c r="G612" s="106"/>
      <c r="H612" s="136"/>
      <c r="I612" s="13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107"/>
      <c r="U612" s="106"/>
      <c r="V612" s="106"/>
      <c r="W612" s="106"/>
      <c r="X612" s="106"/>
      <c r="Y612" s="106"/>
      <c r="Z612" s="106"/>
      <c r="AA612" s="106"/>
      <c r="AB612" s="106"/>
    </row>
    <row r="613" spans="1:28" hidden="1" x14ac:dyDescent="0.25">
      <c r="E613" s="116"/>
      <c r="F613" s="6"/>
      <c r="H613" s="117"/>
      <c r="I613" s="117"/>
      <c r="T613" s="115"/>
      <c r="Y613" s="106"/>
      <c r="Z613" s="106"/>
      <c r="AA613" s="106"/>
      <c r="AB613" s="106"/>
    </row>
    <row r="614" spans="1:28" hidden="1" x14ac:dyDescent="0.25">
      <c r="A614" s="106"/>
      <c r="B614" s="106"/>
      <c r="C614" s="106"/>
      <c r="D614" s="106"/>
      <c r="E614" s="116"/>
      <c r="F614" s="116"/>
      <c r="G614" s="106"/>
      <c r="H614" s="136"/>
      <c r="I614" s="13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107"/>
      <c r="U614" s="106"/>
      <c r="V614" s="106"/>
      <c r="W614" s="106"/>
      <c r="X614" s="106"/>
    </row>
    <row r="615" spans="1:28" hidden="1" x14ac:dyDescent="0.25">
      <c r="A615" s="106"/>
      <c r="B615" s="106"/>
      <c r="C615" s="106"/>
      <c r="D615" s="106"/>
      <c r="E615" s="116"/>
      <c r="F615" s="116"/>
      <c r="G615" s="106"/>
      <c r="H615" s="136"/>
      <c r="I615" s="13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107"/>
      <c r="U615" s="106"/>
      <c r="V615" s="106"/>
      <c r="W615" s="106"/>
      <c r="X615" s="106"/>
    </row>
    <row r="616" spans="1:28" hidden="1" x14ac:dyDescent="0.25">
      <c r="E616" s="116"/>
      <c r="F616" s="6"/>
      <c r="H616" s="117"/>
      <c r="I616" s="117"/>
      <c r="T616" s="115"/>
    </row>
    <row r="617" spans="1:28" hidden="1" x14ac:dyDescent="0.25">
      <c r="E617" s="116"/>
      <c r="F617" s="6"/>
      <c r="H617" s="117"/>
      <c r="I617" s="117"/>
      <c r="T617" s="115"/>
      <c r="Y617" s="106"/>
      <c r="Z617" s="106"/>
      <c r="AA617" s="106"/>
      <c r="AB617" s="106"/>
    </row>
    <row r="618" spans="1:28" hidden="1" x14ac:dyDescent="0.25">
      <c r="E618" s="116"/>
      <c r="F618" s="6"/>
      <c r="H618" s="117"/>
      <c r="I618" s="117"/>
      <c r="T618" s="115"/>
    </row>
    <row r="619" spans="1:28" hidden="1" x14ac:dyDescent="0.25">
      <c r="E619" s="116"/>
      <c r="F619" s="6"/>
      <c r="H619" s="117"/>
      <c r="I619" s="117"/>
      <c r="T619" s="115"/>
      <c r="Y619" s="106"/>
      <c r="Z619" s="106"/>
      <c r="AA619" s="106"/>
      <c r="AB619" s="106"/>
    </row>
    <row r="620" spans="1:28" hidden="1" x14ac:dyDescent="0.25">
      <c r="E620" s="116"/>
      <c r="F620" s="6"/>
      <c r="H620" s="117"/>
      <c r="I620" s="117"/>
      <c r="T620" s="115"/>
    </row>
    <row r="621" spans="1:28" hidden="1" x14ac:dyDescent="0.25">
      <c r="A621" s="106"/>
      <c r="B621" s="106"/>
      <c r="C621" s="106"/>
      <c r="D621" s="106"/>
      <c r="E621" s="116"/>
      <c r="F621" s="116"/>
      <c r="G621" s="106"/>
      <c r="H621" s="136"/>
      <c r="I621" s="13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07"/>
      <c r="U621" s="106"/>
      <c r="V621" s="106"/>
      <c r="W621" s="106"/>
      <c r="X621" s="106"/>
      <c r="Y621" s="106"/>
      <c r="Z621" s="106"/>
      <c r="AA621" s="106"/>
      <c r="AB621" s="106"/>
    </row>
    <row r="622" spans="1:28" hidden="1" x14ac:dyDescent="0.25">
      <c r="E622" s="116"/>
      <c r="F622" s="6"/>
      <c r="H622" s="117"/>
      <c r="I622" s="117"/>
      <c r="T622" s="115"/>
      <c r="Y622" s="106"/>
      <c r="Z622" s="106"/>
      <c r="AA622" s="106"/>
      <c r="AB622" s="106"/>
    </row>
    <row r="623" spans="1:28" hidden="1" x14ac:dyDescent="0.25">
      <c r="A623" s="106"/>
      <c r="B623" s="106"/>
      <c r="C623" s="106"/>
      <c r="D623" s="106"/>
      <c r="E623" s="116"/>
      <c r="F623" s="116"/>
      <c r="G623" s="106"/>
      <c r="H623" s="136"/>
      <c r="I623" s="13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107"/>
      <c r="U623" s="106"/>
      <c r="V623" s="106"/>
      <c r="W623" s="106"/>
      <c r="X623" s="106"/>
    </row>
    <row r="624" spans="1:28" hidden="1" x14ac:dyDescent="0.25">
      <c r="E624" s="116"/>
      <c r="F624" s="6"/>
      <c r="H624" s="117"/>
      <c r="I624" s="117"/>
      <c r="T624" s="115"/>
      <c r="Y624" s="106"/>
      <c r="Z624" s="106"/>
      <c r="AA624" s="106"/>
      <c r="AB624" s="106"/>
    </row>
    <row r="625" spans="1:28" hidden="1" x14ac:dyDescent="0.25">
      <c r="E625" s="116"/>
      <c r="F625" s="6"/>
      <c r="H625" s="117"/>
      <c r="I625" s="117"/>
      <c r="T625" s="115"/>
      <c r="Y625" s="106"/>
      <c r="Z625" s="106"/>
      <c r="AA625" s="106"/>
      <c r="AB625" s="106"/>
    </row>
    <row r="626" spans="1:28" hidden="1" x14ac:dyDescent="0.25">
      <c r="E626" s="116"/>
      <c r="F626" s="6"/>
      <c r="H626" s="117"/>
      <c r="I626" s="117"/>
      <c r="T626" s="115"/>
    </row>
    <row r="627" spans="1:28" hidden="1" x14ac:dyDescent="0.25">
      <c r="A627" s="106"/>
      <c r="B627" s="106"/>
      <c r="C627" s="106"/>
      <c r="D627" s="106"/>
      <c r="E627" s="116"/>
      <c r="F627" s="116"/>
      <c r="G627" s="106"/>
      <c r="H627" s="136"/>
      <c r="I627" s="13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107"/>
      <c r="U627" s="106"/>
      <c r="V627" s="106"/>
      <c r="W627" s="106"/>
      <c r="X627" s="106"/>
    </row>
    <row r="628" spans="1:28" hidden="1" x14ac:dyDescent="0.25">
      <c r="A628" s="106"/>
      <c r="B628" s="106"/>
      <c r="C628" s="106"/>
      <c r="D628" s="106"/>
      <c r="E628" s="116"/>
      <c r="F628" s="116"/>
      <c r="G628" s="106"/>
      <c r="H628" s="136"/>
      <c r="I628" s="13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107"/>
      <c r="U628" s="106"/>
      <c r="V628" s="106"/>
      <c r="W628" s="106"/>
      <c r="X628" s="106"/>
      <c r="Y628" s="106"/>
      <c r="Z628" s="106"/>
      <c r="AA628" s="106"/>
      <c r="AB628" s="106"/>
    </row>
    <row r="629" spans="1:28" hidden="1" x14ac:dyDescent="0.25">
      <c r="A629" s="106"/>
      <c r="B629" s="106"/>
      <c r="C629" s="106"/>
      <c r="D629" s="106"/>
      <c r="E629" s="116"/>
      <c r="F629" s="116"/>
      <c r="G629" s="106"/>
      <c r="H629" s="136"/>
      <c r="I629" s="13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107"/>
      <c r="U629" s="106"/>
      <c r="V629" s="106"/>
      <c r="W629" s="106"/>
      <c r="X629" s="106"/>
      <c r="Y629" s="106"/>
      <c r="Z629" s="106"/>
      <c r="AA629" s="106"/>
      <c r="AB629" s="106"/>
    </row>
    <row r="630" spans="1:28" hidden="1" x14ac:dyDescent="0.25">
      <c r="E630" s="116"/>
      <c r="F630" s="6"/>
      <c r="H630" s="117"/>
      <c r="I630" s="117"/>
      <c r="T630" s="115"/>
    </row>
    <row r="631" spans="1:28" hidden="1" x14ac:dyDescent="0.25">
      <c r="E631" s="116"/>
      <c r="F631" s="6"/>
      <c r="H631" s="117"/>
      <c r="I631" s="117"/>
      <c r="T631" s="115"/>
    </row>
    <row r="632" spans="1:28" hidden="1" x14ac:dyDescent="0.25">
      <c r="E632" s="116"/>
      <c r="F632" s="6"/>
      <c r="H632" s="117"/>
      <c r="I632" s="117"/>
      <c r="T632" s="115"/>
      <c r="Y632" s="106"/>
      <c r="Z632" s="106"/>
      <c r="AA632" s="106"/>
      <c r="AB632" s="106"/>
    </row>
    <row r="633" spans="1:28" hidden="1" x14ac:dyDescent="0.25">
      <c r="E633" s="116"/>
      <c r="F633" s="6"/>
      <c r="H633" s="117"/>
      <c r="I633" s="117"/>
      <c r="T633" s="115"/>
      <c r="Y633" s="106"/>
      <c r="Z633" s="106"/>
      <c r="AA633" s="106"/>
      <c r="AB633" s="106"/>
    </row>
    <row r="634" spans="1:28" hidden="1" x14ac:dyDescent="0.25">
      <c r="A634" s="106"/>
      <c r="B634" s="106"/>
      <c r="C634" s="106"/>
      <c r="D634" s="106"/>
      <c r="E634" s="116"/>
      <c r="F634" s="116"/>
      <c r="G634" s="106"/>
      <c r="H634" s="136"/>
      <c r="I634" s="13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107"/>
      <c r="U634" s="106"/>
      <c r="V634" s="106"/>
      <c r="W634" s="106"/>
      <c r="X634" s="106"/>
    </row>
    <row r="635" spans="1:28" hidden="1" x14ac:dyDescent="0.25">
      <c r="E635" s="116"/>
      <c r="F635" s="6"/>
      <c r="H635" s="117"/>
      <c r="I635" s="117"/>
      <c r="T635" s="115"/>
      <c r="Y635" s="106"/>
      <c r="Z635" s="106"/>
      <c r="AA635" s="106"/>
      <c r="AB635" s="106"/>
    </row>
    <row r="636" spans="1:28" hidden="1" x14ac:dyDescent="0.25">
      <c r="E636" s="116"/>
      <c r="F636" s="6"/>
      <c r="H636" s="117"/>
      <c r="I636" s="117"/>
      <c r="T636" s="115"/>
      <c r="Y636" s="106"/>
      <c r="Z636" s="106"/>
      <c r="AA636" s="106"/>
      <c r="AB636" s="106"/>
    </row>
    <row r="637" spans="1:28" hidden="1" x14ac:dyDescent="0.25">
      <c r="E637" s="116"/>
      <c r="F637" s="6"/>
      <c r="H637" s="117"/>
      <c r="I637" s="117"/>
      <c r="T637" s="115"/>
    </row>
    <row r="638" spans="1:28" hidden="1" x14ac:dyDescent="0.25">
      <c r="A638" s="106"/>
      <c r="B638" s="106"/>
      <c r="C638" s="106"/>
      <c r="D638" s="106"/>
      <c r="E638" s="116"/>
      <c r="F638" s="116"/>
      <c r="G638" s="106"/>
      <c r="H638" s="136"/>
      <c r="I638" s="13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107"/>
      <c r="U638" s="106"/>
      <c r="V638" s="106"/>
      <c r="W638" s="106"/>
      <c r="X638" s="106"/>
    </row>
    <row r="639" spans="1:28" hidden="1" x14ac:dyDescent="0.25">
      <c r="A639" s="106"/>
      <c r="B639" s="106"/>
      <c r="C639" s="106"/>
      <c r="D639" s="106"/>
      <c r="E639" s="116"/>
      <c r="F639" s="116"/>
      <c r="G639" s="106"/>
      <c r="H639" s="136"/>
      <c r="I639" s="13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38"/>
      <c r="U639" s="106"/>
      <c r="V639" s="106"/>
      <c r="W639" s="106"/>
      <c r="X639" s="106"/>
    </row>
    <row r="640" spans="1:28" hidden="1" x14ac:dyDescent="0.25">
      <c r="E640" s="116"/>
      <c r="F640" s="6"/>
      <c r="H640" s="117"/>
      <c r="I640" s="117"/>
      <c r="T640" s="115"/>
    </row>
    <row r="641" spans="1:24" hidden="1" x14ac:dyDescent="0.25">
      <c r="E641" s="116"/>
      <c r="F641" s="6"/>
      <c r="H641" s="117"/>
      <c r="I641" s="117"/>
      <c r="T641" s="115"/>
    </row>
    <row r="642" spans="1:24" hidden="1" x14ac:dyDescent="0.25">
      <c r="E642" s="116"/>
      <c r="F642" s="6"/>
      <c r="H642" s="117"/>
      <c r="I642" s="117"/>
      <c r="T642" s="115"/>
    </row>
    <row r="643" spans="1:24" hidden="1" x14ac:dyDescent="0.25">
      <c r="A643" s="106"/>
      <c r="B643" s="106"/>
      <c r="C643" s="106"/>
      <c r="D643" s="106"/>
      <c r="E643" s="116"/>
      <c r="F643" s="116"/>
      <c r="G643" s="106"/>
      <c r="H643" s="136"/>
      <c r="I643" s="13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138"/>
      <c r="U643" s="106"/>
      <c r="V643" s="106"/>
      <c r="W643" s="106"/>
      <c r="X643" s="106"/>
    </row>
    <row r="644" spans="1:24" hidden="1" x14ac:dyDescent="0.25">
      <c r="E644" s="116"/>
      <c r="F644" s="6"/>
      <c r="H644" s="117"/>
      <c r="I644" s="117"/>
      <c r="T644" s="115"/>
    </row>
    <row r="645" spans="1:24" hidden="1" x14ac:dyDescent="0.25">
      <c r="E645" s="116"/>
      <c r="F645" s="6"/>
      <c r="H645" s="117"/>
      <c r="I645" s="117"/>
      <c r="T645" s="115"/>
    </row>
    <row r="646" spans="1:24" hidden="1" x14ac:dyDescent="0.25">
      <c r="E646" s="116"/>
      <c r="F646" s="6"/>
      <c r="H646" s="117"/>
      <c r="I646" s="117"/>
      <c r="T646" s="115"/>
    </row>
    <row r="647" spans="1:24" hidden="1" x14ac:dyDescent="0.25">
      <c r="A647" s="106"/>
      <c r="B647" s="106"/>
      <c r="C647" s="106"/>
      <c r="D647" s="106"/>
      <c r="E647" s="116"/>
      <c r="F647" s="116"/>
      <c r="G647" s="106"/>
      <c r="H647" s="136"/>
      <c r="I647" s="13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138"/>
      <c r="U647" s="106"/>
      <c r="V647" s="106"/>
      <c r="W647" s="106"/>
      <c r="X647" s="106"/>
    </row>
    <row r="648" spans="1:24" hidden="1" x14ac:dyDescent="0.25">
      <c r="A648" s="106"/>
      <c r="B648" s="106"/>
      <c r="C648" s="106"/>
      <c r="D648" s="106"/>
      <c r="E648" s="116"/>
      <c r="F648" s="116"/>
      <c r="G648" s="106"/>
      <c r="H648" s="136"/>
      <c r="I648" s="13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138"/>
      <c r="U648" s="106"/>
      <c r="V648" s="106"/>
      <c r="W648" s="106"/>
      <c r="X648" s="106"/>
    </row>
    <row r="649" spans="1:24" hidden="1" x14ac:dyDescent="0.25">
      <c r="E649" s="116"/>
      <c r="F649" s="6"/>
      <c r="H649" s="117"/>
      <c r="I649" s="117"/>
      <c r="T649" s="115"/>
    </row>
    <row r="650" spans="1:24" hidden="1" x14ac:dyDescent="0.25">
      <c r="E650" s="116"/>
      <c r="F650" s="6"/>
      <c r="H650" s="117"/>
      <c r="I650" s="117"/>
      <c r="T650" s="115"/>
    </row>
    <row r="651" spans="1:24" hidden="1" x14ac:dyDescent="0.25">
      <c r="E651" s="116"/>
      <c r="F651" s="6"/>
      <c r="H651" s="117"/>
      <c r="I651" s="117"/>
      <c r="T651" s="115"/>
    </row>
    <row r="652" spans="1:24" hidden="1" x14ac:dyDescent="0.25">
      <c r="A652" s="106"/>
      <c r="B652" s="106"/>
      <c r="C652" s="106"/>
      <c r="D652" s="106"/>
      <c r="E652" s="116"/>
      <c r="F652" s="116"/>
      <c r="G652" s="106"/>
      <c r="H652" s="136"/>
      <c r="I652" s="13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138"/>
      <c r="U652" s="106"/>
      <c r="V652" s="106"/>
      <c r="W652" s="106"/>
      <c r="X652" s="106"/>
    </row>
    <row r="653" spans="1:24" hidden="1" x14ac:dyDescent="0.25">
      <c r="E653" s="116"/>
      <c r="F653" s="6"/>
      <c r="H653" s="117"/>
      <c r="I653" s="117"/>
      <c r="T653" s="115"/>
    </row>
    <row r="654" spans="1:24" hidden="1" x14ac:dyDescent="0.25">
      <c r="E654" s="116"/>
      <c r="F654" s="6"/>
      <c r="H654" s="117"/>
      <c r="I654" s="117"/>
      <c r="T654" s="115"/>
    </row>
    <row r="655" spans="1:24" hidden="1" x14ac:dyDescent="0.25">
      <c r="E655" s="116"/>
      <c r="F655" s="6"/>
      <c r="H655" s="117"/>
      <c r="I655" s="117"/>
      <c r="T655" s="115"/>
    </row>
    <row r="656" spans="1:24" hidden="1" x14ac:dyDescent="0.25">
      <c r="A656" s="106"/>
      <c r="B656" s="106"/>
      <c r="C656" s="106"/>
      <c r="D656" s="106"/>
      <c r="E656" s="116"/>
      <c r="F656" s="116"/>
      <c r="G656" s="106"/>
      <c r="H656" s="136"/>
      <c r="I656" s="13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138"/>
      <c r="U656" s="106"/>
      <c r="V656" s="106"/>
      <c r="W656" s="106"/>
      <c r="X656" s="106"/>
    </row>
    <row r="657" spans="1:24" hidden="1" x14ac:dyDescent="0.25">
      <c r="A657" s="106"/>
      <c r="B657" s="106"/>
      <c r="C657" s="106"/>
      <c r="D657" s="106"/>
      <c r="E657" s="116"/>
      <c r="F657" s="116"/>
      <c r="G657" s="106"/>
      <c r="H657" s="136"/>
      <c r="I657" s="13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138"/>
      <c r="U657" s="106"/>
      <c r="V657" s="106"/>
      <c r="W657" s="106"/>
      <c r="X657" s="106"/>
    </row>
    <row r="658" spans="1:24" hidden="1" x14ac:dyDescent="0.25">
      <c r="E658" s="116"/>
      <c r="F658" s="6"/>
      <c r="H658" s="117"/>
      <c r="I658" s="117"/>
      <c r="T658" s="115"/>
    </row>
    <row r="659" spans="1:24" hidden="1" x14ac:dyDescent="0.25">
      <c r="E659" s="116"/>
      <c r="F659" s="6"/>
      <c r="H659" s="117"/>
      <c r="I659" s="117"/>
      <c r="T659" s="115"/>
    </row>
    <row r="660" spans="1:24" hidden="1" x14ac:dyDescent="0.25">
      <c r="E660" s="116"/>
      <c r="F660" s="6"/>
      <c r="H660" s="117"/>
      <c r="I660" s="117"/>
      <c r="T660" s="115"/>
    </row>
    <row r="661" spans="1:24" hidden="1" x14ac:dyDescent="0.25">
      <c r="E661" s="116"/>
      <c r="F661" s="6"/>
      <c r="H661" s="117"/>
      <c r="I661" s="117"/>
      <c r="T661" s="115"/>
    </row>
    <row r="662" spans="1:24" hidden="1" x14ac:dyDescent="0.25">
      <c r="E662" s="116"/>
      <c r="F662" s="6"/>
      <c r="H662" s="117"/>
      <c r="I662" s="117"/>
      <c r="T662" s="115"/>
    </row>
    <row r="663" spans="1:24" hidden="1" x14ac:dyDescent="0.25">
      <c r="A663" s="106"/>
      <c r="B663" s="106"/>
      <c r="C663" s="106"/>
      <c r="D663" s="106"/>
      <c r="E663" s="116"/>
      <c r="F663" s="116"/>
      <c r="G663" s="106"/>
      <c r="H663" s="136"/>
      <c r="I663" s="13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138"/>
      <c r="U663" s="106"/>
      <c r="V663" s="106"/>
      <c r="W663" s="106"/>
      <c r="X663" s="106"/>
    </row>
    <row r="664" spans="1:24" hidden="1" x14ac:dyDescent="0.25">
      <c r="E664" s="116"/>
      <c r="F664" s="6"/>
      <c r="H664" s="117"/>
      <c r="I664" s="117"/>
      <c r="T664" s="115"/>
    </row>
    <row r="665" spans="1:24" hidden="1" x14ac:dyDescent="0.25">
      <c r="E665" s="116"/>
      <c r="F665" s="6"/>
      <c r="H665" s="117"/>
      <c r="I665" s="117"/>
      <c r="T665" s="115"/>
    </row>
    <row r="666" spans="1:24" hidden="1" x14ac:dyDescent="0.25">
      <c r="E666" s="116"/>
      <c r="F666" s="6"/>
      <c r="H666" s="117"/>
      <c r="I666" s="117"/>
      <c r="T666" s="115"/>
    </row>
    <row r="667" spans="1:24" hidden="1" x14ac:dyDescent="0.25">
      <c r="E667" s="116"/>
      <c r="F667" s="6"/>
      <c r="H667" s="117"/>
      <c r="I667" s="117"/>
      <c r="T667" s="115"/>
    </row>
    <row r="668" spans="1:24" hidden="1" x14ac:dyDescent="0.25">
      <c r="A668" s="106"/>
      <c r="B668" s="106"/>
      <c r="C668" s="106"/>
      <c r="D668" s="106"/>
      <c r="E668" s="116"/>
      <c r="F668" s="116"/>
      <c r="G668" s="106"/>
      <c r="H668" s="136"/>
      <c r="I668" s="13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138"/>
      <c r="U668" s="106"/>
      <c r="V668" s="106"/>
      <c r="W668" s="106"/>
      <c r="X668" s="106"/>
    </row>
    <row r="669" spans="1:24" hidden="1" x14ac:dyDescent="0.25">
      <c r="E669" s="116"/>
      <c r="F669" s="6"/>
      <c r="H669" s="117"/>
      <c r="I669" s="117"/>
      <c r="T669" s="115"/>
    </row>
    <row r="670" spans="1:24" hidden="1" x14ac:dyDescent="0.25">
      <c r="E670" s="116"/>
      <c r="F670" s="6"/>
      <c r="H670" s="117"/>
      <c r="I670" s="117"/>
      <c r="T670" s="115"/>
    </row>
    <row r="671" spans="1:24" hidden="1" x14ac:dyDescent="0.25">
      <c r="E671" s="116"/>
      <c r="F671" s="6"/>
      <c r="H671" s="117"/>
      <c r="I671" s="117"/>
      <c r="T671" s="115"/>
    </row>
    <row r="672" spans="1:24" hidden="1" x14ac:dyDescent="0.25">
      <c r="E672" s="116"/>
      <c r="F672" s="6"/>
      <c r="H672" s="117"/>
      <c r="I672" s="117"/>
      <c r="T672" s="115"/>
    </row>
    <row r="673" spans="1:24" hidden="1" x14ac:dyDescent="0.25">
      <c r="A673" s="106"/>
      <c r="B673" s="106"/>
      <c r="C673" s="106"/>
      <c r="D673" s="106"/>
      <c r="E673" s="116"/>
      <c r="F673" s="116"/>
      <c r="G673" s="106"/>
      <c r="H673" s="136"/>
      <c r="I673" s="13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138"/>
      <c r="U673" s="106"/>
      <c r="V673" s="106"/>
      <c r="W673" s="106"/>
      <c r="X673" s="106"/>
    </row>
    <row r="674" spans="1:24" hidden="1" x14ac:dyDescent="0.25">
      <c r="A674" s="106"/>
      <c r="B674" s="106"/>
      <c r="C674" s="106"/>
      <c r="D674" s="106"/>
      <c r="E674" s="116"/>
      <c r="F674" s="116"/>
      <c r="G674" s="106"/>
      <c r="H674" s="136"/>
      <c r="I674" s="13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138"/>
      <c r="U674" s="106"/>
      <c r="V674" s="106"/>
      <c r="W674" s="106"/>
      <c r="X674" s="106"/>
    </row>
    <row r="675" spans="1:24" hidden="1" x14ac:dyDescent="0.25">
      <c r="E675" s="116"/>
      <c r="F675" s="6"/>
      <c r="H675" s="117"/>
      <c r="I675" s="117"/>
      <c r="T675" s="115"/>
    </row>
    <row r="676" spans="1:24" hidden="1" x14ac:dyDescent="0.25">
      <c r="A676" s="106"/>
      <c r="B676" s="106"/>
      <c r="C676" s="106"/>
      <c r="D676" s="106"/>
      <c r="E676" s="116"/>
      <c r="F676" s="116"/>
      <c r="G676" s="106"/>
      <c r="H676" s="136"/>
      <c r="I676" s="13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138"/>
      <c r="U676" s="106"/>
      <c r="V676" s="106"/>
      <c r="W676" s="106"/>
      <c r="X676" s="106"/>
    </row>
    <row r="677" spans="1:24" hidden="1" x14ac:dyDescent="0.25">
      <c r="E677" s="116"/>
      <c r="F677" s="6"/>
      <c r="H677" s="117"/>
      <c r="I677" s="117"/>
      <c r="T677" s="115"/>
    </row>
    <row r="678" spans="1:24" hidden="1" x14ac:dyDescent="0.25">
      <c r="E678" s="116"/>
      <c r="F678" s="6"/>
      <c r="H678" s="117"/>
      <c r="I678" s="117"/>
      <c r="T678" s="115"/>
    </row>
    <row r="679" spans="1:24" hidden="1" x14ac:dyDescent="0.25">
      <c r="E679" s="116"/>
      <c r="F679" s="6"/>
      <c r="H679" s="117"/>
      <c r="I679" s="117"/>
      <c r="T679" s="115"/>
    </row>
    <row r="680" spans="1:24" hidden="1" x14ac:dyDescent="0.25">
      <c r="A680" s="106"/>
      <c r="B680" s="106"/>
      <c r="C680" s="106"/>
      <c r="D680" s="106"/>
      <c r="E680" s="116"/>
      <c r="F680" s="116"/>
      <c r="G680" s="106"/>
      <c r="H680" s="136"/>
      <c r="I680" s="13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138"/>
      <c r="U680" s="106"/>
      <c r="V680" s="106"/>
      <c r="W680" s="106"/>
      <c r="X680" s="106"/>
    </row>
    <row r="681" spans="1:24" hidden="1" x14ac:dyDescent="0.25">
      <c r="E681" s="116"/>
      <c r="F681" s="6"/>
      <c r="H681" s="117"/>
      <c r="I681" s="117"/>
      <c r="T681" s="115"/>
    </row>
    <row r="682" spans="1:24" hidden="1" x14ac:dyDescent="0.25">
      <c r="E682" s="116"/>
      <c r="F682" s="6"/>
      <c r="H682" s="117"/>
      <c r="I682" s="117"/>
      <c r="T682" s="115"/>
    </row>
    <row r="683" spans="1:24" hidden="1" x14ac:dyDescent="0.25">
      <c r="A683" s="106"/>
      <c r="B683" s="106"/>
      <c r="C683" s="106"/>
      <c r="D683" s="106"/>
      <c r="E683" s="116"/>
      <c r="F683" s="116"/>
      <c r="G683" s="106"/>
      <c r="H683" s="136"/>
      <c r="I683" s="13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38"/>
      <c r="U683" s="106"/>
      <c r="V683" s="106"/>
      <c r="W683" s="106"/>
      <c r="X683" s="106"/>
    </row>
    <row r="684" spans="1:24" hidden="1" x14ac:dyDescent="0.25">
      <c r="E684" s="116"/>
      <c r="F684" s="6"/>
      <c r="H684" s="117"/>
      <c r="I684" s="117"/>
      <c r="T684" s="115"/>
    </row>
    <row r="685" spans="1:24" hidden="1" x14ac:dyDescent="0.25">
      <c r="E685" s="116"/>
      <c r="F685" s="6"/>
      <c r="H685" s="117"/>
      <c r="I685" s="117"/>
      <c r="T685" s="115"/>
    </row>
    <row r="686" spans="1:24" hidden="1" x14ac:dyDescent="0.25">
      <c r="A686" s="106"/>
      <c r="B686" s="106"/>
      <c r="C686" s="106"/>
      <c r="D686" s="106"/>
      <c r="E686" s="116"/>
      <c r="F686" s="116"/>
      <c r="G686" s="106"/>
      <c r="H686" s="136"/>
      <c r="I686" s="13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138"/>
      <c r="U686" s="106"/>
      <c r="V686" s="106"/>
      <c r="W686" s="106"/>
      <c r="X686" s="106"/>
    </row>
    <row r="687" spans="1:24" hidden="1" x14ac:dyDescent="0.25">
      <c r="E687" s="116"/>
      <c r="F687" s="6"/>
      <c r="H687" s="117"/>
      <c r="I687" s="117"/>
      <c r="T687" s="115"/>
    </row>
    <row r="688" spans="1:24" hidden="1" x14ac:dyDescent="0.25">
      <c r="E688" s="116"/>
      <c r="F688" s="6"/>
      <c r="H688" s="117"/>
      <c r="I688" s="117"/>
      <c r="T688" s="115"/>
    </row>
    <row r="689" spans="1:24" hidden="1" x14ac:dyDescent="0.25">
      <c r="A689" s="106"/>
      <c r="B689" s="106"/>
      <c r="C689" s="106"/>
      <c r="D689" s="106"/>
      <c r="E689" s="116"/>
      <c r="F689" s="116"/>
      <c r="G689" s="106"/>
      <c r="H689" s="136"/>
      <c r="I689" s="13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138"/>
      <c r="U689" s="106"/>
      <c r="V689" s="106"/>
      <c r="W689" s="106"/>
      <c r="X689" s="106"/>
    </row>
    <row r="690" spans="1:24" hidden="1" x14ac:dyDescent="0.25">
      <c r="A690" s="106"/>
      <c r="B690" s="106"/>
      <c r="C690" s="106"/>
      <c r="D690" s="106"/>
      <c r="E690" s="116"/>
      <c r="F690" s="116"/>
      <c r="G690" s="106"/>
      <c r="H690" s="136"/>
      <c r="I690" s="13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138"/>
      <c r="U690" s="106"/>
      <c r="V690" s="106"/>
      <c r="W690" s="106"/>
      <c r="X690" s="106"/>
    </row>
    <row r="691" spans="1:24" hidden="1" x14ac:dyDescent="0.25">
      <c r="E691" s="116"/>
      <c r="F691" s="6"/>
      <c r="H691" s="117"/>
      <c r="I691" s="117"/>
      <c r="T691" s="115"/>
    </row>
    <row r="692" spans="1:24" hidden="1" x14ac:dyDescent="0.25">
      <c r="A692" s="106"/>
      <c r="B692" s="106"/>
      <c r="C692" s="106"/>
      <c r="D692" s="106"/>
      <c r="E692" s="116"/>
      <c r="F692" s="116"/>
      <c r="G692" s="106"/>
      <c r="H692" s="136"/>
      <c r="I692" s="13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138"/>
      <c r="U692" s="106"/>
      <c r="V692" s="106"/>
      <c r="W692" s="106"/>
      <c r="X692" s="106"/>
    </row>
    <row r="693" spans="1:24" hidden="1" x14ac:dyDescent="0.25">
      <c r="A693" s="106"/>
      <c r="B693" s="106"/>
      <c r="C693" s="106"/>
      <c r="D693" s="106"/>
      <c r="E693" s="116"/>
      <c r="F693" s="116"/>
      <c r="G693" s="106"/>
      <c r="H693" s="136"/>
      <c r="I693" s="13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38"/>
      <c r="U693" s="106"/>
      <c r="V693" s="106"/>
      <c r="W693" s="106"/>
      <c r="X693" s="106"/>
    </row>
    <row r="694" spans="1:24" hidden="1" x14ac:dyDescent="0.25">
      <c r="E694" s="6"/>
      <c r="F694" s="6"/>
      <c r="H694" s="117"/>
      <c r="I694" s="117"/>
      <c r="T694" s="115"/>
    </row>
    <row r="695" spans="1:24" hidden="1" x14ac:dyDescent="0.25">
      <c r="A695" s="106" t="s">
        <v>613</v>
      </c>
      <c r="B695" s="106" t="s">
        <v>613</v>
      </c>
      <c r="C695" s="106" t="s">
        <v>613</v>
      </c>
      <c r="D695" s="106" t="s">
        <v>613</v>
      </c>
      <c r="E695" s="106" t="s">
        <v>613</v>
      </c>
      <c r="F695" s="106" t="s">
        <v>613</v>
      </c>
      <c r="G695" s="106" t="s">
        <v>613</v>
      </c>
      <c r="H695" s="106" t="s">
        <v>613</v>
      </c>
      <c r="I695" s="112"/>
    </row>
    <row r="696" spans="1:24" hidden="1" x14ac:dyDescent="0.25">
      <c r="A696" s="106"/>
      <c r="C696" s="113"/>
      <c r="E696" s="6"/>
      <c r="F696" s="6"/>
      <c r="H696" s="112"/>
      <c r="I696" s="112"/>
    </row>
    <row r="697" spans="1:24" hidden="1" x14ac:dyDescent="0.25">
      <c r="A697" s="106"/>
      <c r="C697" s="113"/>
      <c r="E697" s="6"/>
      <c r="F697" s="6"/>
      <c r="H697" s="112"/>
      <c r="I697" s="112"/>
    </row>
    <row r="698" spans="1:24" hidden="1" x14ac:dyDescent="0.25">
      <c r="A698" s="106"/>
      <c r="E698" s="6"/>
      <c r="F698" s="6"/>
      <c r="G698" s="106"/>
      <c r="H698" s="114"/>
      <c r="I698" s="114"/>
      <c r="O698" s="2"/>
      <c r="Q698" s="2"/>
      <c r="R698" s="2"/>
      <c r="S698" s="2"/>
    </row>
    <row r="699" spans="1:24" hidden="1" x14ac:dyDescent="0.25">
      <c r="A699" s="106"/>
      <c r="C699" s="113"/>
      <c r="E699" s="6"/>
      <c r="F699" s="6"/>
      <c r="H699" s="112"/>
      <c r="I699" s="112"/>
    </row>
    <row r="700" spans="1:24" hidden="1" x14ac:dyDescent="0.25">
      <c r="A700" s="106"/>
      <c r="C700" s="113"/>
      <c r="E700" s="6"/>
      <c r="F700" s="6"/>
      <c r="H700" s="112"/>
      <c r="I700" s="112"/>
    </row>
    <row r="701" spans="1:24" hidden="1" x14ac:dyDescent="0.25">
      <c r="A701" s="106"/>
      <c r="C701" s="113"/>
      <c r="E701" s="6"/>
      <c r="F701" s="6"/>
      <c r="H701" s="112"/>
      <c r="I701" s="112"/>
    </row>
    <row r="702" spans="1:24" hidden="1" x14ac:dyDescent="0.25">
      <c r="A702" s="106"/>
      <c r="C702" s="113"/>
      <c r="E702" s="6"/>
      <c r="F702" s="6"/>
      <c r="H702" s="112"/>
      <c r="I702" s="112"/>
    </row>
    <row r="703" spans="1:24" hidden="1" x14ac:dyDescent="0.25">
      <c r="A703" s="106"/>
      <c r="E703" s="6"/>
      <c r="F703" s="6"/>
      <c r="G703" s="106"/>
      <c r="H703" s="114"/>
      <c r="I703" s="114"/>
      <c r="O703" s="2"/>
      <c r="Q703" s="2"/>
      <c r="R703" s="2"/>
      <c r="S703" s="2"/>
    </row>
    <row r="704" spans="1:24" hidden="1" x14ac:dyDescent="0.25">
      <c r="A704" s="106"/>
      <c r="C704" s="113"/>
      <c r="E704" s="6"/>
      <c r="F704" s="6"/>
      <c r="H704" s="112"/>
      <c r="I704" s="112"/>
    </row>
    <row r="705" spans="1:19" hidden="1" x14ac:dyDescent="0.25">
      <c r="A705" s="106"/>
      <c r="C705" s="113"/>
      <c r="E705" s="6"/>
      <c r="F705" s="6"/>
      <c r="H705" s="112"/>
      <c r="I705" s="112"/>
    </row>
    <row r="706" spans="1:19" hidden="1" x14ac:dyDescent="0.25">
      <c r="A706" s="106"/>
      <c r="C706" s="113"/>
      <c r="E706" s="6"/>
      <c r="F706" s="6"/>
      <c r="H706" s="112"/>
      <c r="I706" s="112"/>
    </row>
    <row r="707" spans="1:19" hidden="1" x14ac:dyDescent="0.25">
      <c r="A707" s="106"/>
      <c r="C707" s="113"/>
      <c r="E707" s="6"/>
      <c r="F707" s="6"/>
      <c r="H707" s="112"/>
      <c r="I707" s="112"/>
    </row>
    <row r="708" spans="1:19" hidden="1" x14ac:dyDescent="0.25">
      <c r="A708" s="106"/>
      <c r="E708" s="6"/>
      <c r="F708" s="6"/>
      <c r="G708" s="106"/>
      <c r="H708" s="114"/>
      <c r="I708" s="114"/>
      <c r="O708" s="2"/>
      <c r="Q708" s="2"/>
      <c r="R708" s="2"/>
      <c r="S708" s="2"/>
    </row>
    <row r="709" spans="1:19" hidden="1" x14ac:dyDescent="0.25">
      <c r="A709" s="106"/>
      <c r="E709" s="6"/>
      <c r="F709" s="6"/>
      <c r="G709" s="106"/>
      <c r="H709" s="114"/>
      <c r="I709" s="114"/>
      <c r="O709" s="2"/>
      <c r="Q709" s="2"/>
      <c r="R709" s="2"/>
      <c r="S709" s="2"/>
    </row>
    <row r="710" spans="1:19" hidden="1" x14ac:dyDescent="0.25">
      <c r="A710" s="106"/>
      <c r="C710" s="113"/>
      <c r="E710" s="6"/>
      <c r="F710" s="6"/>
      <c r="H710" s="112"/>
      <c r="I710" s="112"/>
    </row>
    <row r="711" spans="1:19" hidden="1" x14ac:dyDescent="0.25">
      <c r="A711" s="106"/>
      <c r="E711" s="6"/>
      <c r="F711" s="6"/>
      <c r="G711" s="106"/>
      <c r="H711" s="114"/>
      <c r="I711" s="114"/>
      <c r="O711" s="2"/>
      <c r="Q711" s="2"/>
      <c r="R711" s="2"/>
      <c r="S711" s="2"/>
    </row>
    <row r="712" spans="1:19" hidden="1" x14ac:dyDescent="0.25">
      <c r="A712" s="106"/>
      <c r="C712" s="113"/>
      <c r="E712" s="6"/>
      <c r="F712" s="6"/>
      <c r="H712" s="112"/>
      <c r="I712" s="112"/>
    </row>
    <row r="713" spans="1:19" hidden="1" x14ac:dyDescent="0.25">
      <c r="A713" s="106"/>
      <c r="C713" s="113"/>
      <c r="E713" s="6"/>
      <c r="F713" s="6"/>
      <c r="H713" s="112"/>
      <c r="I713" s="112"/>
    </row>
    <row r="714" spans="1:19" hidden="1" x14ac:dyDescent="0.25">
      <c r="A714" s="106"/>
      <c r="C714" s="113"/>
      <c r="E714" s="6"/>
      <c r="F714" s="6"/>
      <c r="H714" s="112"/>
      <c r="I714" s="112"/>
    </row>
    <row r="715" spans="1:19" hidden="1" x14ac:dyDescent="0.25">
      <c r="A715" s="106"/>
      <c r="C715" s="113"/>
      <c r="E715" s="6"/>
      <c r="F715" s="6"/>
      <c r="H715" s="112"/>
      <c r="I715" s="112"/>
    </row>
    <row r="716" spans="1:19" hidden="1" x14ac:dyDescent="0.25">
      <c r="A716" s="106"/>
      <c r="E716" s="6"/>
      <c r="F716" s="6"/>
      <c r="G716" s="106"/>
      <c r="H716" s="114"/>
      <c r="I716" s="114"/>
      <c r="O716" s="2"/>
      <c r="Q716" s="2"/>
      <c r="R716" s="2"/>
      <c r="S716" s="2"/>
    </row>
    <row r="717" spans="1:19" hidden="1" x14ac:dyDescent="0.25">
      <c r="A717" s="106"/>
      <c r="C717" s="113"/>
      <c r="E717" s="6"/>
      <c r="F717" s="6"/>
      <c r="H717" s="112"/>
      <c r="I717" s="112"/>
    </row>
    <row r="718" spans="1:19" hidden="1" x14ac:dyDescent="0.25">
      <c r="A718" s="106"/>
      <c r="C718" s="113"/>
      <c r="E718" s="6"/>
      <c r="F718" s="6"/>
      <c r="H718" s="112"/>
      <c r="I718" s="112"/>
    </row>
    <row r="719" spans="1:19" hidden="1" x14ac:dyDescent="0.25">
      <c r="A719" s="106"/>
      <c r="E719" s="6"/>
      <c r="F719" s="6"/>
      <c r="G719" s="106"/>
      <c r="H719" s="114"/>
      <c r="I719" s="114"/>
      <c r="O719" s="2"/>
      <c r="Q719" s="2"/>
      <c r="R719" s="2"/>
      <c r="S719" s="2"/>
    </row>
    <row r="720" spans="1:19" hidden="1" x14ac:dyDescent="0.25">
      <c r="A720" s="106"/>
      <c r="C720" s="113"/>
      <c r="E720" s="6"/>
      <c r="F720" s="6"/>
      <c r="H720" s="112"/>
      <c r="I720" s="112"/>
    </row>
    <row r="721" spans="1:20" hidden="1" x14ac:dyDescent="0.25">
      <c r="A721" s="106"/>
      <c r="C721" s="113"/>
      <c r="E721" s="6"/>
      <c r="F721" s="6"/>
      <c r="H721" s="112"/>
      <c r="I721" s="112"/>
    </row>
    <row r="722" spans="1:20" hidden="1" x14ac:dyDescent="0.25">
      <c r="A722" s="106"/>
      <c r="C722" s="113"/>
      <c r="E722" s="6"/>
      <c r="F722" s="6"/>
      <c r="H722" s="112"/>
      <c r="I722" s="112"/>
    </row>
    <row r="723" spans="1:20" hidden="1" x14ac:dyDescent="0.25">
      <c r="A723" s="106"/>
      <c r="E723" s="6"/>
      <c r="F723" s="6"/>
      <c r="G723" s="106"/>
      <c r="H723" s="114"/>
      <c r="I723" s="114"/>
      <c r="O723" s="2"/>
      <c r="Q723" s="2"/>
      <c r="R723" s="2"/>
      <c r="S723" s="2"/>
    </row>
    <row r="724" spans="1:20" hidden="1" x14ac:dyDescent="0.25">
      <c r="A724" s="106"/>
      <c r="C724" s="113"/>
      <c r="E724" s="6"/>
      <c r="F724" s="6"/>
      <c r="H724" s="112"/>
      <c r="I724" s="112"/>
    </row>
    <row r="725" spans="1:20" hidden="1" x14ac:dyDescent="0.25">
      <c r="A725" s="106"/>
      <c r="C725" s="113"/>
      <c r="E725" s="6"/>
      <c r="F725" s="6"/>
      <c r="H725" s="112"/>
      <c r="I725" s="112"/>
    </row>
    <row r="726" spans="1:20" hidden="1" x14ac:dyDescent="0.25">
      <c r="A726" s="106"/>
      <c r="E726" s="6"/>
      <c r="F726" s="6"/>
      <c r="G726" s="106"/>
      <c r="H726" s="114"/>
      <c r="I726" s="114"/>
    </row>
    <row r="727" spans="1:20" hidden="1" x14ac:dyDescent="0.25">
      <c r="A727" s="106"/>
      <c r="E727" s="6"/>
      <c r="F727" s="6"/>
      <c r="G727" s="106"/>
      <c r="H727" s="114"/>
      <c r="I727" s="114"/>
      <c r="O727" s="2"/>
      <c r="Q727" s="2"/>
      <c r="R727" s="2"/>
      <c r="S727" s="2"/>
    </row>
    <row r="728" spans="1:20" hidden="1" x14ac:dyDescent="0.25">
      <c r="A728" s="106"/>
      <c r="E728" s="6"/>
      <c r="F728" s="6"/>
      <c r="H728" s="112"/>
      <c r="I728" s="112"/>
    </row>
    <row r="729" spans="1:20" hidden="1" x14ac:dyDescent="0.25">
      <c r="A729" s="106"/>
      <c r="E729" s="6"/>
      <c r="F729" s="6"/>
      <c r="G729" s="106"/>
      <c r="H729" s="114"/>
      <c r="I729" s="114"/>
      <c r="O729" s="2"/>
      <c r="Q729" s="2"/>
      <c r="R729" s="2"/>
      <c r="S729" s="2"/>
    </row>
    <row r="730" spans="1:20" hidden="1" x14ac:dyDescent="0.25">
      <c r="A730" s="106"/>
      <c r="E730" s="6"/>
      <c r="F730" s="6"/>
      <c r="G730" s="106"/>
      <c r="H730" s="114"/>
      <c r="I730" s="114"/>
      <c r="O730" s="2"/>
      <c r="Q730" s="2"/>
      <c r="R730" s="2"/>
      <c r="S730" s="2"/>
    </row>
    <row r="731" spans="1:20" hidden="1" x14ac:dyDescent="0.25">
      <c r="A731" s="106"/>
      <c r="E731" s="6"/>
      <c r="F731" s="6"/>
      <c r="H731" s="112"/>
      <c r="I731" s="112"/>
    </row>
    <row r="732" spans="1:20" hidden="1" x14ac:dyDescent="0.25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</sheetData>
  <autoFilter ref="A9:U732" xr:uid="{00000000-0009-0000-0000-000008000000}">
    <filterColumn colId="9">
      <filters>
        <filter val="1,073.00"/>
        <filter val="1,959,617.64"/>
        <filter val="105.00"/>
        <filter val="11,382.00"/>
        <filter val="11,553.10"/>
        <filter val="115,053.62"/>
        <filter val="115,815.00"/>
        <filter val="12,577.00"/>
        <filter val="121,895.00"/>
        <filter val="13,138.00"/>
        <filter val="13,243.00"/>
        <filter val="130.00"/>
        <filter val="15,740.00"/>
        <filter val="17,070.00"/>
        <filter val="18,937.00"/>
        <filter val="181,416.07"/>
        <filter val="187,890.00"/>
        <filter val="191,464.00"/>
        <filter val="2,671.00"/>
        <filter val="2,766,565.80"/>
        <filter val="204,331,791.00"/>
        <filter val="21,030.00"/>
        <filter val="21,092.00"/>
        <filter val="228.15"/>
        <filter val="232,404.00"/>
        <filter val="237,802.31"/>
        <filter val="24,654.80"/>
        <filter val="24,870.00"/>
        <filter val="246,469,338.00"/>
        <filter val="25,220.00"/>
        <filter val="26,082.12"/>
        <filter val="26,640.60"/>
        <filter val="29,699.41"/>
        <filter val="3,574.00"/>
        <filter val="3,832.00"/>
        <filter val="3,856.00"/>
        <filter val="307,351,389.65"/>
        <filter val="307,999,658.25"/>
        <filter val="330.00"/>
        <filter val="336,694.41"/>
        <filter val="34,431.20"/>
        <filter val="350.00"/>
        <filter val="36,207.90"/>
        <filter val="4,190.55"/>
        <filter val="4,321,077.58"/>
        <filter val="40,063.90"/>
        <filter val="40,939,764.23"/>
        <filter val="40,940.00"/>
        <filter val="41,136.90"/>
        <filter val="42,137,547.00"/>
        <filter val="470,206.31"/>
        <filter val="5,300.00"/>
        <filter val="5,507.90"/>
        <filter val="5,548.60"/>
        <filter val="5,800.00"/>
        <filter val="5,950.00"/>
        <filter val="50,950.00"/>
        <filter val="500.00"/>
        <filter val="56,819.27"/>
        <filter val="57,208.67"/>
        <filter val="591.07"/>
        <filter val="6,080.00"/>
        <filter val="60,513.32"/>
        <filter val="60,882,051.65"/>
        <filter val="629,101.74"/>
        <filter val="64,865.00"/>
        <filter val="68,267.41"/>
        <filter val="7,555.00"/>
        <filter val="70,678.17"/>
        <filter val="8,669.41"/>
        <filter val="86,418.17"/>
        <filter val="9,690,994.91"/>
        <filter val="9,698.45"/>
        <filter val="9,936.70"/>
      </filters>
    </filterColumn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/>
  <dimension ref="A1:D112"/>
  <sheetViews>
    <sheetView topLeftCell="A59" workbookViewId="0">
      <selection activeCell="A75" sqref="A75"/>
    </sheetView>
  </sheetViews>
  <sheetFormatPr baseColWidth="10" defaultRowHeight="15" x14ac:dyDescent="0.25"/>
  <cols>
    <col min="1" max="1" width="11.42578125" style="1"/>
    <col min="2" max="2" width="14.7109375" style="1" customWidth="1"/>
    <col min="3" max="3" width="50.7109375" style="1" customWidth="1"/>
    <col min="4" max="4" width="35.85546875" style="1" customWidth="1"/>
    <col min="5" max="16384" width="11.42578125" style="1"/>
  </cols>
  <sheetData>
    <row r="1" spans="1:4" ht="15.75" thickBot="1" x14ac:dyDescent="0.3"/>
    <row r="2" spans="1:4" ht="64.5" thickBot="1" x14ac:dyDescent="0.3">
      <c r="A2" s="122" t="s">
        <v>596</v>
      </c>
      <c r="B2" s="121" t="s">
        <v>594</v>
      </c>
      <c r="C2" s="121" t="s">
        <v>317</v>
      </c>
      <c r="D2" s="123" t="s">
        <v>595</v>
      </c>
    </row>
    <row r="3" spans="1:4" x14ac:dyDescent="0.25">
      <c r="A3" s="124"/>
      <c r="B3" s="133">
        <v>1</v>
      </c>
      <c r="C3" s="125" t="s">
        <v>38</v>
      </c>
      <c r="D3" s="126"/>
    </row>
    <row r="4" spans="1:4" x14ac:dyDescent="0.25">
      <c r="A4" s="127"/>
      <c r="B4" s="134">
        <v>1.1000000000000001</v>
      </c>
      <c r="C4" s="128" t="s">
        <v>261</v>
      </c>
      <c r="D4" s="129"/>
    </row>
    <row r="5" spans="1:4" x14ac:dyDescent="0.25">
      <c r="A5" s="127"/>
      <c r="B5" s="128" t="s">
        <v>260</v>
      </c>
      <c r="C5" s="128" t="s">
        <v>96</v>
      </c>
      <c r="D5" s="129"/>
    </row>
    <row r="6" spans="1:4" ht="30" x14ac:dyDescent="0.25">
      <c r="A6" s="127"/>
      <c r="B6" s="128" t="s">
        <v>259</v>
      </c>
      <c r="C6" s="128" t="s">
        <v>453</v>
      </c>
      <c r="D6" s="129"/>
    </row>
    <row r="7" spans="1:4" x14ac:dyDescent="0.25">
      <c r="A7" s="127"/>
      <c r="B7" s="128" t="s">
        <v>257</v>
      </c>
      <c r="C7" s="128" t="s">
        <v>454</v>
      </c>
      <c r="D7" s="129"/>
    </row>
    <row r="8" spans="1:4" x14ac:dyDescent="0.25">
      <c r="A8" s="127" t="s">
        <v>3</v>
      </c>
      <c r="B8" s="128" t="s">
        <v>451</v>
      </c>
      <c r="C8" s="128" t="s">
        <v>455</v>
      </c>
      <c r="D8" s="129" t="s">
        <v>456</v>
      </c>
    </row>
    <row r="9" spans="1:4" ht="30" x14ac:dyDescent="0.25">
      <c r="A9" s="127"/>
      <c r="B9" s="128" t="s">
        <v>255</v>
      </c>
      <c r="C9" s="128" t="s">
        <v>457</v>
      </c>
      <c r="D9" s="129"/>
    </row>
    <row r="10" spans="1:4" x14ac:dyDescent="0.25">
      <c r="A10" s="127"/>
      <c r="B10" s="128" t="s">
        <v>458</v>
      </c>
      <c r="C10" s="128" t="s">
        <v>455</v>
      </c>
      <c r="D10" s="129" t="s">
        <v>456</v>
      </c>
    </row>
    <row r="11" spans="1:4" x14ac:dyDescent="0.25">
      <c r="A11" s="127"/>
      <c r="B11" s="128" t="s">
        <v>253</v>
      </c>
      <c r="C11" s="128" t="s">
        <v>459</v>
      </c>
      <c r="D11" s="129"/>
    </row>
    <row r="12" spans="1:4" x14ac:dyDescent="0.25">
      <c r="A12" s="127"/>
      <c r="B12" s="128" t="s">
        <v>460</v>
      </c>
      <c r="C12" s="128" t="s">
        <v>461</v>
      </c>
      <c r="D12" s="129"/>
    </row>
    <row r="13" spans="1:4" x14ac:dyDescent="0.25">
      <c r="A13" s="127"/>
      <c r="B13" s="128" t="s">
        <v>452</v>
      </c>
      <c r="C13" s="128" t="s">
        <v>462</v>
      </c>
      <c r="D13" s="129" t="s">
        <v>463</v>
      </c>
    </row>
    <row r="14" spans="1:4" x14ac:dyDescent="0.25">
      <c r="A14" s="127" t="s">
        <v>597</v>
      </c>
      <c r="B14" s="128" t="s">
        <v>249</v>
      </c>
      <c r="C14" s="128" t="s">
        <v>464</v>
      </c>
      <c r="D14" s="129" t="s">
        <v>465</v>
      </c>
    </row>
    <row r="15" spans="1:4" x14ac:dyDescent="0.25">
      <c r="A15" s="127"/>
      <c r="B15" s="128" t="s">
        <v>247</v>
      </c>
      <c r="C15" s="128" t="s">
        <v>466</v>
      </c>
      <c r="D15" s="129"/>
    </row>
    <row r="16" spans="1:4" ht="30" x14ac:dyDescent="0.25">
      <c r="A16" s="127" t="s">
        <v>598</v>
      </c>
      <c r="B16" s="128" t="s">
        <v>467</v>
      </c>
      <c r="C16" s="128" t="s">
        <v>468</v>
      </c>
      <c r="D16" s="129" t="s">
        <v>469</v>
      </c>
    </row>
    <row r="17" spans="1:4" x14ac:dyDescent="0.25">
      <c r="A17" s="127"/>
      <c r="B17" s="128" t="s">
        <v>470</v>
      </c>
      <c r="C17" s="128" t="s">
        <v>471</v>
      </c>
      <c r="D17" s="129" t="s">
        <v>472</v>
      </c>
    </row>
    <row r="18" spans="1:4" x14ac:dyDescent="0.25">
      <c r="A18" s="127"/>
      <c r="B18" s="128" t="s">
        <v>473</v>
      </c>
      <c r="C18" s="128" t="s">
        <v>474</v>
      </c>
      <c r="D18" s="129" t="s">
        <v>472</v>
      </c>
    </row>
    <row r="19" spans="1:4" x14ac:dyDescent="0.25">
      <c r="A19" s="127"/>
      <c r="B19" s="128" t="s">
        <v>475</v>
      </c>
      <c r="C19" s="128" t="s">
        <v>476</v>
      </c>
      <c r="D19" s="129" t="s">
        <v>472</v>
      </c>
    </row>
    <row r="20" spans="1:4" ht="30" x14ac:dyDescent="0.25">
      <c r="A20" s="127"/>
      <c r="B20" s="128" t="s">
        <v>245</v>
      </c>
      <c r="C20" s="128" t="s">
        <v>477</v>
      </c>
      <c r="D20" s="129"/>
    </row>
    <row r="21" spans="1:4" x14ac:dyDescent="0.25">
      <c r="A21" s="127"/>
      <c r="B21" s="128" t="s">
        <v>478</v>
      </c>
      <c r="C21" s="128" t="s">
        <v>479</v>
      </c>
      <c r="D21" s="129" t="s">
        <v>480</v>
      </c>
    </row>
    <row r="22" spans="1:4" x14ac:dyDescent="0.25">
      <c r="A22" s="127"/>
      <c r="B22" s="128" t="s">
        <v>481</v>
      </c>
      <c r="C22" s="128" t="s">
        <v>482</v>
      </c>
      <c r="D22" s="129" t="s">
        <v>480</v>
      </c>
    </row>
    <row r="23" spans="1:4" x14ac:dyDescent="0.25">
      <c r="A23" s="127"/>
      <c r="B23" s="128" t="s">
        <v>243</v>
      </c>
      <c r="C23" s="128" t="s">
        <v>90</v>
      </c>
      <c r="D23" s="129" t="s">
        <v>483</v>
      </c>
    </row>
    <row r="24" spans="1:4" x14ac:dyDescent="0.25">
      <c r="A24" s="127"/>
      <c r="B24" s="128" t="s">
        <v>241</v>
      </c>
      <c r="C24" s="128" t="s">
        <v>484</v>
      </c>
      <c r="D24" s="129" t="s">
        <v>456</v>
      </c>
    </row>
    <row r="25" spans="1:4" x14ac:dyDescent="0.25">
      <c r="A25" s="127" t="s">
        <v>403</v>
      </c>
      <c r="B25" s="128" t="s">
        <v>239</v>
      </c>
      <c r="C25" s="128" t="s">
        <v>88</v>
      </c>
      <c r="D25" s="129" t="s">
        <v>485</v>
      </c>
    </row>
    <row r="26" spans="1:4" x14ac:dyDescent="0.25">
      <c r="A26" s="127" t="s">
        <v>422</v>
      </c>
      <c r="B26" s="128" t="s">
        <v>239</v>
      </c>
      <c r="C26" s="128" t="s">
        <v>88</v>
      </c>
      <c r="D26" s="129"/>
    </row>
    <row r="27" spans="1:4" x14ac:dyDescent="0.25">
      <c r="A27" s="127" t="s">
        <v>599</v>
      </c>
      <c r="B27" s="128" t="s">
        <v>237</v>
      </c>
      <c r="C27" s="128" t="s">
        <v>236</v>
      </c>
      <c r="D27" s="129" t="s">
        <v>486</v>
      </c>
    </row>
    <row r="28" spans="1:4" x14ac:dyDescent="0.25">
      <c r="A28" s="127"/>
      <c r="B28" s="128" t="s">
        <v>487</v>
      </c>
      <c r="C28" s="128" t="s">
        <v>234</v>
      </c>
      <c r="D28" s="129"/>
    </row>
    <row r="29" spans="1:4" x14ac:dyDescent="0.25">
      <c r="A29" s="127"/>
      <c r="B29" s="128" t="s">
        <v>488</v>
      </c>
      <c r="C29" s="128" t="s">
        <v>489</v>
      </c>
      <c r="D29" s="129" t="s">
        <v>490</v>
      </c>
    </row>
    <row r="30" spans="1:4" x14ac:dyDescent="0.25">
      <c r="A30" s="127"/>
      <c r="B30" s="128" t="s">
        <v>491</v>
      </c>
      <c r="C30" s="128" t="s">
        <v>492</v>
      </c>
      <c r="D30" s="129" t="s">
        <v>493</v>
      </c>
    </row>
    <row r="31" spans="1:4" ht="30" x14ac:dyDescent="0.25">
      <c r="A31" s="127"/>
      <c r="B31" s="128" t="s">
        <v>494</v>
      </c>
      <c r="C31" s="128" t="s">
        <v>495</v>
      </c>
      <c r="D31" s="129" t="s">
        <v>490</v>
      </c>
    </row>
    <row r="32" spans="1:4" x14ac:dyDescent="0.25">
      <c r="A32" s="127"/>
      <c r="B32" s="128" t="s">
        <v>227</v>
      </c>
      <c r="C32" s="128" t="s">
        <v>496</v>
      </c>
      <c r="D32" s="129" t="s">
        <v>497</v>
      </c>
    </row>
    <row r="33" spans="1:4" x14ac:dyDescent="0.25">
      <c r="A33" s="127"/>
      <c r="B33" s="128" t="s">
        <v>225</v>
      </c>
      <c r="C33" s="128" t="s">
        <v>80</v>
      </c>
      <c r="D33" s="129" t="s">
        <v>498</v>
      </c>
    </row>
    <row r="34" spans="1:4" ht="30" x14ac:dyDescent="0.25">
      <c r="A34" s="127"/>
      <c r="B34" s="128" t="s">
        <v>224</v>
      </c>
      <c r="C34" s="128" t="s">
        <v>499</v>
      </c>
      <c r="D34" s="129"/>
    </row>
    <row r="35" spans="1:4" ht="30" x14ac:dyDescent="0.25">
      <c r="A35" s="127" t="s">
        <v>600</v>
      </c>
      <c r="B35" s="128" t="s">
        <v>222</v>
      </c>
      <c r="C35" s="128" t="s">
        <v>500</v>
      </c>
      <c r="D35" s="129" t="s">
        <v>501</v>
      </c>
    </row>
    <row r="36" spans="1:4" x14ac:dyDescent="0.25">
      <c r="A36" s="127" t="s">
        <v>601</v>
      </c>
      <c r="B36" s="128" t="s">
        <v>222</v>
      </c>
      <c r="C36" s="128" t="s">
        <v>500</v>
      </c>
      <c r="D36" s="129"/>
    </row>
    <row r="37" spans="1:4" x14ac:dyDescent="0.25">
      <c r="A37" s="127" t="s">
        <v>602</v>
      </c>
      <c r="B37" s="128" t="s">
        <v>222</v>
      </c>
      <c r="C37" s="128" t="s">
        <v>500</v>
      </c>
      <c r="D37" s="129"/>
    </row>
    <row r="38" spans="1:4" x14ac:dyDescent="0.25">
      <c r="A38" s="127" t="s">
        <v>603</v>
      </c>
      <c r="B38" s="128" t="s">
        <v>222</v>
      </c>
      <c r="C38" s="128" t="s">
        <v>500</v>
      </c>
      <c r="D38" s="129"/>
    </row>
    <row r="39" spans="1:4" x14ac:dyDescent="0.25">
      <c r="A39" s="127" t="s">
        <v>604</v>
      </c>
      <c r="B39" s="128" t="s">
        <v>222</v>
      </c>
      <c r="C39" s="128" t="s">
        <v>500</v>
      </c>
      <c r="D39" s="129"/>
    </row>
    <row r="40" spans="1:4" x14ac:dyDescent="0.25">
      <c r="A40" s="127" t="s">
        <v>605</v>
      </c>
      <c r="B40" s="128" t="s">
        <v>222</v>
      </c>
      <c r="C40" s="128" t="s">
        <v>500</v>
      </c>
      <c r="D40" s="129"/>
    </row>
    <row r="41" spans="1:4" ht="30" x14ac:dyDescent="0.25">
      <c r="A41" s="127" t="s">
        <v>606</v>
      </c>
      <c r="B41" s="128" t="s">
        <v>220</v>
      </c>
      <c r="C41" s="128" t="s">
        <v>502</v>
      </c>
      <c r="D41" s="129" t="s">
        <v>503</v>
      </c>
    </row>
    <row r="42" spans="1:4" ht="30" x14ac:dyDescent="0.25">
      <c r="A42" s="127" t="s">
        <v>607</v>
      </c>
      <c r="B42" s="128" t="s">
        <v>220</v>
      </c>
      <c r="C42" s="128" t="s">
        <v>502</v>
      </c>
      <c r="D42" s="129"/>
    </row>
    <row r="43" spans="1:4" ht="30" x14ac:dyDescent="0.25">
      <c r="A43" s="127" t="s">
        <v>608</v>
      </c>
      <c r="B43" s="128" t="s">
        <v>218</v>
      </c>
      <c r="C43" s="128" t="s">
        <v>504</v>
      </c>
      <c r="D43" s="129" t="s">
        <v>505</v>
      </c>
    </row>
    <row r="44" spans="1:4" x14ac:dyDescent="0.25">
      <c r="A44" s="127"/>
      <c r="B44" s="128" t="s">
        <v>216</v>
      </c>
      <c r="C44" s="128" t="s">
        <v>215</v>
      </c>
      <c r="D44" s="129"/>
    </row>
    <row r="45" spans="1:4" x14ac:dyDescent="0.25">
      <c r="A45" s="127"/>
      <c r="B45" s="128" t="s">
        <v>506</v>
      </c>
      <c r="C45" s="128" t="s">
        <v>213</v>
      </c>
      <c r="D45" s="129" t="s">
        <v>507</v>
      </c>
    </row>
    <row r="46" spans="1:4" x14ac:dyDescent="0.25">
      <c r="A46" s="127"/>
      <c r="B46" s="128" t="s">
        <v>508</v>
      </c>
      <c r="C46" s="128" t="s">
        <v>211</v>
      </c>
      <c r="D46" s="129"/>
    </row>
    <row r="47" spans="1:4" x14ac:dyDescent="0.25">
      <c r="A47" s="127"/>
      <c r="B47" s="128" t="s">
        <v>509</v>
      </c>
      <c r="C47" s="128" t="s">
        <v>209</v>
      </c>
      <c r="D47" s="129"/>
    </row>
    <row r="48" spans="1:4" x14ac:dyDescent="0.25">
      <c r="A48" s="127"/>
      <c r="B48" s="128" t="s">
        <v>510</v>
      </c>
      <c r="C48" s="128" t="s">
        <v>511</v>
      </c>
      <c r="D48" s="129" t="s">
        <v>512</v>
      </c>
    </row>
    <row r="49" spans="1:4" x14ac:dyDescent="0.25">
      <c r="A49" s="127"/>
      <c r="B49" s="128" t="s">
        <v>513</v>
      </c>
      <c r="C49" s="128" t="s">
        <v>514</v>
      </c>
      <c r="D49" s="129" t="s">
        <v>512</v>
      </c>
    </row>
    <row r="50" spans="1:4" x14ac:dyDescent="0.25">
      <c r="A50" s="127"/>
      <c r="B50" s="128" t="s">
        <v>515</v>
      </c>
      <c r="C50" s="128" t="s">
        <v>203</v>
      </c>
      <c r="D50" s="129" t="s">
        <v>516</v>
      </c>
    </row>
    <row r="51" spans="1:4" ht="45" x14ac:dyDescent="0.25">
      <c r="A51" s="127"/>
      <c r="B51" s="128" t="s">
        <v>202</v>
      </c>
      <c r="C51" s="128" t="s">
        <v>517</v>
      </c>
      <c r="D51" s="129"/>
    </row>
    <row r="52" spans="1:4" x14ac:dyDescent="0.25">
      <c r="A52" s="127"/>
      <c r="B52" s="128" t="s">
        <v>200</v>
      </c>
      <c r="C52" s="128" t="s">
        <v>518</v>
      </c>
      <c r="D52" s="129" t="s">
        <v>519</v>
      </c>
    </row>
    <row r="53" spans="1:4" x14ac:dyDescent="0.25">
      <c r="A53" s="127"/>
      <c r="B53" s="128" t="s">
        <v>198</v>
      </c>
      <c r="C53" s="128" t="s">
        <v>520</v>
      </c>
      <c r="D53" s="129" t="s">
        <v>521</v>
      </c>
    </row>
    <row r="54" spans="1:4" x14ac:dyDescent="0.25">
      <c r="A54" s="127"/>
      <c r="B54" s="128" t="s">
        <v>196</v>
      </c>
      <c r="C54" s="128" t="s">
        <v>522</v>
      </c>
      <c r="D54" s="129" t="s">
        <v>523</v>
      </c>
    </row>
    <row r="55" spans="1:4" ht="30" x14ac:dyDescent="0.25">
      <c r="A55" s="127"/>
      <c r="B55" s="128" t="s">
        <v>524</v>
      </c>
      <c r="C55" s="128" t="s">
        <v>525</v>
      </c>
      <c r="D55" s="129"/>
    </row>
    <row r="56" spans="1:4" ht="30" x14ac:dyDescent="0.25">
      <c r="A56" s="127"/>
      <c r="B56" s="128" t="s">
        <v>192</v>
      </c>
      <c r="C56" s="128" t="s">
        <v>526</v>
      </c>
      <c r="D56" s="129" t="s">
        <v>527</v>
      </c>
    </row>
    <row r="57" spans="1:4" ht="30" x14ac:dyDescent="0.25">
      <c r="A57" s="127"/>
      <c r="B57" s="128" t="s">
        <v>190</v>
      </c>
      <c r="C57" s="128" t="s">
        <v>528</v>
      </c>
      <c r="D57" s="129" t="s">
        <v>527</v>
      </c>
    </row>
    <row r="58" spans="1:4" ht="30" x14ac:dyDescent="0.25">
      <c r="A58" s="127"/>
      <c r="B58" s="128" t="s">
        <v>188</v>
      </c>
      <c r="C58" s="128" t="s">
        <v>529</v>
      </c>
      <c r="D58" s="129"/>
    </row>
    <row r="59" spans="1:4" x14ac:dyDescent="0.25">
      <c r="A59" s="127"/>
      <c r="B59" s="128" t="s">
        <v>530</v>
      </c>
      <c r="C59" s="128" t="s">
        <v>531</v>
      </c>
      <c r="D59" s="129" t="s">
        <v>532</v>
      </c>
    </row>
    <row r="60" spans="1:4" x14ac:dyDescent="0.25">
      <c r="A60" s="127"/>
      <c r="B60" s="128" t="s">
        <v>533</v>
      </c>
      <c r="C60" s="128" t="s">
        <v>534</v>
      </c>
      <c r="D60" s="129" t="s">
        <v>535</v>
      </c>
    </row>
    <row r="61" spans="1:4" x14ac:dyDescent="0.25">
      <c r="A61" s="127"/>
      <c r="B61" s="128" t="s">
        <v>186</v>
      </c>
      <c r="C61" s="128" t="s">
        <v>136</v>
      </c>
      <c r="D61" s="129"/>
    </row>
    <row r="62" spans="1:4" x14ac:dyDescent="0.25">
      <c r="A62" s="127"/>
      <c r="B62" s="128" t="s">
        <v>536</v>
      </c>
      <c r="C62" s="128" t="s">
        <v>537</v>
      </c>
      <c r="D62" s="129" t="s">
        <v>538</v>
      </c>
    </row>
    <row r="63" spans="1:4" x14ac:dyDescent="0.25">
      <c r="A63" s="127"/>
      <c r="B63" s="128" t="s">
        <v>539</v>
      </c>
      <c r="C63" s="128" t="s">
        <v>540</v>
      </c>
      <c r="D63" s="129" t="s">
        <v>541</v>
      </c>
    </row>
    <row r="64" spans="1:4" x14ac:dyDescent="0.25">
      <c r="A64" s="127"/>
      <c r="B64" s="128" t="s">
        <v>542</v>
      </c>
      <c r="C64" s="128" t="s">
        <v>267</v>
      </c>
      <c r="D64" s="129" t="s">
        <v>543</v>
      </c>
    </row>
    <row r="65" spans="1:4" ht="30" x14ac:dyDescent="0.25">
      <c r="A65" s="127"/>
      <c r="B65" s="128" t="s">
        <v>544</v>
      </c>
      <c r="C65" s="128" t="s">
        <v>545</v>
      </c>
      <c r="D65" s="129" t="s">
        <v>546</v>
      </c>
    </row>
    <row r="66" spans="1:4" x14ac:dyDescent="0.25">
      <c r="A66" s="127"/>
      <c r="B66" s="128" t="s">
        <v>185</v>
      </c>
      <c r="C66" s="128" t="s">
        <v>134</v>
      </c>
      <c r="D66" s="129" t="s">
        <v>547</v>
      </c>
    </row>
    <row r="67" spans="1:4" x14ac:dyDescent="0.25">
      <c r="A67" s="127"/>
      <c r="B67" s="128" t="s">
        <v>184</v>
      </c>
      <c r="C67" s="128" t="s">
        <v>132</v>
      </c>
      <c r="D67" s="129" t="s">
        <v>547</v>
      </c>
    </row>
    <row r="68" spans="1:4" x14ac:dyDescent="0.25">
      <c r="A68" s="127"/>
      <c r="B68" s="128" t="s">
        <v>548</v>
      </c>
      <c r="C68" s="128" t="s">
        <v>549</v>
      </c>
      <c r="D68" s="129"/>
    </row>
    <row r="69" spans="1:4" x14ac:dyDescent="0.25">
      <c r="A69" s="127"/>
      <c r="B69" s="128" t="s">
        <v>182</v>
      </c>
      <c r="C69" s="128" t="s">
        <v>550</v>
      </c>
      <c r="D69" s="129"/>
    </row>
    <row r="70" spans="1:4" x14ac:dyDescent="0.25">
      <c r="A70" s="127"/>
      <c r="B70" s="128" t="s">
        <v>181</v>
      </c>
      <c r="C70" s="128" t="s">
        <v>551</v>
      </c>
      <c r="D70" s="129"/>
    </row>
    <row r="71" spans="1:4" x14ac:dyDescent="0.25">
      <c r="A71" s="127"/>
      <c r="B71" s="128" t="s">
        <v>180</v>
      </c>
      <c r="C71" s="128" t="s">
        <v>552</v>
      </c>
      <c r="D71" s="129"/>
    </row>
    <row r="72" spans="1:4" x14ac:dyDescent="0.25">
      <c r="A72" s="127" t="s">
        <v>609</v>
      </c>
      <c r="B72" s="128" t="s">
        <v>179</v>
      </c>
      <c r="C72" s="128" t="s">
        <v>54</v>
      </c>
      <c r="D72" s="129" t="s">
        <v>553</v>
      </c>
    </row>
    <row r="73" spans="1:4" x14ac:dyDescent="0.25">
      <c r="A73" s="127" t="s">
        <v>610</v>
      </c>
      <c r="B73" s="128" t="s">
        <v>179</v>
      </c>
      <c r="C73" s="128" t="s">
        <v>54</v>
      </c>
      <c r="D73" s="129"/>
    </row>
    <row r="74" spans="1:4" x14ac:dyDescent="0.25">
      <c r="A74" s="127" t="s">
        <v>611</v>
      </c>
      <c r="B74" s="128" t="s">
        <v>179</v>
      </c>
      <c r="C74" s="128" t="s">
        <v>54</v>
      </c>
      <c r="D74" s="129"/>
    </row>
    <row r="75" spans="1:4" x14ac:dyDescent="0.25">
      <c r="A75" s="127"/>
      <c r="B75" s="128">
        <v>1.2</v>
      </c>
      <c r="C75" s="128" t="s">
        <v>178</v>
      </c>
      <c r="D75" s="129"/>
    </row>
    <row r="76" spans="1:4" x14ac:dyDescent="0.25">
      <c r="A76" s="127"/>
      <c r="B76" s="128" t="s">
        <v>177</v>
      </c>
      <c r="C76" s="128" t="s">
        <v>176</v>
      </c>
      <c r="D76" s="129"/>
    </row>
    <row r="77" spans="1:4" x14ac:dyDescent="0.25">
      <c r="A77" s="127"/>
      <c r="B77" s="128" t="s">
        <v>175</v>
      </c>
      <c r="C77" s="128" t="s">
        <v>554</v>
      </c>
      <c r="D77" s="129" t="s">
        <v>555</v>
      </c>
    </row>
    <row r="78" spans="1:4" x14ac:dyDescent="0.25">
      <c r="A78" s="127"/>
      <c r="B78" s="128" t="s">
        <v>173</v>
      </c>
      <c r="C78" s="128" t="s">
        <v>556</v>
      </c>
      <c r="D78" s="129" t="s">
        <v>555</v>
      </c>
    </row>
    <row r="79" spans="1:4" x14ac:dyDescent="0.25">
      <c r="A79" s="127"/>
      <c r="B79" s="128" t="s">
        <v>171</v>
      </c>
      <c r="C79" s="128" t="s">
        <v>557</v>
      </c>
      <c r="D79" s="129" t="s">
        <v>555</v>
      </c>
    </row>
    <row r="80" spans="1:4" ht="30" x14ac:dyDescent="0.25">
      <c r="A80" s="127"/>
      <c r="B80" s="128" t="s">
        <v>558</v>
      </c>
      <c r="C80" s="128" t="s">
        <v>168</v>
      </c>
      <c r="D80" s="129" t="s">
        <v>559</v>
      </c>
    </row>
    <row r="81" spans="1:4" x14ac:dyDescent="0.25">
      <c r="A81" s="127"/>
      <c r="B81" s="128" t="s">
        <v>167</v>
      </c>
      <c r="C81" s="128" t="s">
        <v>560</v>
      </c>
      <c r="D81" s="129" t="s">
        <v>561</v>
      </c>
    </row>
    <row r="82" spans="1:4" x14ac:dyDescent="0.25">
      <c r="A82" s="127"/>
      <c r="B82" s="128" t="s">
        <v>165</v>
      </c>
      <c r="C82" s="128" t="s">
        <v>164</v>
      </c>
      <c r="D82" s="129" t="s">
        <v>561</v>
      </c>
    </row>
    <row r="83" spans="1:4" x14ac:dyDescent="0.25">
      <c r="A83" s="127"/>
      <c r="B83" s="128" t="s">
        <v>163</v>
      </c>
      <c r="C83" s="128" t="s">
        <v>562</v>
      </c>
      <c r="D83" s="129" t="s">
        <v>563</v>
      </c>
    </row>
    <row r="84" spans="1:4" x14ac:dyDescent="0.25">
      <c r="A84" s="127"/>
      <c r="B84" s="128" t="s">
        <v>161</v>
      </c>
      <c r="C84" s="128" t="s">
        <v>564</v>
      </c>
      <c r="D84" s="129" t="s">
        <v>565</v>
      </c>
    </row>
    <row r="85" spans="1:4" x14ac:dyDescent="0.25">
      <c r="A85" s="127"/>
      <c r="B85" s="128" t="s">
        <v>159</v>
      </c>
      <c r="C85" s="128" t="s">
        <v>158</v>
      </c>
      <c r="D85" s="129" t="s">
        <v>566</v>
      </c>
    </row>
    <row r="86" spans="1:4" x14ac:dyDescent="0.25">
      <c r="A86" s="127"/>
      <c r="B86" s="128" t="s">
        <v>157</v>
      </c>
      <c r="C86" s="128" t="s">
        <v>156</v>
      </c>
      <c r="D86" s="129" t="s">
        <v>567</v>
      </c>
    </row>
    <row r="87" spans="1:4" ht="30" x14ac:dyDescent="0.25">
      <c r="A87" s="127"/>
      <c r="B87" s="128" t="s">
        <v>155</v>
      </c>
      <c r="C87" s="128" t="s">
        <v>568</v>
      </c>
      <c r="D87" s="129" t="s">
        <v>569</v>
      </c>
    </row>
    <row r="88" spans="1:4" ht="30" x14ac:dyDescent="0.25">
      <c r="A88" s="127"/>
      <c r="B88" s="128" t="s">
        <v>153</v>
      </c>
      <c r="C88" s="128" t="s">
        <v>570</v>
      </c>
      <c r="D88" s="129" t="s">
        <v>559</v>
      </c>
    </row>
    <row r="89" spans="1:4" ht="30" x14ac:dyDescent="0.25">
      <c r="A89" s="127"/>
      <c r="B89" s="128" t="s">
        <v>151</v>
      </c>
      <c r="C89" s="128" t="s">
        <v>571</v>
      </c>
      <c r="D89" s="129" t="s">
        <v>572</v>
      </c>
    </row>
    <row r="90" spans="1:4" x14ac:dyDescent="0.25">
      <c r="A90" s="127"/>
      <c r="B90" s="128" t="s">
        <v>149</v>
      </c>
      <c r="C90" s="128" t="s">
        <v>573</v>
      </c>
      <c r="D90" s="129" t="s">
        <v>574</v>
      </c>
    </row>
    <row r="91" spans="1:4" x14ac:dyDescent="0.25">
      <c r="A91" s="127"/>
      <c r="B91" s="128" t="s">
        <v>147</v>
      </c>
      <c r="C91" s="128" t="s">
        <v>575</v>
      </c>
      <c r="D91" s="129" t="s">
        <v>576</v>
      </c>
    </row>
    <row r="92" spans="1:4" x14ac:dyDescent="0.25">
      <c r="A92" s="127"/>
      <c r="B92" s="128" t="s">
        <v>145</v>
      </c>
      <c r="C92" s="128" t="s">
        <v>144</v>
      </c>
      <c r="D92" s="129" t="s">
        <v>577</v>
      </c>
    </row>
    <row r="93" spans="1:4" ht="30" x14ac:dyDescent="0.25">
      <c r="A93" s="127"/>
      <c r="B93" s="128" t="s">
        <v>143</v>
      </c>
      <c r="C93" s="128" t="s">
        <v>578</v>
      </c>
      <c r="D93" s="129"/>
    </row>
    <row r="94" spans="1:4" ht="45" x14ac:dyDescent="0.25">
      <c r="A94" s="127"/>
      <c r="B94" s="128" t="s">
        <v>579</v>
      </c>
      <c r="C94" s="128" t="s">
        <v>531</v>
      </c>
      <c r="D94" s="129" t="s">
        <v>580</v>
      </c>
    </row>
    <row r="95" spans="1:4" x14ac:dyDescent="0.25">
      <c r="A95" s="127"/>
      <c r="B95" s="128" t="s">
        <v>581</v>
      </c>
      <c r="C95" s="128" t="s">
        <v>534</v>
      </c>
      <c r="D95" s="129" t="s">
        <v>582</v>
      </c>
    </row>
    <row r="96" spans="1:4" x14ac:dyDescent="0.25">
      <c r="A96" s="127"/>
      <c r="B96" s="128" t="s">
        <v>137</v>
      </c>
      <c r="C96" s="128" t="s">
        <v>136</v>
      </c>
      <c r="D96" s="129"/>
    </row>
    <row r="97" spans="1:4" x14ac:dyDescent="0.25">
      <c r="A97" s="127"/>
      <c r="B97" s="128" t="s">
        <v>583</v>
      </c>
      <c r="C97" s="128" t="s">
        <v>537</v>
      </c>
      <c r="D97" s="129" t="s">
        <v>538</v>
      </c>
    </row>
    <row r="98" spans="1:4" x14ac:dyDescent="0.25">
      <c r="A98" s="127"/>
      <c r="B98" s="128" t="s">
        <v>584</v>
      </c>
      <c r="C98" s="128" t="s">
        <v>540</v>
      </c>
      <c r="D98" s="129" t="s">
        <v>541</v>
      </c>
    </row>
    <row r="99" spans="1:4" x14ac:dyDescent="0.25">
      <c r="A99" s="127"/>
      <c r="B99" s="128" t="s">
        <v>585</v>
      </c>
      <c r="C99" s="128" t="s">
        <v>267</v>
      </c>
      <c r="D99" s="129" t="s">
        <v>546</v>
      </c>
    </row>
    <row r="100" spans="1:4" ht="30" x14ac:dyDescent="0.25">
      <c r="A100" s="127"/>
      <c r="B100" s="128" t="s">
        <v>586</v>
      </c>
      <c r="C100" s="128" t="s">
        <v>545</v>
      </c>
      <c r="D100" s="129" t="s">
        <v>546</v>
      </c>
    </row>
    <row r="101" spans="1:4" x14ac:dyDescent="0.25">
      <c r="A101" s="127"/>
      <c r="B101" s="128" t="s">
        <v>135</v>
      </c>
      <c r="C101" s="128" t="s">
        <v>134</v>
      </c>
      <c r="D101" s="129" t="s">
        <v>547</v>
      </c>
    </row>
    <row r="102" spans="1:4" x14ac:dyDescent="0.25">
      <c r="A102" s="127"/>
      <c r="B102" s="128" t="s">
        <v>133</v>
      </c>
      <c r="C102" s="128" t="s">
        <v>132</v>
      </c>
      <c r="D102" s="129" t="s">
        <v>547</v>
      </c>
    </row>
    <row r="103" spans="1:4" ht="30" x14ac:dyDescent="0.25">
      <c r="A103" s="127"/>
      <c r="B103" s="128" t="s">
        <v>131</v>
      </c>
      <c r="C103" s="128" t="s">
        <v>549</v>
      </c>
      <c r="D103" s="129" t="s">
        <v>587</v>
      </c>
    </row>
    <row r="104" spans="1:4" x14ac:dyDescent="0.25">
      <c r="A104" s="127"/>
      <c r="B104" s="128" t="s">
        <v>129</v>
      </c>
      <c r="C104" s="128" t="s">
        <v>550</v>
      </c>
      <c r="D104" s="129"/>
    </row>
    <row r="105" spans="1:4" x14ac:dyDescent="0.25">
      <c r="A105" s="127"/>
      <c r="B105" s="128" t="s">
        <v>127</v>
      </c>
      <c r="C105" s="128" t="s">
        <v>551</v>
      </c>
      <c r="D105" s="129"/>
    </row>
    <row r="106" spans="1:4" x14ac:dyDescent="0.25">
      <c r="A106" s="127"/>
      <c r="B106" s="128" t="s">
        <v>125</v>
      </c>
      <c r="C106" s="128" t="s">
        <v>552</v>
      </c>
      <c r="D106" s="129"/>
    </row>
    <row r="107" spans="1:4" ht="30" x14ac:dyDescent="0.25">
      <c r="A107" s="127"/>
      <c r="B107" s="128" t="s">
        <v>123</v>
      </c>
      <c r="C107" s="128" t="s">
        <v>588</v>
      </c>
      <c r="D107" s="129" t="s">
        <v>589</v>
      </c>
    </row>
    <row r="108" spans="1:4" ht="30" x14ac:dyDescent="0.25">
      <c r="A108" s="127"/>
      <c r="B108" s="128" t="s">
        <v>121</v>
      </c>
      <c r="C108" s="128" t="s">
        <v>590</v>
      </c>
      <c r="D108" s="129"/>
    </row>
    <row r="109" spans="1:4" ht="30" x14ac:dyDescent="0.25">
      <c r="A109" s="127"/>
      <c r="B109" s="128" t="s">
        <v>119</v>
      </c>
      <c r="C109" s="128" t="s">
        <v>591</v>
      </c>
      <c r="D109" s="129"/>
    </row>
    <row r="110" spans="1:4" ht="30" x14ac:dyDescent="0.25">
      <c r="A110" s="127"/>
      <c r="B110" s="128" t="s">
        <v>117</v>
      </c>
      <c r="C110" s="128" t="s">
        <v>592</v>
      </c>
      <c r="D110" s="129"/>
    </row>
    <row r="111" spans="1:4" ht="30" x14ac:dyDescent="0.25">
      <c r="A111" s="127"/>
      <c r="B111" s="128" t="s">
        <v>115</v>
      </c>
      <c r="C111" s="128" t="s">
        <v>593</v>
      </c>
      <c r="D111" s="129"/>
    </row>
    <row r="112" spans="1:4" ht="15.75" thickBot="1" x14ac:dyDescent="0.3">
      <c r="A112" s="130"/>
      <c r="B112" s="131"/>
      <c r="C112" s="131"/>
      <c r="D112" s="1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3:C45"/>
  <sheetViews>
    <sheetView workbookViewId="0">
      <selection activeCell="F39" sqref="F39"/>
    </sheetView>
  </sheetViews>
  <sheetFormatPr baseColWidth="10" defaultRowHeight="15" x14ac:dyDescent="0.25"/>
  <cols>
    <col min="1" max="1" width="31.85546875" customWidth="1"/>
    <col min="2" max="2" width="70" bestFit="1" customWidth="1"/>
    <col min="3" max="3" width="11.5703125" bestFit="1" customWidth="1"/>
  </cols>
  <sheetData>
    <row r="3" spans="1:3" x14ac:dyDescent="0.25">
      <c r="A3" s="158" t="s">
        <v>1634</v>
      </c>
    </row>
    <row r="4" spans="1:3" x14ac:dyDescent="0.25">
      <c r="A4" s="158" t="s">
        <v>442</v>
      </c>
      <c r="B4" s="158" t="s">
        <v>443</v>
      </c>
      <c r="C4" t="s">
        <v>97</v>
      </c>
    </row>
    <row r="5" spans="1:3" x14ac:dyDescent="0.25">
      <c r="A5" t="s">
        <v>340</v>
      </c>
      <c r="B5" t="s">
        <v>341</v>
      </c>
      <c r="C5" s="109">
        <v>34771.460000000006</v>
      </c>
    </row>
    <row r="6" spans="1:3" x14ac:dyDescent="0.25">
      <c r="A6" t="s">
        <v>346</v>
      </c>
      <c r="B6" t="s">
        <v>347</v>
      </c>
      <c r="C6" s="109">
        <v>12608.119999999999</v>
      </c>
    </row>
    <row r="7" spans="1:3" x14ac:dyDescent="0.25">
      <c r="A7" t="s">
        <v>624</v>
      </c>
      <c r="B7" t="s">
        <v>625</v>
      </c>
      <c r="C7" s="109">
        <v>37858.780000000006</v>
      </c>
    </row>
    <row r="8" spans="1:3" x14ac:dyDescent="0.25">
      <c r="A8" t="s">
        <v>348</v>
      </c>
      <c r="B8" t="s">
        <v>349</v>
      </c>
      <c r="C8" s="109">
        <v>16397.96</v>
      </c>
    </row>
    <row r="9" spans="1:3" x14ac:dyDescent="0.25">
      <c r="A9" t="s">
        <v>350</v>
      </c>
      <c r="B9" t="s">
        <v>351</v>
      </c>
      <c r="C9" s="109">
        <v>11201.420000000007</v>
      </c>
    </row>
    <row r="10" spans="1:3" x14ac:dyDescent="0.25">
      <c r="A10" t="s">
        <v>352</v>
      </c>
      <c r="B10" t="s">
        <v>349</v>
      </c>
      <c r="C10" s="109">
        <v>10536.279999999997</v>
      </c>
    </row>
    <row r="11" spans="1:3" x14ac:dyDescent="0.25">
      <c r="A11" t="s">
        <v>353</v>
      </c>
      <c r="B11" t="s">
        <v>354</v>
      </c>
      <c r="C11" s="109">
        <v>14249.329999999996</v>
      </c>
    </row>
    <row r="12" spans="1:3" x14ac:dyDescent="0.25">
      <c r="A12" t="s">
        <v>355</v>
      </c>
      <c r="B12" t="s">
        <v>349</v>
      </c>
      <c r="C12" s="109">
        <v>37567.509999999995</v>
      </c>
    </row>
    <row r="13" spans="1:3" x14ac:dyDescent="0.25">
      <c r="A13" t="s">
        <v>356</v>
      </c>
      <c r="B13" t="s">
        <v>357</v>
      </c>
      <c r="C13" s="109">
        <v>39050.999999999993</v>
      </c>
    </row>
    <row r="14" spans="1:3" x14ac:dyDescent="0.25">
      <c r="A14" t="s">
        <v>832</v>
      </c>
      <c r="B14" t="s">
        <v>833</v>
      </c>
      <c r="C14" s="109">
        <v>5487.34</v>
      </c>
    </row>
    <row r="15" spans="1:3" x14ac:dyDescent="0.25">
      <c r="A15" t="s">
        <v>912</v>
      </c>
      <c r="B15" t="s">
        <v>913</v>
      </c>
      <c r="C15" s="109">
        <v>1304.3499999999999</v>
      </c>
    </row>
    <row r="16" spans="1:3" x14ac:dyDescent="0.25">
      <c r="A16" t="s">
        <v>950</v>
      </c>
      <c r="B16" t="s">
        <v>951</v>
      </c>
      <c r="C16" s="109">
        <v>31088.229999999996</v>
      </c>
    </row>
    <row r="17" spans="1:3" x14ac:dyDescent="0.25">
      <c r="A17" t="s">
        <v>358</v>
      </c>
      <c r="B17" t="s">
        <v>359</v>
      </c>
      <c r="C17" s="109">
        <v>260585.05000000005</v>
      </c>
    </row>
    <row r="18" spans="1:3" x14ac:dyDescent="0.25">
      <c r="A18" t="s">
        <v>1049</v>
      </c>
      <c r="B18" t="s">
        <v>1050</v>
      </c>
      <c r="C18" s="109">
        <v>285</v>
      </c>
    </row>
    <row r="19" spans="1:3" x14ac:dyDescent="0.25">
      <c r="A19" t="s">
        <v>670</v>
      </c>
      <c r="B19" t="s">
        <v>1566</v>
      </c>
      <c r="C19" s="109">
        <v>7033</v>
      </c>
    </row>
    <row r="20" spans="1:3" x14ac:dyDescent="0.25">
      <c r="A20" t="s">
        <v>1627</v>
      </c>
      <c r="B20" t="s">
        <v>1628</v>
      </c>
      <c r="C20" s="109">
        <v>692</v>
      </c>
    </row>
    <row r="21" spans="1:3" x14ac:dyDescent="0.25">
      <c r="A21" t="s">
        <v>1055</v>
      </c>
      <c r="B21" t="s">
        <v>1056</v>
      </c>
      <c r="C21" s="109">
        <v>14902</v>
      </c>
    </row>
    <row r="22" spans="1:3" x14ac:dyDescent="0.25">
      <c r="A22" t="s">
        <v>1631</v>
      </c>
      <c r="B22" t="s">
        <v>1632</v>
      </c>
      <c r="C22" s="109">
        <v>185</v>
      </c>
    </row>
    <row r="23" spans="1:3" x14ac:dyDescent="0.25">
      <c r="A23" t="s">
        <v>671</v>
      </c>
      <c r="B23" t="s">
        <v>1567</v>
      </c>
      <c r="C23" s="109">
        <v>2322</v>
      </c>
    </row>
    <row r="24" spans="1:3" x14ac:dyDescent="0.25">
      <c r="A24" t="s">
        <v>672</v>
      </c>
      <c r="B24" t="s">
        <v>673</v>
      </c>
      <c r="C24" s="109">
        <v>8260</v>
      </c>
    </row>
    <row r="25" spans="1:3" x14ac:dyDescent="0.25">
      <c r="A25" t="s">
        <v>1621</v>
      </c>
      <c r="B25" t="s">
        <v>1622</v>
      </c>
      <c r="C25" s="109">
        <v>3700</v>
      </c>
    </row>
    <row r="26" spans="1:3" x14ac:dyDescent="0.25">
      <c r="A26" t="s">
        <v>370</v>
      </c>
      <c r="B26" t="s">
        <v>1569</v>
      </c>
      <c r="C26" s="109">
        <v>22223.86</v>
      </c>
    </row>
    <row r="27" spans="1:3" x14ac:dyDescent="0.25">
      <c r="A27" t="s">
        <v>1623</v>
      </c>
      <c r="B27" t="s">
        <v>1624</v>
      </c>
      <c r="C27" s="109">
        <v>158.46</v>
      </c>
    </row>
    <row r="28" spans="1:3" x14ac:dyDescent="0.25">
      <c r="A28" t="s">
        <v>1629</v>
      </c>
      <c r="B28" t="s">
        <v>1630</v>
      </c>
      <c r="C28" s="109">
        <v>200</v>
      </c>
    </row>
    <row r="29" spans="1:3" x14ac:dyDescent="0.25">
      <c r="A29" t="s">
        <v>371</v>
      </c>
      <c r="B29" t="s">
        <v>1560</v>
      </c>
      <c r="C29" s="109">
        <v>1580.7399999999998</v>
      </c>
    </row>
    <row r="30" spans="1:3" x14ac:dyDescent="0.25">
      <c r="A30" t="s">
        <v>1072</v>
      </c>
      <c r="B30" t="s">
        <v>1561</v>
      </c>
      <c r="C30" s="109">
        <v>77177.66</v>
      </c>
    </row>
    <row r="31" spans="1:3" x14ac:dyDescent="0.25">
      <c r="A31" t="s">
        <v>1083</v>
      </c>
      <c r="B31" t="s">
        <v>1084</v>
      </c>
      <c r="C31" s="109">
        <v>14814.6</v>
      </c>
    </row>
    <row r="32" spans="1:3" x14ac:dyDescent="0.25">
      <c r="A32" t="s">
        <v>685</v>
      </c>
      <c r="B32" t="s">
        <v>373</v>
      </c>
      <c r="C32" s="109">
        <v>4000</v>
      </c>
    </row>
    <row r="33" spans="1:3" x14ac:dyDescent="0.25">
      <c r="A33" t="s">
        <v>686</v>
      </c>
      <c r="B33" t="s">
        <v>1571</v>
      </c>
      <c r="C33" s="109">
        <v>23767.55</v>
      </c>
    </row>
    <row r="34" spans="1:3" x14ac:dyDescent="0.25">
      <c r="A34" t="s">
        <v>378</v>
      </c>
      <c r="B34" t="s">
        <v>379</v>
      </c>
      <c r="C34" s="109">
        <v>2011</v>
      </c>
    </row>
    <row r="35" spans="1:3" x14ac:dyDescent="0.25">
      <c r="A35" t="s">
        <v>382</v>
      </c>
      <c r="B35" t="s">
        <v>383</v>
      </c>
      <c r="C35" s="109">
        <v>195.65</v>
      </c>
    </row>
    <row r="36" spans="1:3" x14ac:dyDescent="0.25">
      <c r="A36" t="s">
        <v>1179</v>
      </c>
      <c r="B36" t="s">
        <v>1180</v>
      </c>
      <c r="C36" s="109">
        <v>7200</v>
      </c>
    </row>
    <row r="37" spans="1:3" x14ac:dyDescent="0.25">
      <c r="A37" t="s">
        <v>1212</v>
      </c>
      <c r="B37" t="s">
        <v>1213</v>
      </c>
      <c r="C37" s="109">
        <v>4410</v>
      </c>
    </row>
    <row r="38" spans="1:3" x14ac:dyDescent="0.25">
      <c r="A38" t="s">
        <v>1234</v>
      </c>
      <c r="B38" t="s">
        <v>1235</v>
      </c>
      <c r="C38" s="109">
        <v>11988</v>
      </c>
    </row>
    <row r="39" spans="1:3" x14ac:dyDescent="0.25">
      <c r="A39" t="s">
        <v>1244</v>
      </c>
      <c r="B39" t="s">
        <v>1245</v>
      </c>
      <c r="C39" s="109">
        <v>2670</v>
      </c>
    </row>
    <row r="40" spans="1:3" x14ac:dyDescent="0.25">
      <c r="A40" t="s">
        <v>1246</v>
      </c>
      <c r="B40" t="s">
        <v>1247</v>
      </c>
      <c r="C40" s="109">
        <v>3301.26</v>
      </c>
    </row>
    <row r="41" spans="1:3" x14ac:dyDescent="0.25">
      <c r="A41" t="s">
        <v>395</v>
      </c>
      <c r="B41" t="s">
        <v>396</v>
      </c>
      <c r="C41" s="109">
        <v>1189.5999999999999</v>
      </c>
    </row>
    <row r="42" spans="1:3" x14ac:dyDescent="0.25">
      <c r="A42" t="s">
        <v>399</v>
      </c>
      <c r="B42" t="s">
        <v>400</v>
      </c>
      <c r="C42" s="109">
        <v>5776</v>
      </c>
    </row>
    <row r="43" spans="1:3" x14ac:dyDescent="0.25">
      <c r="A43" t="s">
        <v>1368</v>
      </c>
      <c r="B43" t="s">
        <v>1369</v>
      </c>
      <c r="C43" s="109">
        <v>47022</v>
      </c>
    </row>
    <row r="44" spans="1:3" x14ac:dyDescent="0.25">
      <c r="A44" t="s">
        <v>1625</v>
      </c>
      <c r="B44" t="s">
        <v>1626</v>
      </c>
      <c r="C44" s="109">
        <v>7207.7199999999993</v>
      </c>
    </row>
    <row r="45" spans="1:3" x14ac:dyDescent="0.25">
      <c r="A45" t="s">
        <v>1633</v>
      </c>
      <c r="C45" s="109">
        <v>786979.93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 filterMode="1"/>
  <dimension ref="A1:X1261"/>
  <sheetViews>
    <sheetView topLeftCell="L1" workbookViewId="0">
      <selection activeCell="F39" sqref="F39"/>
    </sheetView>
  </sheetViews>
  <sheetFormatPr baseColWidth="10" defaultRowHeight="15" x14ac:dyDescent="0.25"/>
  <cols>
    <col min="4" max="4" width="22.7109375" customWidth="1"/>
    <col min="5" max="5" width="11.42578125" style="108"/>
    <col min="11" max="11" width="48.7109375" customWidth="1"/>
    <col min="18" max="18" width="36.7109375" customWidth="1"/>
    <col min="19" max="19" width="52.28515625" customWidth="1"/>
    <col min="20" max="20" width="13.140625" style="109" bestFit="1" customWidth="1"/>
    <col min="22" max="22" width="62.42578125" customWidth="1"/>
    <col min="24" max="24" width="11.85546875" bestFit="1" customWidth="1"/>
  </cols>
  <sheetData>
    <row r="1" spans="1:24" x14ac:dyDescent="0.25">
      <c r="A1" t="s">
        <v>425</v>
      </c>
      <c r="B1" t="s">
        <v>426</v>
      </c>
      <c r="C1" t="s">
        <v>427</v>
      </c>
      <c r="D1" t="s">
        <v>428</v>
      </c>
      <c r="E1" s="108" t="s">
        <v>429</v>
      </c>
      <c r="F1" t="s">
        <v>430</v>
      </c>
      <c r="G1" t="s">
        <v>431</v>
      </c>
      <c r="H1" t="s">
        <v>432</v>
      </c>
      <c r="I1" t="s">
        <v>433</v>
      </c>
      <c r="J1" t="s">
        <v>434</v>
      </c>
      <c r="K1" t="s">
        <v>435</v>
      </c>
      <c r="L1" t="s">
        <v>436</v>
      </c>
      <c r="M1" t="s">
        <v>437</v>
      </c>
      <c r="N1" t="s">
        <v>438</v>
      </c>
      <c r="O1" t="s">
        <v>439</v>
      </c>
      <c r="P1" t="s">
        <v>440</v>
      </c>
      <c r="Q1" t="s">
        <v>441</v>
      </c>
      <c r="R1" t="s">
        <v>442</v>
      </c>
      <c r="S1" t="s">
        <v>443</v>
      </c>
      <c r="T1" s="109" t="s">
        <v>444</v>
      </c>
      <c r="U1" t="s">
        <v>445</v>
      </c>
      <c r="V1" t="s">
        <v>446</v>
      </c>
      <c r="W1" t="s">
        <v>447</v>
      </c>
      <c r="X1" t="s">
        <v>448</v>
      </c>
    </row>
    <row r="2" spans="1:24" hidden="1" x14ac:dyDescent="0.25">
      <c r="A2" t="s">
        <v>449</v>
      </c>
      <c r="B2">
        <v>1</v>
      </c>
      <c r="C2">
        <v>8</v>
      </c>
      <c r="D2" t="s">
        <v>1554</v>
      </c>
      <c r="E2" s="108">
        <v>45292</v>
      </c>
      <c r="F2" t="s">
        <v>1555</v>
      </c>
      <c r="G2">
        <v>1</v>
      </c>
      <c r="H2">
        <v>45292</v>
      </c>
      <c r="J2">
        <v>0</v>
      </c>
      <c r="K2" t="s">
        <v>1620</v>
      </c>
      <c r="L2" t="s">
        <v>1636</v>
      </c>
      <c r="M2" t="s">
        <v>1556</v>
      </c>
      <c r="N2">
        <v>152</v>
      </c>
      <c r="O2" t="s">
        <v>1557</v>
      </c>
      <c r="P2" t="s">
        <v>3</v>
      </c>
      <c r="Q2" t="s">
        <v>1558</v>
      </c>
      <c r="R2" t="s">
        <v>358</v>
      </c>
      <c r="S2" t="s">
        <v>359</v>
      </c>
      <c r="T2" s="109">
        <v>702</v>
      </c>
      <c r="U2" t="s">
        <v>1559</v>
      </c>
      <c r="V2" t="s">
        <v>1643</v>
      </c>
    </row>
    <row r="3" spans="1:24" hidden="1" x14ac:dyDescent="0.25">
      <c r="A3" t="s">
        <v>449</v>
      </c>
      <c r="B3">
        <v>1</v>
      </c>
      <c r="C3">
        <v>8</v>
      </c>
      <c r="D3" t="s">
        <v>1554</v>
      </c>
      <c r="E3" s="108">
        <v>45292</v>
      </c>
      <c r="F3" t="s">
        <v>1555</v>
      </c>
      <c r="G3">
        <v>1</v>
      </c>
      <c r="H3">
        <v>45292</v>
      </c>
      <c r="J3">
        <v>0</v>
      </c>
      <c r="K3" t="s">
        <v>1620</v>
      </c>
      <c r="L3" t="s">
        <v>1636</v>
      </c>
      <c r="M3" t="s">
        <v>1556</v>
      </c>
      <c r="N3">
        <v>152</v>
      </c>
      <c r="O3" t="s">
        <v>1557</v>
      </c>
      <c r="P3" t="s">
        <v>3</v>
      </c>
      <c r="Q3" t="s">
        <v>1558</v>
      </c>
      <c r="R3" t="s">
        <v>1248</v>
      </c>
      <c r="S3" t="s">
        <v>1249</v>
      </c>
      <c r="T3" s="109">
        <v>30</v>
      </c>
      <c r="U3" t="s">
        <v>1559</v>
      </c>
      <c r="V3" t="s">
        <v>1643</v>
      </c>
    </row>
    <row r="4" spans="1:24" hidden="1" x14ac:dyDescent="0.25">
      <c r="A4" t="s">
        <v>449</v>
      </c>
      <c r="B4">
        <v>2</v>
      </c>
      <c r="C4">
        <v>8</v>
      </c>
      <c r="D4" t="s">
        <v>1554</v>
      </c>
      <c r="E4" s="108">
        <v>45293</v>
      </c>
      <c r="F4" t="s">
        <v>1555</v>
      </c>
      <c r="G4">
        <v>1</v>
      </c>
      <c r="H4">
        <v>45293</v>
      </c>
      <c r="J4">
        <v>0</v>
      </c>
      <c r="K4" t="s">
        <v>1620</v>
      </c>
      <c r="L4" t="s">
        <v>1636</v>
      </c>
      <c r="M4" t="s">
        <v>1556</v>
      </c>
      <c r="N4">
        <v>152</v>
      </c>
      <c r="O4" t="s">
        <v>1557</v>
      </c>
      <c r="P4" t="s">
        <v>3</v>
      </c>
      <c r="Q4" t="s">
        <v>1558</v>
      </c>
      <c r="R4" t="s">
        <v>358</v>
      </c>
      <c r="S4" t="s">
        <v>359</v>
      </c>
      <c r="T4" s="109">
        <v>292</v>
      </c>
      <c r="U4" t="s">
        <v>1559</v>
      </c>
      <c r="V4" t="s">
        <v>1644</v>
      </c>
    </row>
    <row r="5" spans="1:24" hidden="1" x14ac:dyDescent="0.25">
      <c r="A5" t="s">
        <v>449</v>
      </c>
      <c r="B5">
        <v>2</v>
      </c>
      <c r="C5">
        <v>8</v>
      </c>
      <c r="D5" t="s">
        <v>1554</v>
      </c>
      <c r="E5" s="108">
        <v>45293</v>
      </c>
      <c r="F5" t="s">
        <v>1555</v>
      </c>
      <c r="G5">
        <v>1</v>
      </c>
      <c r="H5">
        <v>45293</v>
      </c>
      <c r="J5">
        <v>0</v>
      </c>
      <c r="K5" t="s">
        <v>1620</v>
      </c>
      <c r="L5" t="s">
        <v>1636</v>
      </c>
      <c r="M5" t="s">
        <v>1556</v>
      </c>
      <c r="N5">
        <v>152</v>
      </c>
      <c r="O5" t="s">
        <v>1557</v>
      </c>
      <c r="P5" t="s">
        <v>3</v>
      </c>
      <c r="Q5" t="s">
        <v>1558</v>
      </c>
      <c r="R5" t="s">
        <v>358</v>
      </c>
      <c r="S5" t="s">
        <v>359</v>
      </c>
      <c r="T5" s="109">
        <v>292</v>
      </c>
      <c r="U5" t="s">
        <v>1559</v>
      </c>
      <c r="V5" t="s">
        <v>1644</v>
      </c>
    </row>
    <row r="6" spans="1:24" hidden="1" x14ac:dyDescent="0.25">
      <c r="A6" t="s">
        <v>449</v>
      </c>
      <c r="B6">
        <v>2</v>
      </c>
      <c r="C6">
        <v>8</v>
      </c>
      <c r="D6" t="s">
        <v>1554</v>
      </c>
      <c r="E6" s="108">
        <v>45293</v>
      </c>
      <c r="F6" t="s">
        <v>1555</v>
      </c>
      <c r="G6">
        <v>1</v>
      </c>
      <c r="H6">
        <v>45293</v>
      </c>
      <c r="J6">
        <v>0</v>
      </c>
      <c r="K6" t="s">
        <v>1620</v>
      </c>
      <c r="L6" t="s">
        <v>1636</v>
      </c>
      <c r="M6" t="s">
        <v>1556</v>
      </c>
      <c r="N6">
        <v>152</v>
      </c>
      <c r="O6" t="s">
        <v>1557</v>
      </c>
      <c r="P6" t="s">
        <v>3</v>
      </c>
      <c r="Q6" t="s">
        <v>1558</v>
      </c>
      <c r="R6" t="s">
        <v>358</v>
      </c>
      <c r="S6" t="s">
        <v>359</v>
      </c>
      <c r="T6" s="109">
        <v>234</v>
      </c>
      <c r="U6" t="s">
        <v>1559</v>
      </c>
      <c r="V6" t="s">
        <v>1644</v>
      </c>
    </row>
    <row r="7" spans="1:24" hidden="1" x14ac:dyDescent="0.25">
      <c r="A7" t="s">
        <v>449</v>
      </c>
      <c r="B7">
        <v>2</v>
      </c>
      <c r="C7">
        <v>8</v>
      </c>
      <c r="D7" t="s">
        <v>1554</v>
      </c>
      <c r="E7" s="108">
        <v>45293</v>
      </c>
      <c r="F7" t="s">
        <v>1555</v>
      </c>
      <c r="G7">
        <v>1</v>
      </c>
      <c r="H7">
        <v>45293</v>
      </c>
      <c r="J7">
        <v>0</v>
      </c>
      <c r="K7" t="s">
        <v>1620</v>
      </c>
      <c r="L7" t="s">
        <v>1636</v>
      </c>
      <c r="M7" t="s">
        <v>1556</v>
      </c>
      <c r="N7">
        <v>152</v>
      </c>
      <c r="O7" t="s">
        <v>1557</v>
      </c>
      <c r="P7" t="s">
        <v>3</v>
      </c>
      <c r="Q7" t="s">
        <v>1558</v>
      </c>
      <c r="R7" t="s">
        <v>358</v>
      </c>
      <c r="S7" t="s">
        <v>359</v>
      </c>
      <c r="T7" s="109">
        <v>702</v>
      </c>
      <c r="U7" t="s">
        <v>1559</v>
      </c>
      <c r="V7" t="s">
        <v>1644</v>
      </c>
    </row>
    <row r="8" spans="1:24" hidden="1" x14ac:dyDescent="0.25">
      <c r="A8" t="s">
        <v>449</v>
      </c>
      <c r="B8">
        <v>2</v>
      </c>
      <c r="C8">
        <v>8</v>
      </c>
      <c r="D8" t="s">
        <v>1554</v>
      </c>
      <c r="E8" s="108">
        <v>45293</v>
      </c>
      <c r="F8" t="s">
        <v>1555</v>
      </c>
      <c r="G8">
        <v>1</v>
      </c>
      <c r="H8">
        <v>45293</v>
      </c>
      <c r="J8">
        <v>0</v>
      </c>
      <c r="K8" t="s">
        <v>1620</v>
      </c>
      <c r="L8" t="s">
        <v>1636</v>
      </c>
      <c r="M8" t="s">
        <v>1556</v>
      </c>
      <c r="N8">
        <v>152</v>
      </c>
      <c r="O8" t="s">
        <v>1557</v>
      </c>
      <c r="P8" t="s">
        <v>3</v>
      </c>
      <c r="Q8" t="s">
        <v>1558</v>
      </c>
      <c r="R8" t="s">
        <v>358</v>
      </c>
      <c r="S8" t="s">
        <v>359</v>
      </c>
      <c r="T8" s="109">
        <v>702</v>
      </c>
      <c r="U8" t="s">
        <v>1559</v>
      </c>
      <c r="V8" t="s">
        <v>1644</v>
      </c>
    </row>
    <row r="9" spans="1:24" hidden="1" x14ac:dyDescent="0.25">
      <c r="A9" t="s">
        <v>449</v>
      </c>
      <c r="B9">
        <v>2</v>
      </c>
      <c r="C9">
        <v>8</v>
      </c>
      <c r="D9" t="s">
        <v>1554</v>
      </c>
      <c r="E9" s="108">
        <v>45293</v>
      </c>
      <c r="F9" t="s">
        <v>1555</v>
      </c>
      <c r="G9">
        <v>1</v>
      </c>
      <c r="H9">
        <v>45293</v>
      </c>
      <c r="J9">
        <v>0</v>
      </c>
      <c r="K9" t="s">
        <v>1620</v>
      </c>
      <c r="L9" t="s">
        <v>1636</v>
      </c>
      <c r="M9" t="s">
        <v>1556</v>
      </c>
      <c r="N9">
        <v>152</v>
      </c>
      <c r="O9" t="s">
        <v>1557</v>
      </c>
      <c r="P9" t="s">
        <v>3</v>
      </c>
      <c r="Q9" t="s">
        <v>1558</v>
      </c>
      <c r="R9" t="s">
        <v>358</v>
      </c>
      <c r="S9" t="s">
        <v>359</v>
      </c>
      <c r="T9" s="109">
        <v>117</v>
      </c>
      <c r="U9" t="s">
        <v>1559</v>
      </c>
      <c r="V9" t="s">
        <v>1644</v>
      </c>
    </row>
    <row r="10" spans="1:24" hidden="1" x14ac:dyDescent="0.25">
      <c r="A10" t="s">
        <v>449</v>
      </c>
      <c r="B10">
        <v>2</v>
      </c>
      <c r="C10">
        <v>8</v>
      </c>
      <c r="D10" t="s">
        <v>1554</v>
      </c>
      <c r="E10" s="108">
        <v>45293</v>
      </c>
      <c r="F10" t="s">
        <v>1555</v>
      </c>
      <c r="G10">
        <v>1</v>
      </c>
      <c r="H10">
        <v>45293</v>
      </c>
      <c r="J10">
        <v>0</v>
      </c>
      <c r="K10" t="s">
        <v>1620</v>
      </c>
      <c r="L10" t="s">
        <v>1636</v>
      </c>
      <c r="M10" t="s">
        <v>1556</v>
      </c>
      <c r="N10">
        <v>152</v>
      </c>
      <c r="O10" t="s">
        <v>1557</v>
      </c>
      <c r="P10" t="s">
        <v>3</v>
      </c>
      <c r="Q10" t="s">
        <v>1558</v>
      </c>
      <c r="R10" t="s">
        <v>358</v>
      </c>
      <c r="S10" t="s">
        <v>359</v>
      </c>
      <c r="T10" s="109">
        <v>702</v>
      </c>
      <c r="U10" t="s">
        <v>1559</v>
      </c>
      <c r="V10" t="s">
        <v>1644</v>
      </c>
    </row>
    <row r="11" spans="1:24" hidden="1" x14ac:dyDescent="0.25">
      <c r="A11" t="s">
        <v>449</v>
      </c>
      <c r="B11">
        <v>2</v>
      </c>
      <c r="C11">
        <v>8</v>
      </c>
      <c r="D11" t="s">
        <v>1554</v>
      </c>
      <c r="E11" s="108">
        <v>45293</v>
      </c>
      <c r="F11" t="s">
        <v>1555</v>
      </c>
      <c r="G11">
        <v>1</v>
      </c>
      <c r="H11">
        <v>45293</v>
      </c>
      <c r="J11">
        <v>0</v>
      </c>
      <c r="K11" t="s">
        <v>1620</v>
      </c>
      <c r="L11" t="s">
        <v>1636</v>
      </c>
      <c r="M11" t="s">
        <v>1556</v>
      </c>
      <c r="N11">
        <v>152</v>
      </c>
      <c r="O11" t="s">
        <v>1557</v>
      </c>
      <c r="P11" t="s">
        <v>3</v>
      </c>
      <c r="Q11" t="s">
        <v>1558</v>
      </c>
      <c r="R11" t="s">
        <v>358</v>
      </c>
      <c r="S11" t="s">
        <v>359</v>
      </c>
      <c r="T11" s="109">
        <v>702</v>
      </c>
      <c r="U11" t="s">
        <v>1559</v>
      </c>
      <c r="V11" t="s">
        <v>1644</v>
      </c>
    </row>
    <row r="12" spans="1:24" hidden="1" x14ac:dyDescent="0.25">
      <c r="A12" t="s">
        <v>449</v>
      </c>
      <c r="B12">
        <v>2</v>
      </c>
      <c r="C12">
        <v>8</v>
      </c>
      <c r="D12" t="s">
        <v>1554</v>
      </c>
      <c r="E12" s="108">
        <v>45293</v>
      </c>
      <c r="F12" t="s">
        <v>1555</v>
      </c>
      <c r="G12">
        <v>1</v>
      </c>
      <c r="H12">
        <v>45293</v>
      </c>
      <c r="J12">
        <v>0</v>
      </c>
      <c r="K12" t="s">
        <v>1620</v>
      </c>
      <c r="L12" t="s">
        <v>1636</v>
      </c>
      <c r="M12" t="s">
        <v>1556</v>
      </c>
      <c r="N12">
        <v>152</v>
      </c>
      <c r="O12" t="s">
        <v>1557</v>
      </c>
      <c r="P12" t="s">
        <v>3</v>
      </c>
      <c r="Q12" t="s">
        <v>1558</v>
      </c>
      <c r="R12" t="s">
        <v>358</v>
      </c>
      <c r="S12" t="s">
        <v>359</v>
      </c>
      <c r="T12" s="109">
        <v>234</v>
      </c>
      <c r="U12" t="s">
        <v>1559</v>
      </c>
      <c r="V12" t="s">
        <v>1644</v>
      </c>
    </row>
    <row r="13" spans="1:24" hidden="1" x14ac:dyDescent="0.25">
      <c r="A13" t="s">
        <v>449</v>
      </c>
      <c r="B13">
        <v>2</v>
      </c>
      <c r="C13">
        <v>8</v>
      </c>
      <c r="D13" t="s">
        <v>1554</v>
      </c>
      <c r="E13" s="108">
        <v>45293</v>
      </c>
      <c r="F13" t="s">
        <v>1555</v>
      </c>
      <c r="G13">
        <v>1</v>
      </c>
      <c r="H13">
        <v>45293</v>
      </c>
      <c r="J13">
        <v>0</v>
      </c>
      <c r="K13" t="s">
        <v>1620</v>
      </c>
      <c r="L13" t="s">
        <v>1636</v>
      </c>
      <c r="M13" t="s">
        <v>1556</v>
      </c>
      <c r="N13">
        <v>152</v>
      </c>
      <c r="O13" t="s">
        <v>1557</v>
      </c>
      <c r="P13" t="s">
        <v>3</v>
      </c>
      <c r="Q13" t="s">
        <v>1558</v>
      </c>
      <c r="R13" t="s">
        <v>358</v>
      </c>
      <c r="S13" t="s">
        <v>359</v>
      </c>
      <c r="T13" s="109">
        <v>702</v>
      </c>
      <c r="U13" t="s">
        <v>1559</v>
      </c>
      <c r="V13" t="s">
        <v>1644</v>
      </c>
    </row>
    <row r="14" spans="1:24" hidden="1" x14ac:dyDescent="0.25">
      <c r="A14" t="s">
        <v>449</v>
      </c>
      <c r="B14">
        <v>2</v>
      </c>
      <c r="C14">
        <v>8</v>
      </c>
      <c r="D14" t="s">
        <v>1554</v>
      </c>
      <c r="E14" s="108">
        <v>45293</v>
      </c>
      <c r="F14" t="s">
        <v>1555</v>
      </c>
      <c r="G14">
        <v>1</v>
      </c>
      <c r="H14">
        <v>45293</v>
      </c>
      <c r="J14">
        <v>0</v>
      </c>
      <c r="K14" t="s">
        <v>1620</v>
      </c>
      <c r="L14" t="s">
        <v>1636</v>
      </c>
      <c r="M14" t="s">
        <v>1556</v>
      </c>
      <c r="N14">
        <v>152</v>
      </c>
      <c r="O14" t="s">
        <v>1557</v>
      </c>
      <c r="P14" t="s">
        <v>3</v>
      </c>
      <c r="Q14" t="s">
        <v>1558</v>
      </c>
      <c r="R14" t="s">
        <v>358</v>
      </c>
      <c r="S14" t="s">
        <v>359</v>
      </c>
      <c r="T14" s="109">
        <v>1404</v>
      </c>
      <c r="U14" t="s">
        <v>1559</v>
      </c>
      <c r="V14" t="s">
        <v>1644</v>
      </c>
    </row>
    <row r="15" spans="1:24" hidden="1" x14ac:dyDescent="0.25">
      <c r="A15" t="s">
        <v>449</v>
      </c>
      <c r="B15">
        <v>2</v>
      </c>
      <c r="C15">
        <v>8</v>
      </c>
      <c r="D15" t="s">
        <v>1554</v>
      </c>
      <c r="E15" s="108">
        <v>45293</v>
      </c>
      <c r="F15" t="s">
        <v>1555</v>
      </c>
      <c r="G15">
        <v>1</v>
      </c>
      <c r="H15">
        <v>45293</v>
      </c>
      <c r="J15">
        <v>0</v>
      </c>
      <c r="K15" t="s">
        <v>1620</v>
      </c>
      <c r="L15" t="s">
        <v>1636</v>
      </c>
      <c r="M15" t="s">
        <v>1556</v>
      </c>
      <c r="N15">
        <v>152</v>
      </c>
      <c r="O15" t="s">
        <v>1557</v>
      </c>
      <c r="P15" t="s">
        <v>3</v>
      </c>
      <c r="Q15" t="s">
        <v>1558</v>
      </c>
      <c r="R15" t="s">
        <v>1181</v>
      </c>
      <c r="S15" t="s">
        <v>1182</v>
      </c>
      <c r="T15" s="109">
        <v>100</v>
      </c>
      <c r="U15" t="s">
        <v>1559</v>
      </c>
      <c r="V15" t="s">
        <v>1644</v>
      </c>
    </row>
    <row r="16" spans="1:24" hidden="1" x14ac:dyDescent="0.25">
      <c r="A16" t="s">
        <v>449</v>
      </c>
      <c r="B16">
        <v>2</v>
      </c>
      <c r="C16">
        <v>8</v>
      </c>
      <c r="D16" t="s">
        <v>1554</v>
      </c>
      <c r="E16" s="108">
        <v>45293</v>
      </c>
      <c r="F16" t="s">
        <v>1555</v>
      </c>
      <c r="G16">
        <v>1</v>
      </c>
      <c r="H16">
        <v>45293</v>
      </c>
      <c r="J16">
        <v>0</v>
      </c>
      <c r="K16" t="s">
        <v>1620</v>
      </c>
      <c r="L16" t="s">
        <v>1636</v>
      </c>
      <c r="M16" t="s">
        <v>1556</v>
      </c>
      <c r="N16">
        <v>152</v>
      </c>
      <c r="O16" t="s">
        <v>1557</v>
      </c>
      <c r="P16" t="s">
        <v>3</v>
      </c>
      <c r="Q16" t="s">
        <v>1558</v>
      </c>
      <c r="R16" t="s">
        <v>1248</v>
      </c>
      <c r="S16" t="s">
        <v>1249</v>
      </c>
      <c r="T16" s="109">
        <v>300</v>
      </c>
      <c r="U16" t="s">
        <v>1559</v>
      </c>
      <c r="V16" t="s">
        <v>1644</v>
      </c>
    </row>
    <row r="17" spans="1:22" hidden="1" x14ac:dyDescent="0.25">
      <c r="A17" t="s">
        <v>449</v>
      </c>
      <c r="B17">
        <v>2</v>
      </c>
      <c r="C17">
        <v>8</v>
      </c>
      <c r="D17" t="s">
        <v>1554</v>
      </c>
      <c r="E17" s="108">
        <v>45293</v>
      </c>
      <c r="F17" t="s">
        <v>1555</v>
      </c>
      <c r="G17">
        <v>1</v>
      </c>
      <c r="H17">
        <v>45293</v>
      </c>
      <c r="J17">
        <v>0</v>
      </c>
      <c r="K17" t="s">
        <v>1620</v>
      </c>
      <c r="L17" t="s">
        <v>1636</v>
      </c>
      <c r="M17" t="s">
        <v>1556</v>
      </c>
      <c r="N17">
        <v>152</v>
      </c>
      <c r="O17" t="s">
        <v>1557</v>
      </c>
      <c r="P17" t="s">
        <v>3</v>
      </c>
      <c r="Q17" t="s">
        <v>1558</v>
      </c>
      <c r="R17" t="s">
        <v>358</v>
      </c>
      <c r="S17" t="s">
        <v>359</v>
      </c>
      <c r="T17" s="109">
        <v>702</v>
      </c>
      <c r="U17" t="s">
        <v>1559</v>
      </c>
      <c r="V17" t="s">
        <v>1644</v>
      </c>
    </row>
    <row r="18" spans="1:22" hidden="1" x14ac:dyDescent="0.25">
      <c r="A18" t="s">
        <v>449</v>
      </c>
      <c r="B18">
        <v>2</v>
      </c>
      <c r="C18">
        <v>8</v>
      </c>
      <c r="D18" t="s">
        <v>1554</v>
      </c>
      <c r="E18" s="108">
        <v>45293</v>
      </c>
      <c r="F18" t="s">
        <v>1555</v>
      </c>
      <c r="G18">
        <v>1</v>
      </c>
      <c r="H18">
        <v>45293</v>
      </c>
      <c r="J18">
        <v>0</v>
      </c>
      <c r="K18" t="s">
        <v>1620</v>
      </c>
      <c r="L18" t="s">
        <v>1636</v>
      </c>
      <c r="M18" t="s">
        <v>1556</v>
      </c>
      <c r="N18">
        <v>152</v>
      </c>
      <c r="O18" t="s">
        <v>1557</v>
      </c>
      <c r="P18" t="s">
        <v>3</v>
      </c>
      <c r="Q18" t="s">
        <v>1558</v>
      </c>
      <c r="R18" t="s">
        <v>358</v>
      </c>
      <c r="S18" t="s">
        <v>359</v>
      </c>
      <c r="T18" s="109">
        <v>702</v>
      </c>
      <c r="U18" t="s">
        <v>1559</v>
      </c>
      <c r="V18" t="s">
        <v>1644</v>
      </c>
    </row>
    <row r="19" spans="1:22" hidden="1" x14ac:dyDescent="0.25">
      <c r="A19" t="s">
        <v>449</v>
      </c>
      <c r="B19">
        <v>2</v>
      </c>
      <c r="C19">
        <v>8</v>
      </c>
      <c r="D19" t="s">
        <v>1554</v>
      </c>
      <c r="E19" s="108">
        <v>45293</v>
      </c>
      <c r="F19" t="s">
        <v>1555</v>
      </c>
      <c r="G19">
        <v>1</v>
      </c>
      <c r="H19">
        <v>45293</v>
      </c>
      <c r="J19">
        <v>0</v>
      </c>
      <c r="K19" t="s">
        <v>1620</v>
      </c>
      <c r="L19" t="s">
        <v>1636</v>
      </c>
      <c r="M19" t="s">
        <v>1556</v>
      </c>
      <c r="N19">
        <v>152</v>
      </c>
      <c r="O19" t="s">
        <v>1557</v>
      </c>
      <c r="P19" t="s">
        <v>3</v>
      </c>
      <c r="Q19" t="s">
        <v>1558</v>
      </c>
      <c r="R19" t="s">
        <v>358</v>
      </c>
      <c r="S19" t="s">
        <v>359</v>
      </c>
      <c r="T19" s="109">
        <v>702</v>
      </c>
      <c r="U19" t="s">
        <v>1559</v>
      </c>
      <c r="V19" t="s">
        <v>1644</v>
      </c>
    </row>
    <row r="20" spans="1:22" hidden="1" x14ac:dyDescent="0.25">
      <c r="A20" t="s">
        <v>449</v>
      </c>
      <c r="B20">
        <v>2</v>
      </c>
      <c r="C20">
        <v>8</v>
      </c>
      <c r="D20" t="s">
        <v>1554</v>
      </c>
      <c r="E20" s="108">
        <v>45293</v>
      </c>
      <c r="F20" t="s">
        <v>1555</v>
      </c>
      <c r="G20">
        <v>1</v>
      </c>
      <c r="H20">
        <v>45293</v>
      </c>
      <c r="J20">
        <v>0</v>
      </c>
      <c r="K20" t="s">
        <v>1620</v>
      </c>
      <c r="L20" t="s">
        <v>1636</v>
      </c>
      <c r="M20" t="s">
        <v>1556</v>
      </c>
      <c r="N20">
        <v>152</v>
      </c>
      <c r="O20" t="s">
        <v>1557</v>
      </c>
      <c r="P20" t="s">
        <v>3</v>
      </c>
      <c r="Q20" t="s">
        <v>1558</v>
      </c>
      <c r="R20" t="s">
        <v>358</v>
      </c>
      <c r="S20" t="s">
        <v>359</v>
      </c>
      <c r="T20" s="109">
        <v>702</v>
      </c>
      <c r="U20" t="s">
        <v>1559</v>
      </c>
      <c r="V20" t="s">
        <v>1644</v>
      </c>
    </row>
    <row r="21" spans="1:22" hidden="1" x14ac:dyDescent="0.25">
      <c r="A21" t="s">
        <v>449</v>
      </c>
      <c r="B21">
        <v>2</v>
      </c>
      <c r="C21">
        <v>8</v>
      </c>
      <c r="D21" t="s">
        <v>1554</v>
      </c>
      <c r="E21" s="108">
        <v>45293</v>
      </c>
      <c r="F21" t="s">
        <v>1555</v>
      </c>
      <c r="G21">
        <v>1</v>
      </c>
      <c r="H21">
        <v>45293</v>
      </c>
      <c r="J21">
        <v>0</v>
      </c>
      <c r="K21" t="s">
        <v>1620</v>
      </c>
      <c r="L21" t="s">
        <v>1636</v>
      </c>
      <c r="M21" t="s">
        <v>1556</v>
      </c>
      <c r="N21">
        <v>152</v>
      </c>
      <c r="O21" t="s">
        <v>1557</v>
      </c>
      <c r="P21" t="s">
        <v>3</v>
      </c>
      <c r="Q21" t="s">
        <v>1558</v>
      </c>
      <c r="R21" t="s">
        <v>358</v>
      </c>
      <c r="S21" t="s">
        <v>359</v>
      </c>
      <c r="T21" s="109">
        <v>702</v>
      </c>
      <c r="U21" t="s">
        <v>1559</v>
      </c>
      <c r="V21" t="s">
        <v>1644</v>
      </c>
    </row>
    <row r="22" spans="1:22" hidden="1" x14ac:dyDescent="0.25">
      <c r="A22" t="s">
        <v>449</v>
      </c>
      <c r="B22">
        <v>2</v>
      </c>
      <c r="C22">
        <v>8</v>
      </c>
      <c r="D22" t="s">
        <v>1554</v>
      </c>
      <c r="E22" s="108">
        <v>45293</v>
      </c>
      <c r="F22" t="s">
        <v>1555</v>
      </c>
      <c r="G22">
        <v>1</v>
      </c>
      <c r="H22">
        <v>45293</v>
      </c>
      <c r="J22">
        <v>0</v>
      </c>
      <c r="K22" t="s">
        <v>1620</v>
      </c>
      <c r="L22" t="s">
        <v>1636</v>
      </c>
      <c r="M22" t="s">
        <v>1556</v>
      </c>
      <c r="N22">
        <v>152</v>
      </c>
      <c r="O22" t="s">
        <v>1557</v>
      </c>
      <c r="P22" t="s">
        <v>3</v>
      </c>
      <c r="Q22" t="s">
        <v>1558</v>
      </c>
      <c r="R22" t="s">
        <v>358</v>
      </c>
      <c r="S22" t="s">
        <v>359</v>
      </c>
      <c r="T22" s="109">
        <v>702</v>
      </c>
      <c r="U22" t="s">
        <v>1559</v>
      </c>
      <c r="V22" t="s">
        <v>1644</v>
      </c>
    </row>
    <row r="23" spans="1:22" hidden="1" x14ac:dyDescent="0.25">
      <c r="A23" t="s">
        <v>449</v>
      </c>
      <c r="B23">
        <v>2</v>
      </c>
      <c r="C23">
        <v>8</v>
      </c>
      <c r="D23" t="s">
        <v>1554</v>
      </c>
      <c r="E23" s="108">
        <v>45293</v>
      </c>
      <c r="F23" t="s">
        <v>1555</v>
      </c>
      <c r="G23">
        <v>1</v>
      </c>
      <c r="H23">
        <v>45293</v>
      </c>
      <c r="J23">
        <v>0</v>
      </c>
      <c r="K23" t="s">
        <v>1620</v>
      </c>
      <c r="L23" t="s">
        <v>1636</v>
      </c>
      <c r="M23" t="s">
        <v>1556</v>
      </c>
      <c r="N23">
        <v>152</v>
      </c>
      <c r="O23" t="s">
        <v>1557</v>
      </c>
      <c r="P23" t="s">
        <v>3</v>
      </c>
      <c r="Q23" t="s">
        <v>1558</v>
      </c>
      <c r="R23" t="s">
        <v>358</v>
      </c>
      <c r="S23" t="s">
        <v>359</v>
      </c>
      <c r="T23" s="109">
        <v>1287</v>
      </c>
      <c r="U23" t="s">
        <v>1559</v>
      </c>
      <c r="V23" t="s">
        <v>1644</v>
      </c>
    </row>
    <row r="24" spans="1:22" hidden="1" x14ac:dyDescent="0.25">
      <c r="A24" t="s">
        <v>449</v>
      </c>
      <c r="B24">
        <v>2</v>
      </c>
      <c r="C24">
        <v>8</v>
      </c>
      <c r="D24" t="s">
        <v>1554</v>
      </c>
      <c r="E24" s="108">
        <v>45293</v>
      </c>
      <c r="F24" t="s">
        <v>1555</v>
      </c>
      <c r="G24">
        <v>1</v>
      </c>
      <c r="H24">
        <v>45293</v>
      </c>
      <c r="J24">
        <v>0</v>
      </c>
      <c r="K24" t="s">
        <v>1620</v>
      </c>
      <c r="L24" t="s">
        <v>1636</v>
      </c>
      <c r="M24" t="s">
        <v>1556</v>
      </c>
      <c r="N24">
        <v>152</v>
      </c>
      <c r="O24" t="s">
        <v>1557</v>
      </c>
      <c r="P24" t="s">
        <v>3</v>
      </c>
      <c r="Q24" t="s">
        <v>1558</v>
      </c>
      <c r="R24" t="s">
        <v>358</v>
      </c>
      <c r="S24" t="s">
        <v>359</v>
      </c>
      <c r="T24" s="109">
        <v>1287</v>
      </c>
      <c r="U24" t="s">
        <v>1559</v>
      </c>
      <c r="V24" t="s">
        <v>1644</v>
      </c>
    </row>
    <row r="25" spans="1:22" hidden="1" x14ac:dyDescent="0.25">
      <c r="A25" t="s">
        <v>449</v>
      </c>
      <c r="B25">
        <v>2</v>
      </c>
      <c r="C25">
        <v>8</v>
      </c>
      <c r="D25" t="s">
        <v>1554</v>
      </c>
      <c r="E25" s="108">
        <v>45293</v>
      </c>
      <c r="F25" t="s">
        <v>1555</v>
      </c>
      <c r="G25">
        <v>1</v>
      </c>
      <c r="H25">
        <v>45293</v>
      </c>
      <c r="J25">
        <v>0</v>
      </c>
      <c r="K25" t="s">
        <v>1620</v>
      </c>
      <c r="L25" t="s">
        <v>1636</v>
      </c>
      <c r="M25" t="s">
        <v>1556</v>
      </c>
      <c r="N25">
        <v>152</v>
      </c>
      <c r="O25" t="s">
        <v>1557</v>
      </c>
      <c r="P25" t="s">
        <v>3</v>
      </c>
      <c r="Q25" t="s">
        <v>1558</v>
      </c>
      <c r="R25" t="s">
        <v>358</v>
      </c>
      <c r="S25" t="s">
        <v>359</v>
      </c>
      <c r="T25" s="109">
        <v>1170</v>
      </c>
      <c r="U25" t="s">
        <v>1559</v>
      </c>
      <c r="V25" t="s">
        <v>1644</v>
      </c>
    </row>
    <row r="26" spans="1:22" hidden="1" x14ac:dyDescent="0.25">
      <c r="A26" t="s">
        <v>449</v>
      </c>
      <c r="B26">
        <v>2</v>
      </c>
      <c r="C26">
        <v>8</v>
      </c>
      <c r="D26" t="s">
        <v>1554</v>
      </c>
      <c r="E26" s="108">
        <v>45293</v>
      </c>
      <c r="F26" t="s">
        <v>1555</v>
      </c>
      <c r="G26">
        <v>1</v>
      </c>
      <c r="H26">
        <v>45293</v>
      </c>
      <c r="J26">
        <v>0</v>
      </c>
      <c r="K26" t="s">
        <v>1620</v>
      </c>
      <c r="L26" t="s">
        <v>1636</v>
      </c>
      <c r="M26" t="s">
        <v>1556</v>
      </c>
      <c r="N26">
        <v>152</v>
      </c>
      <c r="O26" t="s">
        <v>1557</v>
      </c>
      <c r="P26" t="s">
        <v>3</v>
      </c>
      <c r="Q26" t="s">
        <v>1558</v>
      </c>
      <c r="R26" t="s">
        <v>358</v>
      </c>
      <c r="S26" t="s">
        <v>359</v>
      </c>
      <c r="T26" s="109">
        <v>702</v>
      </c>
      <c r="U26" t="s">
        <v>1559</v>
      </c>
      <c r="V26" t="s">
        <v>1644</v>
      </c>
    </row>
    <row r="27" spans="1:22" hidden="1" x14ac:dyDescent="0.25">
      <c r="A27" t="s">
        <v>449</v>
      </c>
      <c r="B27">
        <v>2</v>
      </c>
      <c r="C27">
        <v>8</v>
      </c>
      <c r="D27" t="s">
        <v>1554</v>
      </c>
      <c r="E27" s="108">
        <v>45293</v>
      </c>
      <c r="F27" t="s">
        <v>1555</v>
      </c>
      <c r="G27">
        <v>1</v>
      </c>
      <c r="H27">
        <v>45293</v>
      </c>
      <c r="J27">
        <v>0</v>
      </c>
      <c r="K27" t="s">
        <v>1620</v>
      </c>
      <c r="L27" t="s">
        <v>1636</v>
      </c>
      <c r="M27" t="s">
        <v>1556</v>
      </c>
      <c r="N27">
        <v>152</v>
      </c>
      <c r="O27" t="s">
        <v>1557</v>
      </c>
      <c r="P27" t="s">
        <v>3</v>
      </c>
      <c r="Q27" t="s">
        <v>1558</v>
      </c>
      <c r="R27" t="s">
        <v>358</v>
      </c>
      <c r="S27" t="s">
        <v>359</v>
      </c>
      <c r="T27" s="109">
        <v>1170</v>
      </c>
      <c r="U27" t="s">
        <v>1559</v>
      </c>
      <c r="V27" t="s">
        <v>1644</v>
      </c>
    </row>
    <row r="28" spans="1:22" hidden="1" x14ac:dyDescent="0.25">
      <c r="A28" t="s">
        <v>449</v>
      </c>
      <c r="B28">
        <v>2</v>
      </c>
      <c r="C28">
        <v>8</v>
      </c>
      <c r="D28" t="s">
        <v>1554</v>
      </c>
      <c r="E28" s="108">
        <v>45293</v>
      </c>
      <c r="F28" t="s">
        <v>1555</v>
      </c>
      <c r="G28">
        <v>1</v>
      </c>
      <c r="H28">
        <v>45293</v>
      </c>
      <c r="J28">
        <v>0</v>
      </c>
      <c r="K28" t="s">
        <v>1620</v>
      </c>
      <c r="L28" t="s">
        <v>1636</v>
      </c>
      <c r="M28" t="s">
        <v>1556</v>
      </c>
      <c r="N28">
        <v>152</v>
      </c>
      <c r="O28" t="s">
        <v>1557</v>
      </c>
      <c r="P28" t="s">
        <v>3</v>
      </c>
      <c r="Q28" t="s">
        <v>1558</v>
      </c>
      <c r="R28" t="s">
        <v>358</v>
      </c>
      <c r="S28" t="s">
        <v>359</v>
      </c>
      <c r="T28" s="109">
        <v>2106</v>
      </c>
      <c r="U28" t="s">
        <v>1559</v>
      </c>
      <c r="V28" t="s">
        <v>1644</v>
      </c>
    </row>
    <row r="29" spans="1:22" hidden="1" x14ac:dyDescent="0.25">
      <c r="A29" t="s">
        <v>449</v>
      </c>
      <c r="B29">
        <v>2</v>
      </c>
      <c r="C29">
        <v>8</v>
      </c>
      <c r="D29" t="s">
        <v>1554</v>
      </c>
      <c r="E29" s="108">
        <v>45293</v>
      </c>
      <c r="F29" t="s">
        <v>1555</v>
      </c>
      <c r="G29">
        <v>1</v>
      </c>
      <c r="H29">
        <v>45293</v>
      </c>
      <c r="J29">
        <v>0</v>
      </c>
      <c r="K29" t="s">
        <v>1620</v>
      </c>
      <c r="L29" t="s">
        <v>1636</v>
      </c>
      <c r="M29" t="s">
        <v>1556</v>
      </c>
      <c r="N29">
        <v>152</v>
      </c>
      <c r="O29" t="s">
        <v>1557</v>
      </c>
      <c r="P29" t="s">
        <v>3</v>
      </c>
      <c r="Q29" t="s">
        <v>1558</v>
      </c>
      <c r="R29" t="s">
        <v>624</v>
      </c>
      <c r="S29" t="s">
        <v>625</v>
      </c>
      <c r="T29" s="109">
        <v>110</v>
      </c>
      <c r="U29" t="s">
        <v>1559</v>
      </c>
      <c r="V29" t="s">
        <v>1644</v>
      </c>
    </row>
    <row r="30" spans="1:22" hidden="1" x14ac:dyDescent="0.25">
      <c r="A30" t="s">
        <v>449</v>
      </c>
      <c r="B30">
        <v>2</v>
      </c>
      <c r="C30">
        <v>8</v>
      </c>
      <c r="D30" t="s">
        <v>1554</v>
      </c>
      <c r="E30" s="108">
        <v>45293</v>
      </c>
      <c r="F30" t="s">
        <v>1555</v>
      </c>
      <c r="G30">
        <v>1</v>
      </c>
      <c r="H30">
        <v>45293</v>
      </c>
      <c r="J30">
        <v>0</v>
      </c>
      <c r="K30" t="s">
        <v>1620</v>
      </c>
      <c r="L30" t="s">
        <v>1636</v>
      </c>
      <c r="M30" t="s">
        <v>1556</v>
      </c>
      <c r="N30">
        <v>152</v>
      </c>
      <c r="O30" t="s">
        <v>1557</v>
      </c>
      <c r="P30" t="s">
        <v>3</v>
      </c>
      <c r="Q30" t="s">
        <v>1558</v>
      </c>
      <c r="R30" t="s">
        <v>624</v>
      </c>
      <c r="S30" t="s">
        <v>625</v>
      </c>
      <c r="T30" s="109">
        <v>91</v>
      </c>
      <c r="U30" t="s">
        <v>1559</v>
      </c>
      <c r="V30" t="s">
        <v>1644</v>
      </c>
    </row>
    <row r="31" spans="1:22" hidden="1" x14ac:dyDescent="0.25">
      <c r="A31" t="s">
        <v>449</v>
      </c>
      <c r="B31">
        <v>2</v>
      </c>
      <c r="C31">
        <v>8</v>
      </c>
      <c r="D31" t="s">
        <v>1554</v>
      </c>
      <c r="E31" s="108">
        <v>45293</v>
      </c>
      <c r="F31" t="s">
        <v>1555</v>
      </c>
      <c r="G31">
        <v>1</v>
      </c>
      <c r="H31">
        <v>45293</v>
      </c>
      <c r="J31">
        <v>0</v>
      </c>
      <c r="K31" t="s">
        <v>1620</v>
      </c>
      <c r="L31" t="s">
        <v>1636</v>
      </c>
      <c r="M31" t="s">
        <v>1556</v>
      </c>
      <c r="N31">
        <v>152</v>
      </c>
      <c r="O31" t="s">
        <v>1557</v>
      </c>
      <c r="P31" t="s">
        <v>3</v>
      </c>
      <c r="Q31" t="s">
        <v>1558</v>
      </c>
      <c r="R31" t="s">
        <v>624</v>
      </c>
      <c r="S31" t="s">
        <v>625</v>
      </c>
      <c r="T31" s="109">
        <v>76.05</v>
      </c>
      <c r="U31" t="s">
        <v>1559</v>
      </c>
      <c r="V31" t="s">
        <v>1644</v>
      </c>
    </row>
    <row r="32" spans="1:22" hidden="1" x14ac:dyDescent="0.25">
      <c r="A32" t="s">
        <v>449</v>
      </c>
      <c r="B32">
        <v>2</v>
      </c>
      <c r="C32">
        <v>8</v>
      </c>
      <c r="D32" t="s">
        <v>1554</v>
      </c>
      <c r="E32" s="108">
        <v>45293</v>
      </c>
      <c r="F32" t="s">
        <v>1555</v>
      </c>
      <c r="G32">
        <v>1</v>
      </c>
      <c r="H32">
        <v>45293</v>
      </c>
      <c r="J32">
        <v>0</v>
      </c>
      <c r="K32" t="s">
        <v>1620</v>
      </c>
      <c r="L32" t="s">
        <v>1636</v>
      </c>
      <c r="M32" t="s">
        <v>1556</v>
      </c>
      <c r="N32">
        <v>152</v>
      </c>
      <c r="O32" t="s">
        <v>1557</v>
      </c>
      <c r="P32" t="s">
        <v>3</v>
      </c>
      <c r="Q32" t="s">
        <v>1558</v>
      </c>
      <c r="R32" t="s">
        <v>624</v>
      </c>
      <c r="S32" t="s">
        <v>625</v>
      </c>
      <c r="T32" s="109">
        <v>110.5</v>
      </c>
      <c r="U32" t="s">
        <v>1559</v>
      </c>
      <c r="V32" t="s">
        <v>1644</v>
      </c>
    </row>
    <row r="33" spans="1:22" hidden="1" x14ac:dyDescent="0.25">
      <c r="A33" t="s">
        <v>449</v>
      </c>
      <c r="B33">
        <v>2</v>
      </c>
      <c r="C33">
        <v>8</v>
      </c>
      <c r="D33" t="s">
        <v>1554</v>
      </c>
      <c r="E33" s="108">
        <v>45293</v>
      </c>
      <c r="F33" t="s">
        <v>1555</v>
      </c>
      <c r="G33">
        <v>1</v>
      </c>
      <c r="H33">
        <v>45293</v>
      </c>
      <c r="J33">
        <v>0</v>
      </c>
      <c r="K33" t="s">
        <v>1620</v>
      </c>
      <c r="L33" t="s">
        <v>1636</v>
      </c>
      <c r="M33" t="s">
        <v>1556</v>
      </c>
      <c r="N33">
        <v>152</v>
      </c>
      <c r="O33" t="s">
        <v>1557</v>
      </c>
      <c r="P33" t="s">
        <v>3</v>
      </c>
      <c r="Q33" t="s">
        <v>1558</v>
      </c>
      <c r="R33" t="s">
        <v>624</v>
      </c>
      <c r="S33" t="s">
        <v>625</v>
      </c>
      <c r="T33" s="109">
        <v>76.05</v>
      </c>
      <c r="U33" t="s">
        <v>1559</v>
      </c>
      <c r="V33" t="s">
        <v>1644</v>
      </c>
    </row>
    <row r="34" spans="1:22" hidden="1" x14ac:dyDescent="0.25">
      <c r="A34" t="s">
        <v>449</v>
      </c>
      <c r="B34">
        <v>2</v>
      </c>
      <c r="C34">
        <v>8</v>
      </c>
      <c r="D34" t="s">
        <v>1554</v>
      </c>
      <c r="E34" s="108">
        <v>45293</v>
      </c>
      <c r="F34" t="s">
        <v>1555</v>
      </c>
      <c r="G34">
        <v>1</v>
      </c>
      <c r="H34">
        <v>45293</v>
      </c>
      <c r="J34">
        <v>0</v>
      </c>
      <c r="K34" t="s">
        <v>1620</v>
      </c>
      <c r="L34" t="s">
        <v>1636</v>
      </c>
      <c r="M34" t="s">
        <v>1556</v>
      </c>
      <c r="N34">
        <v>152</v>
      </c>
      <c r="O34" t="s">
        <v>1557</v>
      </c>
      <c r="P34" t="s">
        <v>3</v>
      </c>
      <c r="Q34" t="s">
        <v>1558</v>
      </c>
      <c r="R34" t="s">
        <v>624</v>
      </c>
      <c r="S34" t="s">
        <v>625</v>
      </c>
      <c r="T34" s="109">
        <v>76.05</v>
      </c>
      <c r="U34" t="s">
        <v>1559</v>
      </c>
      <c r="V34" t="s">
        <v>1644</v>
      </c>
    </row>
    <row r="35" spans="1:22" hidden="1" x14ac:dyDescent="0.25">
      <c r="A35" t="s">
        <v>449</v>
      </c>
      <c r="B35">
        <v>2</v>
      </c>
      <c r="C35">
        <v>8</v>
      </c>
      <c r="D35" t="s">
        <v>1554</v>
      </c>
      <c r="E35" s="108">
        <v>45293</v>
      </c>
      <c r="F35" t="s">
        <v>1555</v>
      </c>
      <c r="G35">
        <v>1</v>
      </c>
      <c r="H35">
        <v>45293</v>
      </c>
      <c r="J35">
        <v>0</v>
      </c>
      <c r="K35" t="s">
        <v>1620</v>
      </c>
      <c r="L35" t="s">
        <v>1636</v>
      </c>
      <c r="M35" t="s">
        <v>1556</v>
      </c>
      <c r="N35">
        <v>152</v>
      </c>
      <c r="O35" t="s">
        <v>1557</v>
      </c>
      <c r="P35" t="s">
        <v>3</v>
      </c>
      <c r="Q35" t="s">
        <v>1558</v>
      </c>
      <c r="R35" t="s">
        <v>815</v>
      </c>
      <c r="S35" t="s">
        <v>625</v>
      </c>
      <c r="T35" s="109">
        <v>110.5</v>
      </c>
      <c r="U35" t="s">
        <v>1559</v>
      </c>
      <c r="V35" t="s">
        <v>1644</v>
      </c>
    </row>
    <row r="36" spans="1:22" hidden="1" x14ac:dyDescent="0.25">
      <c r="A36" t="s">
        <v>449</v>
      </c>
      <c r="B36">
        <v>2</v>
      </c>
      <c r="C36">
        <v>8</v>
      </c>
      <c r="D36" t="s">
        <v>1554</v>
      </c>
      <c r="E36" s="108">
        <v>45293</v>
      </c>
      <c r="F36" t="s">
        <v>1555</v>
      </c>
      <c r="G36">
        <v>1</v>
      </c>
      <c r="H36">
        <v>45293</v>
      </c>
      <c r="J36">
        <v>0</v>
      </c>
      <c r="K36" t="s">
        <v>1620</v>
      </c>
      <c r="L36" t="s">
        <v>1636</v>
      </c>
      <c r="M36" t="s">
        <v>1556</v>
      </c>
      <c r="N36">
        <v>152</v>
      </c>
      <c r="O36" t="s">
        <v>1557</v>
      </c>
      <c r="P36" t="s">
        <v>3</v>
      </c>
      <c r="Q36" t="s">
        <v>1558</v>
      </c>
      <c r="R36" t="s">
        <v>815</v>
      </c>
      <c r="S36" t="s">
        <v>625</v>
      </c>
      <c r="T36" s="109">
        <v>76.05</v>
      </c>
      <c r="U36" t="s">
        <v>1559</v>
      </c>
      <c r="V36" t="s">
        <v>1644</v>
      </c>
    </row>
    <row r="37" spans="1:22" hidden="1" x14ac:dyDescent="0.25">
      <c r="A37" t="s">
        <v>449</v>
      </c>
      <c r="B37">
        <v>2</v>
      </c>
      <c r="C37">
        <v>8</v>
      </c>
      <c r="D37" t="s">
        <v>1554</v>
      </c>
      <c r="E37" s="108">
        <v>45293</v>
      </c>
      <c r="F37" t="s">
        <v>1555</v>
      </c>
      <c r="G37">
        <v>1</v>
      </c>
      <c r="H37">
        <v>45293</v>
      </c>
      <c r="J37">
        <v>0</v>
      </c>
      <c r="K37" t="s">
        <v>1620</v>
      </c>
      <c r="L37" t="s">
        <v>1636</v>
      </c>
      <c r="M37" t="s">
        <v>1556</v>
      </c>
      <c r="N37">
        <v>152</v>
      </c>
      <c r="O37" t="s">
        <v>1557</v>
      </c>
      <c r="P37" t="s">
        <v>3</v>
      </c>
      <c r="Q37" t="s">
        <v>1558</v>
      </c>
      <c r="R37" t="s">
        <v>815</v>
      </c>
      <c r="S37" t="s">
        <v>625</v>
      </c>
      <c r="T37" s="109">
        <v>91</v>
      </c>
      <c r="U37" t="s">
        <v>1559</v>
      </c>
      <c r="V37" t="s">
        <v>1644</v>
      </c>
    </row>
    <row r="38" spans="1:22" hidden="1" x14ac:dyDescent="0.25">
      <c r="A38" t="s">
        <v>449</v>
      </c>
      <c r="B38">
        <v>2</v>
      </c>
      <c r="C38">
        <v>8</v>
      </c>
      <c r="D38" t="s">
        <v>1554</v>
      </c>
      <c r="E38" s="108">
        <v>45293</v>
      </c>
      <c r="F38" t="s">
        <v>1555</v>
      </c>
      <c r="G38">
        <v>1</v>
      </c>
      <c r="H38">
        <v>45293</v>
      </c>
      <c r="J38">
        <v>0</v>
      </c>
      <c r="K38" t="s">
        <v>1620</v>
      </c>
      <c r="L38" t="s">
        <v>1636</v>
      </c>
      <c r="M38" t="s">
        <v>1556</v>
      </c>
      <c r="N38">
        <v>152</v>
      </c>
      <c r="O38" t="s">
        <v>1557</v>
      </c>
      <c r="P38" t="s">
        <v>3</v>
      </c>
      <c r="Q38" t="s">
        <v>1558</v>
      </c>
      <c r="R38" t="s">
        <v>624</v>
      </c>
      <c r="S38" t="s">
        <v>625</v>
      </c>
      <c r="T38" s="109">
        <v>76.05</v>
      </c>
      <c r="U38" t="s">
        <v>1559</v>
      </c>
      <c r="V38" t="s">
        <v>1644</v>
      </c>
    </row>
    <row r="39" spans="1:22" hidden="1" x14ac:dyDescent="0.25">
      <c r="A39" t="s">
        <v>449</v>
      </c>
      <c r="B39">
        <v>2</v>
      </c>
      <c r="C39">
        <v>8</v>
      </c>
      <c r="D39" t="s">
        <v>1554</v>
      </c>
      <c r="E39" s="108">
        <v>45293</v>
      </c>
      <c r="F39" t="s">
        <v>1555</v>
      </c>
      <c r="G39">
        <v>1</v>
      </c>
      <c r="H39">
        <v>45293</v>
      </c>
      <c r="J39">
        <v>0</v>
      </c>
      <c r="K39" t="s">
        <v>1620</v>
      </c>
      <c r="L39" t="s">
        <v>1636</v>
      </c>
      <c r="M39" t="s">
        <v>1556</v>
      </c>
      <c r="N39">
        <v>152</v>
      </c>
      <c r="O39" t="s">
        <v>1557</v>
      </c>
      <c r="P39" t="s">
        <v>3</v>
      </c>
      <c r="Q39" t="s">
        <v>1558</v>
      </c>
      <c r="R39" t="s">
        <v>624</v>
      </c>
      <c r="S39" t="s">
        <v>625</v>
      </c>
      <c r="T39" s="109">
        <v>130</v>
      </c>
      <c r="U39" t="s">
        <v>1559</v>
      </c>
      <c r="V39" t="s">
        <v>1644</v>
      </c>
    </row>
    <row r="40" spans="1:22" hidden="1" x14ac:dyDescent="0.25">
      <c r="A40" t="s">
        <v>449</v>
      </c>
      <c r="B40">
        <v>2</v>
      </c>
      <c r="C40">
        <v>8</v>
      </c>
      <c r="D40" t="s">
        <v>1554</v>
      </c>
      <c r="E40" s="108">
        <v>45293</v>
      </c>
      <c r="F40" t="s">
        <v>1555</v>
      </c>
      <c r="G40">
        <v>1</v>
      </c>
      <c r="H40">
        <v>45293</v>
      </c>
      <c r="J40">
        <v>0</v>
      </c>
      <c r="K40" t="s">
        <v>1620</v>
      </c>
      <c r="L40" t="s">
        <v>1636</v>
      </c>
      <c r="M40" t="s">
        <v>1556</v>
      </c>
      <c r="N40">
        <v>152</v>
      </c>
      <c r="O40" t="s">
        <v>1557</v>
      </c>
      <c r="P40" t="s">
        <v>3</v>
      </c>
      <c r="Q40" t="s">
        <v>1558</v>
      </c>
      <c r="R40" t="s">
        <v>624</v>
      </c>
      <c r="S40" t="s">
        <v>625</v>
      </c>
      <c r="T40" s="109">
        <v>110.5</v>
      </c>
      <c r="U40" t="s">
        <v>1559</v>
      </c>
      <c r="V40" t="s">
        <v>1644</v>
      </c>
    </row>
    <row r="41" spans="1:22" hidden="1" x14ac:dyDescent="0.25">
      <c r="A41" t="s">
        <v>449</v>
      </c>
      <c r="B41">
        <v>2</v>
      </c>
      <c r="C41">
        <v>8</v>
      </c>
      <c r="D41" t="s">
        <v>1554</v>
      </c>
      <c r="E41" s="108">
        <v>45293</v>
      </c>
      <c r="F41" t="s">
        <v>1555</v>
      </c>
      <c r="G41">
        <v>1</v>
      </c>
      <c r="H41">
        <v>45293</v>
      </c>
      <c r="J41">
        <v>0</v>
      </c>
      <c r="K41" t="s">
        <v>1620</v>
      </c>
      <c r="L41" t="s">
        <v>1636</v>
      </c>
      <c r="M41" t="s">
        <v>1556</v>
      </c>
      <c r="N41">
        <v>152</v>
      </c>
      <c r="O41" t="s">
        <v>1557</v>
      </c>
      <c r="P41" t="s">
        <v>3</v>
      </c>
      <c r="Q41" t="s">
        <v>1558</v>
      </c>
      <c r="R41" t="s">
        <v>624</v>
      </c>
      <c r="S41" t="s">
        <v>625</v>
      </c>
      <c r="T41" s="109">
        <v>110.5</v>
      </c>
      <c r="U41" t="s">
        <v>1559</v>
      </c>
      <c r="V41" t="s">
        <v>1644</v>
      </c>
    </row>
    <row r="42" spans="1:22" hidden="1" x14ac:dyDescent="0.25">
      <c r="A42" t="s">
        <v>449</v>
      </c>
      <c r="B42">
        <v>2</v>
      </c>
      <c r="C42">
        <v>8</v>
      </c>
      <c r="D42" t="s">
        <v>1554</v>
      </c>
      <c r="E42" s="108">
        <v>45293</v>
      </c>
      <c r="F42" t="s">
        <v>1555</v>
      </c>
      <c r="G42">
        <v>1</v>
      </c>
      <c r="H42">
        <v>45293</v>
      </c>
      <c r="J42">
        <v>0</v>
      </c>
      <c r="K42" t="s">
        <v>1620</v>
      </c>
      <c r="L42" t="s">
        <v>1636</v>
      </c>
      <c r="M42" t="s">
        <v>1556</v>
      </c>
      <c r="N42">
        <v>152</v>
      </c>
      <c r="O42" t="s">
        <v>1557</v>
      </c>
      <c r="P42" t="s">
        <v>3</v>
      </c>
      <c r="Q42" t="s">
        <v>1558</v>
      </c>
      <c r="R42" t="s">
        <v>624</v>
      </c>
      <c r="S42" t="s">
        <v>625</v>
      </c>
      <c r="T42" s="109">
        <v>91</v>
      </c>
      <c r="U42" t="s">
        <v>1559</v>
      </c>
      <c r="V42" t="s">
        <v>1644</v>
      </c>
    </row>
    <row r="43" spans="1:22" hidden="1" x14ac:dyDescent="0.25">
      <c r="A43" t="s">
        <v>449</v>
      </c>
      <c r="B43">
        <v>2</v>
      </c>
      <c r="C43">
        <v>8</v>
      </c>
      <c r="D43" t="s">
        <v>1554</v>
      </c>
      <c r="E43" s="108">
        <v>45293</v>
      </c>
      <c r="F43" t="s">
        <v>1555</v>
      </c>
      <c r="G43">
        <v>1</v>
      </c>
      <c r="H43">
        <v>45293</v>
      </c>
      <c r="J43">
        <v>0</v>
      </c>
      <c r="K43" t="s">
        <v>1620</v>
      </c>
      <c r="L43" t="s">
        <v>1636</v>
      </c>
      <c r="M43" t="s">
        <v>1556</v>
      </c>
      <c r="N43">
        <v>152</v>
      </c>
      <c r="O43" t="s">
        <v>1557</v>
      </c>
      <c r="P43" t="s">
        <v>3</v>
      </c>
      <c r="Q43" t="s">
        <v>1558</v>
      </c>
      <c r="R43" t="s">
        <v>624</v>
      </c>
      <c r="S43" t="s">
        <v>625</v>
      </c>
      <c r="T43" s="109">
        <v>76.05</v>
      </c>
      <c r="U43" t="s">
        <v>1559</v>
      </c>
      <c r="V43" t="s">
        <v>1644</v>
      </c>
    </row>
    <row r="44" spans="1:22" hidden="1" x14ac:dyDescent="0.25">
      <c r="A44" t="s">
        <v>449</v>
      </c>
      <c r="B44">
        <v>2</v>
      </c>
      <c r="C44">
        <v>8</v>
      </c>
      <c r="D44" t="s">
        <v>1554</v>
      </c>
      <c r="E44" s="108">
        <v>45293</v>
      </c>
      <c r="F44" t="s">
        <v>1555</v>
      </c>
      <c r="G44">
        <v>1</v>
      </c>
      <c r="H44">
        <v>45293</v>
      </c>
      <c r="J44">
        <v>0</v>
      </c>
      <c r="K44" t="s">
        <v>1620</v>
      </c>
      <c r="L44" t="s">
        <v>1636</v>
      </c>
      <c r="M44" t="s">
        <v>1556</v>
      </c>
      <c r="N44">
        <v>152</v>
      </c>
      <c r="O44" t="s">
        <v>1557</v>
      </c>
      <c r="P44" t="s">
        <v>3</v>
      </c>
      <c r="Q44" t="s">
        <v>1558</v>
      </c>
      <c r="R44" t="s">
        <v>815</v>
      </c>
      <c r="S44" t="s">
        <v>625</v>
      </c>
      <c r="T44" s="109">
        <v>91</v>
      </c>
      <c r="U44" t="s">
        <v>1559</v>
      </c>
      <c r="V44" t="s">
        <v>1644</v>
      </c>
    </row>
    <row r="45" spans="1:22" hidden="1" x14ac:dyDescent="0.25">
      <c r="A45" t="s">
        <v>449</v>
      </c>
      <c r="B45">
        <v>2</v>
      </c>
      <c r="C45">
        <v>8</v>
      </c>
      <c r="D45" t="s">
        <v>1554</v>
      </c>
      <c r="E45" s="108">
        <v>45293</v>
      </c>
      <c r="F45" t="s">
        <v>1555</v>
      </c>
      <c r="G45">
        <v>1</v>
      </c>
      <c r="H45">
        <v>45293</v>
      </c>
      <c r="J45">
        <v>0</v>
      </c>
      <c r="K45" t="s">
        <v>1620</v>
      </c>
      <c r="L45" t="s">
        <v>1636</v>
      </c>
      <c r="M45" t="s">
        <v>1556</v>
      </c>
      <c r="N45">
        <v>152</v>
      </c>
      <c r="O45" t="s">
        <v>1557</v>
      </c>
      <c r="P45" t="s">
        <v>3</v>
      </c>
      <c r="Q45" t="s">
        <v>1558</v>
      </c>
      <c r="R45" t="s">
        <v>624</v>
      </c>
      <c r="S45" t="s">
        <v>625</v>
      </c>
      <c r="T45" s="109">
        <v>91</v>
      </c>
      <c r="U45" t="s">
        <v>1559</v>
      </c>
      <c r="V45" t="s">
        <v>1644</v>
      </c>
    </row>
    <row r="46" spans="1:22" hidden="1" x14ac:dyDescent="0.25">
      <c r="A46" t="s">
        <v>449</v>
      </c>
      <c r="B46">
        <v>2</v>
      </c>
      <c r="C46">
        <v>8</v>
      </c>
      <c r="D46" t="s">
        <v>1554</v>
      </c>
      <c r="E46" s="108">
        <v>45293</v>
      </c>
      <c r="F46" t="s">
        <v>1555</v>
      </c>
      <c r="G46">
        <v>1</v>
      </c>
      <c r="H46">
        <v>45293</v>
      </c>
      <c r="J46">
        <v>0</v>
      </c>
      <c r="K46" t="s">
        <v>1620</v>
      </c>
      <c r="L46" t="s">
        <v>1636</v>
      </c>
      <c r="M46" t="s">
        <v>1556</v>
      </c>
      <c r="N46">
        <v>152</v>
      </c>
      <c r="O46" t="s">
        <v>1557</v>
      </c>
      <c r="P46" t="s">
        <v>3</v>
      </c>
      <c r="Q46" t="s">
        <v>1558</v>
      </c>
      <c r="R46" t="s">
        <v>815</v>
      </c>
      <c r="S46" t="s">
        <v>625</v>
      </c>
      <c r="T46" s="109">
        <v>91</v>
      </c>
      <c r="U46" t="s">
        <v>1559</v>
      </c>
      <c r="V46" t="s">
        <v>1644</v>
      </c>
    </row>
    <row r="47" spans="1:22" hidden="1" x14ac:dyDescent="0.25">
      <c r="A47" t="s">
        <v>449</v>
      </c>
      <c r="B47">
        <v>2</v>
      </c>
      <c r="C47">
        <v>8</v>
      </c>
      <c r="D47" t="s">
        <v>1554</v>
      </c>
      <c r="E47" s="108">
        <v>45293</v>
      </c>
      <c r="F47" t="s">
        <v>1555</v>
      </c>
      <c r="G47">
        <v>1</v>
      </c>
      <c r="H47">
        <v>45293</v>
      </c>
      <c r="J47">
        <v>0</v>
      </c>
      <c r="K47" t="s">
        <v>1620</v>
      </c>
      <c r="L47" t="s">
        <v>1636</v>
      </c>
      <c r="M47" t="s">
        <v>1556</v>
      </c>
      <c r="N47">
        <v>152</v>
      </c>
      <c r="O47" t="s">
        <v>1557</v>
      </c>
      <c r="P47" t="s">
        <v>3</v>
      </c>
      <c r="Q47" t="s">
        <v>1558</v>
      </c>
      <c r="R47" t="s">
        <v>624</v>
      </c>
      <c r="S47" t="s">
        <v>625</v>
      </c>
      <c r="T47" s="109">
        <v>91</v>
      </c>
      <c r="U47" t="s">
        <v>1559</v>
      </c>
      <c r="V47" t="s">
        <v>1644</v>
      </c>
    </row>
    <row r="48" spans="1:22" hidden="1" x14ac:dyDescent="0.25">
      <c r="A48" t="s">
        <v>449</v>
      </c>
      <c r="B48">
        <v>2</v>
      </c>
      <c r="C48">
        <v>8</v>
      </c>
      <c r="D48" t="s">
        <v>1554</v>
      </c>
      <c r="E48" s="108">
        <v>45293</v>
      </c>
      <c r="F48" t="s">
        <v>1555</v>
      </c>
      <c r="G48">
        <v>1</v>
      </c>
      <c r="H48">
        <v>45293</v>
      </c>
      <c r="J48">
        <v>0</v>
      </c>
      <c r="K48" t="s">
        <v>1620</v>
      </c>
      <c r="L48" t="s">
        <v>1636</v>
      </c>
      <c r="M48" t="s">
        <v>1556</v>
      </c>
      <c r="N48">
        <v>152</v>
      </c>
      <c r="O48" t="s">
        <v>1557</v>
      </c>
      <c r="P48" t="s">
        <v>3</v>
      </c>
      <c r="Q48" t="s">
        <v>1558</v>
      </c>
      <c r="R48" t="s">
        <v>624</v>
      </c>
      <c r="S48" t="s">
        <v>625</v>
      </c>
      <c r="T48" s="109">
        <v>91</v>
      </c>
      <c r="U48" t="s">
        <v>1559</v>
      </c>
      <c r="V48" t="s">
        <v>1644</v>
      </c>
    </row>
    <row r="49" spans="1:22" hidden="1" x14ac:dyDescent="0.25">
      <c r="A49" t="s">
        <v>449</v>
      </c>
      <c r="B49">
        <v>2</v>
      </c>
      <c r="C49">
        <v>8</v>
      </c>
      <c r="D49" t="s">
        <v>1554</v>
      </c>
      <c r="E49" s="108">
        <v>45293</v>
      </c>
      <c r="F49" t="s">
        <v>1555</v>
      </c>
      <c r="G49">
        <v>1</v>
      </c>
      <c r="H49">
        <v>45293</v>
      </c>
      <c r="J49">
        <v>0</v>
      </c>
      <c r="K49" t="s">
        <v>1620</v>
      </c>
      <c r="L49" t="s">
        <v>1636</v>
      </c>
      <c r="M49" t="s">
        <v>1556</v>
      </c>
      <c r="N49">
        <v>152</v>
      </c>
      <c r="O49" t="s">
        <v>1557</v>
      </c>
      <c r="P49" t="s">
        <v>3</v>
      </c>
      <c r="Q49" t="s">
        <v>1558</v>
      </c>
      <c r="R49" t="s">
        <v>624</v>
      </c>
      <c r="S49" t="s">
        <v>625</v>
      </c>
      <c r="T49" s="109">
        <v>130</v>
      </c>
      <c r="U49" t="s">
        <v>1559</v>
      </c>
      <c r="V49" t="s">
        <v>1644</v>
      </c>
    </row>
    <row r="50" spans="1:22" hidden="1" x14ac:dyDescent="0.25">
      <c r="A50" t="s">
        <v>449</v>
      </c>
      <c r="B50">
        <v>2</v>
      </c>
      <c r="C50">
        <v>8</v>
      </c>
      <c r="D50" t="s">
        <v>1554</v>
      </c>
      <c r="E50" s="108">
        <v>45293</v>
      </c>
      <c r="F50" t="s">
        <v>1555</v>
      </c>
      <c r="G50">
        <v>1</v>
      </c>
      <c r="H50">
        <v>45293</v>
      </c>
      <c r="J50">
        <v>0</v>
      </c>
      <c r="K50" t="s">
        <v>1620</v>
      </c>
      <c r="L50" t="s">
        <v>1636</v>
      </c>
      <c r="M50" t="s">
        <v>1556</v>
      </c>
      <c r="N50">
        <v>152</v>
      </c>
      <c r="O50" t="s">
        <v>1557</v>
      </c>
      <c r="P50" t="s">
        <v>3</v>
      </c>
      <c r="Q50" t="s">
        <v>1558</v>
      </c>
      <c r="R50" t="s">
        <v>624</v>
      </c>
      <c r="S50" t="s">
        <v>625</v>
      </c>
      <c r="T50" s="109">
        <v>91</v>
      </c>
      <c r="U50" t="s">
        <v>1559</v>
      </c>
      <c r="V50" t="s">
        <v>1644</v>
      </c>
    </row>
    <row r="51" spans="1:22" hidden="1" x14ac:dyDescent="0.25">
      <c r="A51" t="s">
        <v>449</v>
      </c>
      <c r="B51">
        <v>2</v>
      </c>
      <c r="C51">
        <v>8</v>
      </c>
      <c r="D51" t="s">
        <v>1554</v>
      </c>
      <c r="E51" s="108">
        <v>45293</v>
      </c>
      <c r="F51" t="s">
        <v>1555</v>
      </c>
      <c r="G51">
        <v>1</v>
      </c>
      <c r="H51">
        <v>45293</v>
      </c>
      <c r="J51">
        <v>0</v>
      </c>
      <c r="K51" t="s">
        <v>1620</v>
      </c>
      <c r="L51" t="s">
        <v>1636</v>
      </c>
      <c r="M51" t="s">
        <v>1556</v>
      </c>
      <c r="N51">
        <v>152</v>
      </c>
      <c r="O51" t="s">
        <v>1557</v>
      </c>
      <c r="P51" t="s">
        <v>3</v>
      </c>
      <c r="Q51" t="s">
        <v>1558</v>
      </c>
      <c r="R51" t="s">
        <v>624</v>
      </c>
      <c r="S51" t="s">
        <v>625</v>
      </c>
      <c r="T51" s="109">
        <v>76.05</v>
      </c>
      <c r="U51" t="s">
        <v>1559</v>
      </c>
      <c r="V51" t="s">
        <v>1644</v>
      </c>
    </row>
    <row r="52" spans="1:22" hidden="1" x14ac:dyDescent="0.25">
      <c r="A52" t="s">
        <v>449</v>
      </c>
      <c r="B52">
        <v>2</v>
      </c>
      <c r="C52">
        <v>8</v>
      </c>
      <c r="D52" t="s">
        <v>1554</v>
      </c>
      <c r="E52" s="108">
        <v>45293</v>
      </c>
      <c r="F52" t="s">
        <v>1555</v>
      </c>
      <c r="G52">
        <v>1</v>
      </c>
      <c r="H52">
        <v>45293</v>
      </c>
      <c r="J52">
        <v>0</v>
      </c>
      <c r="K52" t="s">
        <v>1620</v>
      </c>
      <c r="L52" t="s">
        <v>1636</v>
      </c>
      <c r="M52" t="s">
        <v>1556</v>
      </c>
      <c r="N52">
        <v>152</v>
      </c>
      <c r="O52" t="s">
        <v>1557</v>
      </c>
      <c r="P52" t="s">
        <v>3</v>
      </c>
      <c r="Q52" t="s">
        <v>1558</v>
      </c>
      <c r="R52" t="s">
        <v>624</v>
      </c>
      <c r="S52" t="s">
        <v>625</v>
      </c>
      <c r="T52" s="109">
        <v>76.05</v>
      </c>
      <c r="U52" t="s">
        <v>1559</v>
      </c>
      <c r="V52" t="s">
        <v>1644</v>
      </c>
    </row>
    <row r="53" spans="1:22" hidden="1" x14ac:dyDescent="0.25">
      <c r="A53" t="s">
        <v>449</v>
      </c>
      <c r="B53">
        <v>2</v>
      </c>
      <c r="C53">
        <v>8</v>
      </c>
      <c r="D53" t="s">
        <v>1554</v>
      </c>
      <c r="E53" s="108">
        <v>45293</v>
      </c>
      <c r="F53" t="s">
        <v>1555</v>
      </c>
      <c r="G53">
        <v>1</v>
      </c>
      <c r="H53">
        <v>45293</v>
      </c>
      <c r="J53">
        <v>0</v>
      </c>
      <c r="K53" t="s">
        <v>1620</v>
      </c>
      <c r="L53" t="s">
        <v>1636</v>
      </c>
      <c r="M53" t="s">
        <v>1556</v>
      </c>
      <c r="N53">
        <v>152</v>
      </c>
      <c r="O53" t="s">
        <v>1557</v>
      </c>
      <c r="P53" t="s">
        <v>3</v>
      </c>
      <c r="Q53" t="s">
        <v>1558</v>
      </c>
      <c r="R53" t="s">
        <v>624</v>
      </c>
      <c r="S53" t="s">
        <v>625</v>
      </c>
      <c r="T53" s="109">
        <v>130</v>
      </c>
      <c r="U53" t="s">
        <v>1559</v>
      </c>
      <c r="V53" t="s">
        <v>1644</v>
      </c>
    </row>
    <row r="54" spans="1:22" hidden="1" x14ac:dyDescent="0.25">
      <c r="A54" t="s">
        <v>449</v>
      </c>
      <c r="B54">
        <v>2</v>
      </c>
      <c r="C54">
        <v>8</v>
      </c>
      <c r="D54" t="s">
        <v>1554</v>
      </c>
      <c r="E54" s="108">
        <v>45293</v>
      </c>
      <c r="F54" t="s">
        <v>1555</v>
      </c>
      <c r="G54">
        <v>1</v>
      </c>
      <c r="H54">
        <v>45293</v>
      </c>
      <c r="J54">
        <v>0</v>
      </c>
      <c r="K54" t="s">
        <v>1620</v>
      </c>
      <c r="L54" t="s">
        <v>1636</v>
      </c>
      <c r="M54" t="s">
        <v>1556</v>
      </c>
      <c r="N54">
        <v>152</v>
      </c>
      <c r="O54" t="s">
        <v>1557</v>
      </c>
      <c r="P54" t="s">
        <v>3</v>
      </c>
      <c r="Q54" t="s">
        <v>1558</v>
      </c>
      <c r="R54" t="s">
        <v>815</v>
      </c>
      <c r="S54" t="s">
        <v>625</v>
      </c>
      <c r="T54" s="109">
        <v>130</v>
      </c>
      <c r="U54" t="s">
        <v>1559</v>
      </c>
      <c r="V54" t="s">
        <v>1644</v>
      </c>
    </row>
    <row r="55" spans="1:22" hidden="1" x14ac:dyDescent="0.25">
      <c r="A55" t="s">
        <v>449</v>
      </c>
      <c r="B55">
        <v>2</v>
      </c>
      <c r="C55">
        <v>8</v>
      </c>
      <c r="D55" t="s">
        <v>1554</v>
      </c>
      <c r="E55" s="108">
        <v>45293</v>
      </c>
      <c r="F55" t="s">
        <v>1555</v>
      </c>
      <c r="G55">
        <v>1</v>
      </c>
      <c r="H55">
        <v>45293</v>
      </c>
      <c r="J55">
        <v>0</v>
      </c>
      <c r="K55" t="s">
        <v>1620</v>
      </c>
      <c r="L55" t="s">
        <v>1636</v>
      </c>
      <c r="M55" t="s">
        <v>1556</v>
      </c>
      <c r="N55">
        <v>152</v>
      </c>
      <c r="O55" t="s">
        <v>1557</v>
      </c>
      <c r="P55" t="s">
        <v>3</v>
      </c>
      <c r="Q55" t="s">
        <v>1558</v>
      </c>
      <c r="R55" t="s">
        <v>815</v>
      </c>
      <c r="S55" t="s">
        <v>625</v>
      </c>
      <c r="T55" s="109">
        <v>130</v>
      </c>
      <c r="U55" t="s">
        <v>1559</v>
      </c>
      <c r="V55" t="s">
        <v>1644</v>
      </c>
    </row>
    <row r="56" spans="1:22" hidden="1" x14ac:dyDescent="0.25">
      <c r="A56" t="s">
        <v>449</v>
      </c>
      <c r="B56">
        <v>2</v>
      </c>
      <c r="C56">
        <v>8</v>
      </c>
      <c r="D56" t="s">
        <v>1554</v>
      </c>
      <c r="E56" s="108">
        <v>45293</v>
      </c>
      <c r="F56" t="s">
        <v>1555</v>
      </c>
      <c r="G56">
        <v>1</v>
      </c>
      <c r="H56">
        <v>45293</v>
      </c>
      <c r="J56">
        <v>0</v>
      </c>
      <c r="K56" t="s">
        <v>1620</v>
      </c>
      <c r="L56" t="s">
        <v>1636</v>
      </c>
      <c r="M56" t="s">
        <v>1556</v>
      </c>
      <c r="N56">
        <v>152</v>
      </c>
      <c r="O56" t="s">
        <v>1557</v>
      </c>
      <c r="P56" t="s">
        <v>3</v>
      </c>
      <c r="Q56" t="s">
        <v>1558</v>
      </c>
      <c r="R56" t="s">
        <v>815</v>
      </c>
      <c r="S56" t="s">
        <v>625</v>
      </c>
      <c r="T56" s="109">
        <v>182</v>
      </c>
      <c r="U56" t="s">
        <v>1559</v>
      </c>
      <c r="V56" t="s">
        <v>1644</v>
      </c>
    </row>
    <row r="57" spans="1:22" hidden="1" x14ac:dyDescent="0.25">
      <c r="A57" t="s">
        <v>449</v>
      </c>
      <c r="B57">
        <v>2</v>
      </c>
      <c r="C57">
        <v>8</v>
      </c>
      <c r="D57" t="s">
        <v>1554</v>
      </c>
      <c r="E57" s="108">
        <v>45293</v>
      </c>
      <c r="F57" t="s">
        <v>1555</v>
      </c>
      <c r="G57">
        <v>1</v>
      </c>
      <c r="H57">
        <v>45293</v>
      </c>
      <c r="J57">
        <v>0</v>
      </c>
      <c r="K57" t="s">
        <v>1620</v>
      </c>
      <c r="L57" t="s">
        <v>1636</v>
      </c>
      <c r="M57" t="s">
        <v>1556</v>
      </c>
      <c r="N57">
        <v>152</v>
      </c>
      <c r="O57" t="s">
        <v>1557</v>
      </c>
      <c r="P57" t="s">
        <v>3</v>
      </c>
      <c r="Q57" t="s">
        <v>1558</v>
      </c>
      <c r="R57" t="s">
        <v>815</v>
      </c>
      <c r="S57" t="s">
        <v>625</v>
      </c>
      <c r="T57" s="109">
        <v>91</v>
      </c>
      <c r="U57" t="s">
        <v>1559</v>
      </c>
      <c r="V57" t="s">
        <v>1644</v>
      </c>
    </row>
    <row r="58" spans="1:22" hidden="1" x14ac:dyDescent="0.25">
      <c r="A58" t="s">
        <v>449</v>
      </c>
      <c r="B58">
        <v>2</v>
      </c>
      <c r="C58">
        <v>8</v>
      </c>
      <c r="D58" t="s">
        <v>1554</v>
      </c>
      <c r="E58" s="108">
        <v>45293</v>
      </c>
      <c r="F58" t="s">
        <v>1555</v>
      </c>
      <c r="G58">
        <v>1</v>
      </c>
      <c r="H58">
        <v>45293</v>
      </c>
      <c r="J58">
        <v>0</v>
      </c>
      <c r="K58" t="s">
        <v>1620</v>
      </c>
      <c r="L58" t="s">
        <v>1636</v>
      </c>
      <c r="M58" t="s">
        <v>1556</v>
      </c>
      <c r="N58">
        <v>152</v>
      </c>
      <c r="O58" t="s">
        <v>1557</v>
      </c>
      <c r="P58" t="s">
        <v>3</v>
      </c>
      <c r="Q58" t="s">
        <v>1558</v>
      </c>
      <c r="R58" t="s">
        <v>815</v>
      </c>
      <c r="S58" t="s">
        <v>625</v>
      </c>
      <c r="T58" s="109">
        <v>91</v>
      </c>
      <c r="U58" t="s">
        <v>1559</v>
      </c>
      <c r="V58" t="s">
        <v>1644</v>
      </c>
    </row>
    <row r="59" spans="1:22" hidden="1" x14ac:dyDescent="0.25">
      <c r="A59" t="s">
        <v>449</v>
      </c>
      <c r="B59">
        <v>2</v>
      </c>
      <c r="C59">
        <v>8</v>
      </c>
      <c r="D59" t="s">
        <v>1554</v>
      </c>
      <c r="E59" s="108">
        <v>45293</v>
      </c>
      <c r="F59" t="s">
        <v>1555</v>
      </c>
      <c r="G59">
        <v>1</v>
      </c>
      <c r="H59">
        <v>45293</v>
      </c>
      <c r="J59">
        <v>0</v>
      </c>
      <c r="K59" t="s">
        <v>1620</v>
      </c>
      <c r="L59" t="s">
        <v>1636</v>
      </c>
      <c r="M59" t="s">
        <v>1556</v>
      </c>
      <c r="N59">
        <v>152</v>
      </c>
      <c r="O59" t="s">
        <v>1557</v>
      </c>
      <c r="P59" t="s">
        <v>3</v>
      </c>
      <c r="Q59" t="s">
        <v>1558</v>
      </c>
      <c r="R59" t="s">
        <v>624</v>
      </c>
      <c r="S59" t="s">
        <v>625</v>
      </c>
      <c r="T59" s="109">
        <v>91</v>
      </c>
      <c r="U59" t="s">
        <v>1559</v>
      </c>
      <c r="V59" t="s">
        <v>1644</v>
      </c>
    </row>
    <row r="60" spans="1:22" hidden="1" x14ac:dyDescent="0.25">
      <c r="A60" t="s">
        <v>449</v>
      </c>
      <c r="B60">
        <v>2</v>
      </c>
      <c r="C60">
        <v>8</v>
      </c>
      <c r="D60" t="s">
        <v>1554</v>
      </c>
      <c r="E60" s="108">
        <v>45293</v>
      </c>
      <c r="F60" t="s">
        <v>1555</v>
      </c>
      <c r="G60">
        <v>1</v>
      </c>
      <c r="H60">
        <v>45293</v>
      </c>
      <c r="J60">
        <v>0</v>
      </c>
      <c r="K60" t="s">
        <v>1620</v>
      </c>
      <c r="L60" t="s">
        <v>1636</v>
      </c>
      <c r="M60" t="s">
        <v>1556</v>
      </c>
      <c r="N60">
        <v>152</v>
      </c>
      <c r="O60" t="s">
        <v>1557</v>
      </c>
      <c r="P60" t="s">
        <v>3</v>
      </c>
      <c r="Q60" t="s">
        <v>1558</v>
      </c>
      <c r="R60" t="s">
        <v>815</v>
      </c>
      <c r="S60" t="s">
        <v>625</v>
      </c>
      <c r="T60" s="109">
        <v>76.05</v>
      </c>
      <c r="U60" t="s">
        <v>1559</v>
      </c>
      <c r="V60" t="s">
        <v>1644</v>
      </c>
    </row>
    <row r="61" spans="1:22" hidden="1" x14ac:dyDescent="0.25">
      <c r="A61" t="s">
        <v>449</v>
      </c>
      <c r="B61">
        <v>2</v>
      </c>
      <c r="C61">
        <v>8</v>
      </c>
      <c r="D61" t="s">
        <v>1554</v>
      </c>
      <c r="E61" s="108">
        <v>45293</v>
      </c>
      <c r="F61" t="s">
        <v>1555</v>
      </c>
      <c r="G61">
        <v>1</v>
      </c>
      <c r="H61">
        <v>45293</v>
      </c>
      <c r="J61">
        <v>0</v>
      </c>
      <c r="K61" t="s">
        <v>1620</v>
      </c>
      <c r="L61" t="s">
        <v>1636</v>
      </c>
      <c r="M61" t="s">
        <v>1556</v>
      </c>
      <c r="N61">
        <v>152</v>
      </c>
      <c r="O61" t="s">
        <v>1557</v>
      </c>
      <c r="P61" t="s">
        <v>3</v>
      </c>
      <c r="Q61" t="s">
        <v>1558</v>
      </c>
      <c r="R61" t="s">
        <v>815</v>
      </c>
      <c r="S61" t="s">
        <v>625</v>
      </c>
      <c r="T61" s="109">
        <v>76.05</v>
      </c>
      <c r="U61" t="s">
        <v>1559</v>
      </c>
      <c r="V61" t="s">
        <v>1644</v>
      </c>
    </row>
    <row r="62" spans="1:22" hidden="1" x14ac:dyDescent="0.25">
      <c r="A62" t="s">
        <v>449</v>
      </c>
      <c r="B62">
        <v>2</v>
      </c>
      <c r="C62">
        <v>8</v>
      </c>
      <c r="D62" t="s">
        <v>1554</v>
      </c>
      <c r="E62" s="108">
        <v>45293</v>
      </c>
      <c r="F62" t="s">
        <v>1555</v>
      </c>
      <c r="G62">
        <v>1</v>
      </c>
      <c r="H62">
        <v>45293</v>
      </c>
      <c r="J62">
        <v>0</v>
      </c>
      <c r="K62" t="s">
        <v>1620</v>
      </c>
      <c r="L62" t="s">
        <v>1636</v>
      </c>
      <c r="M62" t="s">
        <v>1556</v>
      </c>
      <c r="N62">
        <v>152</v>
      </c>
      <c r="O62" t="s">
        <v>1557</v>
      </c>
      <c r="P62" t="s">
        <v>3</v>
      </c>
      <c r="Q62" t="s">
        <v>1558</v>
      </c>
      <c r="R62" t="s">
        <v>815</v>
      </c>
      <c r="S62" t="s">
        <v>625</v>
      </c>
      <c r="T62" s="109">
        <v>91</v>
      </c>
      <c r="U62" t="s">
        <v>1559</v>
      </c>
      <c r="V62" t="s">
        <v>1644</v>
      </c>
    </row>
    <row r="63" spans="1:22" hidden="1" x14ac:dyDescent="0.25">
      <c r="A63" t="s">
        <v>449</v>
      </c>
      <c r="B63">
        <v>2</v>
      </c>
      <c r="C63">
        <v>8</v>
      </c>
      <c r="D63" t="s">
        <v>1554</v>
      </c>
      <c r="E63" s="108">
        <v>45293</v>
      </c>
      <c r="F63" t="s">
        <v>1555</v>
      </c>
      <c r="G63">
        <v>1</v>
      </c>
      <c r="H63">
        <v>45293</v>
      </c>
      <c r="J63">
        <v>0</v>
      </c>
      <c r="K63" t="s">
        <v>1620</v>
      </c>
      <c r="L63" t="s">
        <v>1636</v>
      </c>
      <c r="M63" t="s">
        <v>1556</v>
      </c>
      <c r="N63">
        <v>152</v>
      </c>
      <c r="O63" t="s">
        <v>1557</v>
      </c>
      <c r="P63" t="s">
        <v>3</v>
      </c>
      <c r="Q63" t="s">
        <v>1558</v>
      </c>
      <c r="R63" t="s">
        <v>815</v>
      </c>
      <c r="S63" t="s">
        <v>625</v>
      </c>
      <c r="T63" s="109">
        <v>110.5</v>
      </c>
      <c r="U63" t="s">
        <v>1559</v>
      </c>
      <c r="V63" t="s">
        <v>1644</v>
      </c>
    </row>
    <row r="64" spans="1:22" hidden="1" x14ac:dyDescent="0.25">
      <c r="A64" t="s">
        <v>449</v>
      </c>
      <c r="B64">
        <v>2</v>
      </c>
      <c r="C64">
        <v>8</v>
      </c>
      <c r="D64" t="s">
        <v>1554</v>
      </c>
      <c r="E64" s="108">
        <v>45293</v>
      </c>
      <c r="F64" t="s">
        <v>1555</v>
      </c>
      <c r="G64">
        <v>1</v>
      </c>
      <c r="H64">
        <v>45293</v>
      </c>
      <c r="J64">
        <v>0</v>
      </c>
      <c r="K64" t="s">
        <v>1620</v>
      </c>
      <c r="L64" t="s">
        <v>1636</v>
      </c>
      <c r="M64" t="s">
        <v>1556</v>
      </c>
      <c r="N64">
        <v>152</v>
      </c>
      <c r="O64" t="s">
        <v>1557</v>
      </c>
      <c r="P64" t="s">
        <v>3</v>
      </c>
      <c r="Q64" t="s">
        <v>1558</v>
      </c>
      <c r="R64" t="s">
        <v>815</v>
      </c>
      <c r="S64" t="s">
        <v>625</v>
      </c>
      <c r="T64" s="109">
        <v>91</v>
      </c>
      <c r="U64" t="s">
        <v>1559</v>
      </c>
      <c r="V64" t="s">
        <v>1644</v>
      </c>
    </row>
    <row r="65" spans="1:22" hidden="1" x14ac:dyDescent="0.25">
      <c r="A65" t="s">
        <v>449</v>
      </c>
      <c r="B65">
        <v>2</v>
      </c>
      <c r="C65">
        <v>8</v>
      </c>
      <c r="D65" t="s">
        <v>1554</v>
      </c>
      <c r="E65" s="108">
        <v>45293</v>
      </c>
      <c r="F65" t="s">
        <v>1555</v>
      </c>
      <c r="G65">
        <v>1</v>
      </c>
      <c r="H65">
        <v>45293</v>
      </c>
      <c r="J65">
        <v>0</v>
      </c>
      <c r="K65" t="s">
        <v>1620</v>
      </c>
      <c r="L65" t="s">
        <v>1636</v>
      </c>
      <c r="M65" t="s">
        <v>1556</v>
      </c>
      <c r="N65">
        <v>152</v>
      </c>
      <c r="O65" t="s">
        <v>1557</v>
      </c>
      <c r="P65" t="s">
        <v>3</v>
      </c>
      <c r="Q65" t="s">
        <v>1558</v>
      </c>
      <c r="R65" t="s">
        <v>815</v>
      </c>
      <c r="S65" t="s">
        <v>625</v>
      </c>
      <c r="T65" s="109">
        <v>76.05</v>
      </c>
      <c r="U65" t="s">
        <v>1559</v>
      </c>
      <c r="V65" t="s">
        <v>1644</v>
      </c>
    </row>
    <row r="66" spans="1:22" hidden="1" x14ac:dyDescent="0.25">
      <c r="A66" t="s">
        <v>449</v>
      </c>
      <c r="B66">
        <v>2</v>
      </c>
      <c r="C66">
        <v>8</v>
      </c>
      <c r="D66" t="s">
        <v>1554</v>
      </c>
      <c r="E66" s="108">
        <v>45293</v>
      </c>
      <c r="F66" t="s">
        <v>1555</v>
      </c>
      <c r="G66">
        <v>1</v>
      </c>
      <c r="H66">
        <v>45293</v>
      </c>
      <c r="J66">
        <v>0</v>
      </c>
      <c r="K66" t="s">
        <v>1620</v>
      </c>
      <c r="L66" t="s">
        <v>1636</v>
      </c>
      <c r="M66" t="s">
        <v>1556</v>
      </c>
      <c r="N66">
        <v>152</v>
      </c>
      <c r="O66" t="s">
        <v>1557</v>
      </c>
      <c r="P66" t="s">
        <v>3</v>
      </c>
      <c r="Q66" t="s">
        <v>1558</v>
      </c>
      <c r="R66" t="s">
        <v>815</v>
      </c>
      <c r="S66" t="s">
        <v>625</v>
      </c>
      <c r="T66" s="109">
        <v>76.05</v>
      </c>
      <c r="U66" t="s">
        <v>1559</v>
      </c>
      <c r="V66" t="s">
        <v>1644</v>
      </c>
    </row>
    <row r="67" spans="1:22" hidden="1" x14ac:dyDescent="0.25">
      <c r="A67" t="s">
        <v>449</v>
      </c>
      <c r="B67">
        <v>2</v>
      </c>
      <c r="C67">
        <v>8</v>
      </c>
      <c r="D67" t="s">
        <v>1554</v>
      </c>
      <c r="E67" s="108">
        <v>45293</v>
      </c>
      <c r="F67" t="s">
        <v>1555</v>
      </c>
      <c r="G67">
        <v>1</v>
      </c>
      <c r="H67">
        <v>45293</v>
      </c>
      <c r="J67">
        <v>0</v>
      </c>
      <c r="K67" t="s">
        <v>1620</v>
      </c>
      <c r="L67" t="s">
        <v>1636</v>
      </c>
      <c r="M67" t="s">
        <v>1556</v>
      </c>
      <c r="N67">
        <v>152</v>
      </c>
      <c r="O67" t="s">
        <v>1557</v>
      </c>
      <c r="P67" t="s">
        <v>3</v>
      </c>
      <c r="Q67" t="s">
        <v>1558</v>
      </c>
      <c r="R67" t="s">
        <v>815</v>
      </c>
      <c r="S67" t="s">
        <v>625</v>
      </c>
      <c r="T67" s="109">
        <v>91</v>
      </c>
      <c r="U67" t="s">
        <v>1559</v>
      </c>
      <c r="V67" t="s">
        <v>1644</v>
      </c>
    </row>
    <row r="68" spans="1:22" hidden="1" x14ac:dyDescent="0.25">
      <c r="A68" t="s">
        <v>449</v>
      </c>
      <c r="B68">
        <v>2</v>
      </c>
      <c r="C68">
        <v>8</v>
      </c>
      <c r="D68" t="s">
        <v>1554</v>
      </c>
      <c r="E68" s="108">
        <v>45293</v>
      </c>
      <c r="F68" t="s">
        <v>1555</v>
      </c>
      <c r="G68">
        <v>1</v>
      </c>
      <c r="H68">
        <v>45293</v>
      </c>
      <c r="J68">
        <v>0</v>
      </c>
      <c r="K68" t="s">
        <v>1620</v>
      </c>
      <c r="L68" t="s">
        <v>1636</v>
      </c>
      <c r="M68" t="s">
        <v>1556</v>
      </c>
      <c r="N68">
        <v>152</v>
      </c>
      <c r="O68" t="s">
        <v>1557</v>
      </c>
      <c r="P68" t="s">
        <v>3</v>
      </c>
      <c r="Q68" t="s">
        <v>1558</v>
      </c>
      <c r="R68" t="s">
        <v>815</v>
      </c>
      <c r="S68" t="s">
        <v>625</v>
      </c>
      <c r="T68" s="109">
        <v>91</v>
      </c>
      <c r="U68" t="s">
        <v>1559</v>
      </c>
      <c r="V68" t="s">
        <v>1644</v>
      </c>
    </row>
    <row r="69" spans="1:22" hidden="1" x14ac:dyDescent="0.25">
      <c r="A69" t="s">
        <v>449</v>
      </c>
      <c r="B69">
        <v>2</v>
      </c>
      <c r="C69">
        <v>8</v>
      </c>
      <c r="D69" t="s">
        <v>1554</v>
      </c>
      <c r="E69" s="108">
        <v>45293</v>
      </c>
      <c r="F69" t="s">
        <v>1555</v>
      </c>
      <c r="G69">
        <v>1</v>
      </c>
      <c r="H69">
        <v>45293</v>
      </c>
      <c r="J69">
        <v>0</v>
      </c>
      <c r="K69" t="s">
        <v>1620</v>
      </c>
      <c r="L69" t="s">
        <v>1636</v>
      </c>
      <c r="M69" t="s">
        <v>1556</v>
      </c>
      <c r="N69">
        <v>152</v>
      </c>
      <c r="O69" t="s">
        <v>1557</v>
      </c>
      <c r="P69" t="s">
        <v>3</v>
      </c>
      <c r="Q69" t="s">
        <v>1558</v>
      </c>
      <c r="R69" t="s">
        <v>815</v>
      </c>
      <c r="S69" t="s">
        <v>625</v>
      </c>
      <c r="T69" s="109">
        <v>91</v>
      </c>
      <c r="U69" t="s">
        <v>1559</v>
      </c>
      <c r="V69" t="s">
        <v>1644</v>
      </c>
    </row>
    <row r="70" spans="1:22" hidden="1" x14ac:dyDescent="0.25">
      <c r="A70" t="s">
        <v>449</v>
      </c>
      <c r="B70">
        <v>2</v>
      </c>
      <c r="C70">
        <v>8</v>
      </c>
      <c r="D70" t="s">
        <v>1554</v>
      </c>
      <c r="E70" s="108">
        <v>45293</v>
      </c>
      <c r="F70" t="s">
        <v>1555</v>
      </c>
      <c r="G70">
        <v>1</v>
      </c>
      <c r="H70">
        <v>45293</v>
      </c>
      <c r="J70">
        <v>0</v>
      </c>
      <c r="K70" t="s">
        <v>1620</v>
      </c>
      <c r="L70" t="s">
        <v>1636</v>
      </c>
      <c r="M70" t="s">
        <v>1556</v>
      </c>
      <c r="N70">
        <v>152</v>
      </c>
      <c r="O70" t="s">
        <v>1557</v>
      </c>
      <c r="P70" t="s">
        <v>3</v>
      </c>
      <c r="Q70" t="s">
        <v>1558</v>
      </c>
      <c r="R70" t="s">
        <v>815</v>
      </c>
      <c r="S70" t="s">
        <v>625</v>
      </c>
      <c r="T70" s="109">
        <v>91</v>
      </c>
      <c r="U70" t="s">
        <v>1559</v>
      </c>
      <c r="V70" t="s">
        <v>1644</v>
      </c>
    </row>
    <row r="71" spans="1:22" hidden="1" x14ac:dyDescent="0.25">
      <c r="A71" t="s">
        <v>449</v>
      </c>
      <c r="B71">
        <v>2</v>
      </c>
      <c r="C71">
        <v>8</v>
      </c>
      <c r="D71" t="s">
        <v>1554</v>
      </c>
      <c r="E71" s="108">
        <v>45293</v>
      </c>
      <c r="F71" t="s">
        <v>1555</v>
      </c>
      <c r="G71">
        <v>1</v>
      </c>
      <c r="H71">
        <v>45293</v>
      </c>
      <c r="J71">
        <v>0</v>
      </c>
      <c r="K71" t="s">
        <v>1620</v>
      </c>
      <c r="L71" t="s">
        <v>1636</v>
      </c>
      <c r="M71" t="s">
        <v>1556</v>
      </c>
      <c r="N71">
        <v>152</v>
      </c>
      <c r="O71" t="s">
        <v>1557</v>
      </c>
      <c r="P71" t="s">
        <v>3</v>
      </c>
      <c r="Q71" t="s">
        <v>1558</v>
      </c>
      <c r="R71" t="s">
        <v>815</v>
      </c>
      <c r="S71" t="s">
        <v>625</v>
      </c>
      <c r="T71" s="109">
        <v>130</v>
      </c>
      <c r="U71" t="s">
        <v>1559</v>
      </c>
      <c r="V71" t="s">
        <v>1644</v>
      </c>
    </row>
    <row r="72" spans="1:22" hidden="1" x14ac:dyDescent="0.25">
      <c r="A72" t="s">
        <v>449</v>
      </c>
      <c r="B72">
        <v>2</v>
      </c>
      <c r="C72">
        <v>8</v>
      </c>
      <c r="D72" t="s">
        <v>1554</v>
      </c>
      <c r="E72" s="108">
        <v>45293</v>
      </c>
      <c r="F72" t="s">
        <v>1555</v>
      </c>
      <c r="G72">
        <v>1</v>
      </c>
      <c r="H72">
        <v>45293</v>
      </c>
      <c r="J72">
        <v>0</v>
      </c>
      <c r="K72" t="s">
        <v>1620</v>
      </c>
      <c r="L72" t="s">
        <v>1636</v>
      </c>
      <c r="M72" t="s">
        <v>1556</v>
      </c>
      <c r="N72">
        <v>152</v>
      </c>
      <c r="O72" t="s">
        <v>1557</v>
      </c>
      <c r="P72" t="s">
        <v>3</v>
      </c>
      <c r="Q72" t="s">
        <v>1558</v>
      </c>
      <c r="R72" t="s">
        <v>815</v>
      </c>
      <c r="S72" t="s">
        <v>625</v>
      </c>
      <c r="T72" s="109">
        <v>130</v>
      </c>
      <c r="U72" t="s">
        <v>1559</v>
      </c>
      <c r="V72" t="s">
        <v>1644</v>
      </c>
    </row>
    <row r="73" spans="1:22" hidden="1" x14ac:dyDescent="0.25">
      <c r="A73" t="s">
        <v>449</v>
      </c>
      <c r="B73">
        <v>2</v>
      </c>
      <c r="C73">
        <v>8</v>
      </c>
      <c r="D73" t="s">
        <v>1554</v>
      </c>
      <c r="E73" s="108">
        <v>45293</v>
      </c>
      <c r="F73" t="s">
        <v>1555</v>
      </c>
      <c r="G73">
        <v>1</v>
      </c>
      <c r="H73">
        <v>45293</v>
      </c>
      <c r="J73">
        <v>0</v>
      </c>
      <c r="K73" t="s">
        <v>1620</v>
      </c>
      <c r="L73" t="s">
        <v>1636</v>
      </c>
      <c r="M73" t="s">
        <v>1556</v>
      </c>
      <c r="N73">
        <v>152</v>
      </c>
      <c r="O73" t="s">
        <v>1557</v>
      </c>
      <c r="P73" t="s">
        <v>3</v>
      </c>
      <c r="Q73" t="s">
        <v>1558</v>
      </c>
      <c r="R73" t="s">
        <v>815</v>
      </c>
      <c r="S73" t="s">
        <v>625</v>
      </c>
      <c r="T73" s="109">
        <v>130</v>
      </c>
      <c r="U73" t="s">
        <v>1559</v>
      </c>
      <c r="V73" t="s">
        <v>1644</v>
      </c>
    </row>
    <row r="74" spans="1:22" hidden="1" x14ac:dyDescent="0.25">
      <c r="A74" t="s">
        <v>449</v>
      </c>
      <c r="B74">
        <v>2</v>
      </c>
      <c r="C74">
        <v>8</v>
      </c>
      <c r="D74" t="s">
        <v>1554</v>
      </c>
      <c r="E74" s="108">
        <v>45293</v>
      </c>
      <c r="F74" t="s">
        <v>1555</v>
      </c>
      <c r="G74">
        <v>1</v>
      </c>
      <c r="H74">
        <v>45293</v>
      </c>
      <c r="J74">
        <v>0</v>
      </c>
      <c r="K74" t="s">
        <v>1620</v>
      </c>
      <c r="L74" t="s">
        <v>1636</v>
      </c>
      <c r="M74" t="s">
        <v>1556</v>
      </c>
      <c r="N74">
        <v>152</v>
      </c>
      <c r="O74" t="s">
        <v>1557</v>
      </c>
      <c r="P74" t="s">
        <v>3</v>
      </c>
      <c r="Q74" t="s">
        <v>1558</v>
      </c>
      <c r="R74" t="s">
        <v>815</v>
      </c>
      <c r="S74" t="s">
        <v>625</v>
      </c>
      <c r="T74" s="109">
        <v>76.05</v>
      </c>
      <c r="U74" t="s">
        <v>1559</v>
      </c>
      <c r="V74" t="s">
        <v>1644</v>
      </c>
    </row>
    <row r="75" spans="1:22" hidden="1" x14ac:dyDescent="0.25">
      <c r="A75" t="s">
        <v>449</v>
      </c>
      <c r="B75">
        <v>2</v>
      </c>
      <c r="C75">
        <v>8</v>
      </c>
      <c r="D75" t="s">
        <v>1554</v>
      </c>
      <c r="E75" s="108">
        <v>45293</v>
      </c>
      <c r="F75" t="s">
        <v>1555</v>
      </c>
      <c r="G75">
        <v>1</v>
      </c>
      <c r="H75">
        <v>45293</v>
      </c>
      <c r="J75">
        <v>0</v>
      </c>
      <c r="K75" t="s">
        <v>1620</v>
      </c>
      <c r="L75" t="s">
        <v>1636</v>
      </c>
      <c r="M75" t="s">
        <v>1556</v>
      </c>
      <c r="N75">
        <v>152</v>
      </c>
      <c r="O75" t="s">
        <v>1557</v>
      </c>
      <c r="P75" t="s">
        <v>3</v>
      </c>
      <c r="Q75" t="s">
        <v>1558</v>
      </c>
      <c r="R75" t="s">
        <v>815</v>
      </c>
      <c r="S75" t="s">
        <v>625</v>
      </c>
      <c r="T75" s="109">
        <v>91</v>
      </c>
      <c r="U75" t="s">
        <v>1559</v>
      </c>
      <c r="V75" t="s">
        <v>1644</v>
      </c>
    </row>
    <row r="76" spans="1:22" hidden="1" x14ac:dyDescent="0.25">
      <c r="A76" t="s">
        <v>449</v>
      </c>
      <c r="B76">
        <v>2</v>
      </c>
      <c r="C76">
        <v>8</v>
      </c>
      <c r="D76" t="s">
        <v>1554</v>
      </c>
      <c r="E76" s="108">
        <v>45293</v>
      </c>
      <c r="F76" t="s">
        <v>1555</v>
      </c>
      <c r="G76">
        <v>1</v>
      </c>
      <c r="H76">
        <v>45293</v>
      </c>
      <c r="J76">
        <v>0</v>
      </c>
      <c r="K76" t="s">
        <v>1620</v>
      </c>
      <c r="L76" t="s">
        <v>1636</v>
      </c>
      <c r="M76" t="s">
        <v>1556</v>
      </c>
      <c r="N76">
        <v>152</v>
      </c>
      <c r="O76" t="s">
        <v>1557</v>
      </c>
      <c r="P76" t="s">
        <v>3</v>
      </c>
      <c r="Q76" t="s">
        <v>1558</v>
      </c>
      <c r="R76" t="s">
        <v>815</v>
      </c>
      <c r="S76" t="s">
        <v>625</v>
      </c>
      <c r="T76" s="109">
        <v>91</v>
      </c>
      <c r="U76" t="s">
        <v>1559</v>
      </c>
      <c r="V76" t="s">
        <v>1644</v>
      </c>
    </row>
    <row r="77" spans="1:22" hidden="1" x14ac:dyDescent="0.25">
      <c r="A77" t="s">
        <v>449</v>
      </c>
      <c r="B77">
        <v>2</v>
      </c>
      <c r="C77">
        <v>8</v>
      </c>
      <c r="D77" t="s">
        <v>1554</v>
      </c>
      <c r="E77" s="108">
        <v>45293</v>
      </c>
      <c r="F77" t="s">
        <v>1555</v>
      </c>
      <c r="G77">
        <v>1</v>
      </c>
      <c r="H77">
        <v>45293</v>
      </c>
      <c r="J77">
        <v>0</v>
      </c>
      <c r="K77" t="s">
        <v>1620</v>
      </c>
      <c r="L77" t="s">
        <v>1636</v>
      </c>
      <c r="M77" t="s">
        <v>1556</v>
      </c>
      <c r="N77">
        <v>152</v>
      </c>
      <c r="O77" t="s">
        <v>1557</v>
      </c>
      <c r="P77" t="s">
        <v>3</v>
      </c>
      <c r="Q77" t="s">
        <v>1558</v>
      </c>
      <c r="R77" t="s">
        <v>815</v>
      </c>
      <c r="S77" t="s">
        <v>625</v>
      </c>
      <c r="T77" s="109">
        <v>91</v>
      </c>
      <c r="U77" t="s">
        <v>1559</v>
      </c>
      <c r="V77" t="s">
        <v>1644</v>
      </c>
    </row>
    <row r="78" spans="1:22" hidden="1" x14ac:dyDescent="0.25">
      <c r="A78" t="s">
        <v>449</v>
      </c>
      <c r="B78">
        <v>2</v>
      </c>
      <c r="C78">
        <v>8</v>
      </c>
      <c r="D78" t="s">
        <v>1554</v>
      </c>
      <c r="E78" s="108">
        <v>45293</v>
      </c>
      <c r="F78" t="s">
        <v>1555</v>
      </c>
      <c r="G78">
        <v>1</v>
      </c>
      <c r="H78">
        <v>45293</v>
      </c>
      <c r="J78">
        <v>0</v>
      </c>
      <c r="K78" t="s">
        <v>1620</v>
      </c>
      <c r="L78" t="s">
        <v>1636</v>
      </c>
      <c r="M78" t="s">
        <v>1556</v>
      </c>
      <c r="N78">
        <v>152</v>
      </c>
      <c r="O78" t="s">
        <v>1557</v>
      </c>
      <c r="P78" t="s">
        <v>3</v>
      </c>
      <c r="Q78" t="s">
        <v>1558</v>
      </c>
      <c r="R78" t="s">
        <v>815</v>
      </c>
      <c r="S78" t="s">
        <v>625</v>
      </c>
      <c r="T78" s="109">
        <v>91</v>
      </c>
      <c r="U78" t="s">
        <v>1559</v>
      </c>
      <c r="V78" t="s">
        <v>1644</v>
      </c>
    </row>
    <row r="79" spans="1:22" hidden="1" x14ac:dyDescent="0.25">
      <c r="A79" t="s">
        <v>449</v>
      </c>
      <c r="B79">
        <v>2</v>
      </c>
      <c r="C79">
        <v>8</v>
      </c>
      <c r="D79" t="s">
        <v>1554</v>
      </c>
      <c r="E79" s="108">
        <v>45293</v>
      </c>
      <c r="F79" t="s">
        <v>1555</v>
      </c>
      <c r="G79">
        <v>1</v>
      </c>
      <c r="H79">
        <v>45293</v>
      </c>
      <c r="J79">
        <v>0</v>
      </c>
      <c r="K79" t="s">
        <v>1620</v>
      </c>
      <c r="L79" t="s">
        <v>1636</v>
      </c>
      <c r="M79" t="s">
        <v>1556</v>
      </c>
      <c r="N79">
        <v>152</v>
      </c>
      <c r="O79" t="s">
        <v>1557</v>
      </c>
      <c r="P79" t="s">
        <v>3</v>
      </c>
      <c r="Q79" t="s">
        <v>1558</v>
      </c>
      <c r="R79" t="s">
        <v>815</v>
      </c>
      <c r="S79" t="s">
        <v>625</v>
      </c>
      <c r="T79" s="109">
        <v>91</v>
      </c>
      <c r="U79" t="s">
        <v>1559</v>
      </c>
      <c r="V79" t="s">
        <v>1644</v>
      </c>
    </row>
    <row r="80" spans="1:22" hidden="1" x14ac:dyDescent="0.25">
      <c r="A80" t="s">
        <v>449</v>
      </c>
      <c r="B80">
        <v>2</v>
      </c>
      <c r="C80">
        <v>8</v>
      </c>
      <c r="D80" t="s">
        <v>1554</v>
      </c>
      <c r="E80" s="108">
        <v>45293</v>
      </c>
      <c r="F80" t="s">
        <v>1555</v>
      </c>
      <c r="G80">
        <v>1</v>
      </c>
      <c r="H80">
        <v>45293</v>
      </c>
      <c r="J80">
        <v>0</v>
      </c>
      <c r="K80" t="s">
        <v>1620</v>
      </c>
      <c r="L80" t="s">
        <v>1636</v>
      </c>
      <c r="M80" t="s">
        <v>1556</v>
      </c>
      <c r="N80">
        <v>152</v>
      </c>
      <c r="O80" t="s">
        <v>1557</v>
      </c>
      <c r="P80" t="s">
        <v>3</v>
      </c>
      <c r="Q80" t="s">
        <v>1558</v>
      </c>
      <c r="R80" t="s">
        <v>815</v>
      </c>
      <c r="S80" t="s">
        <v>625</v>
      </c>
      <c r="T80" s="109">
        <v>91</v>
      </c>
      <c r="U80" t="s">
        <v>1559</v>
      </c>
      <c r="V80" t="s">
        <v>1644</v>
      </c>
    </row>
    <row r="81" spans="1:22" hidden="1" x14ac:dyDescent="0.25">
      <c r="A81" t="s">
        <v>449</v>
      </c>
      <c r="B81">
        <v>2</v>
      </c>
      <c r="C81">
        <v>8</v>
      </c>
      <c r="D81" t="s">
        <v>1554</v>
      </c>
      <c r="E81" s="108">
        <v>45293</v>
      </c>
      <c r="F81" t="s">
        <v>1555</v>
      </c>
      <c r="G81">
        <v>1</v>
      </c>
      <c r="H81">
        <v>45293</v>
      </c>
      <c r="J81">
        <v>0</v>
      </c>
      <c r="K81" t="s">
        <v>1620</v>
      </c>
      <c r="L81" t="s">
        <v>1636</v>
      </c>
      <c r="M81" t="s">
        <v>1556</v>
      </c>
      <c r="N81">
        <v>152</v>
      </c>
      <c r="O81" t="s">
        <v>1557</v>
      </c>
      <c r="P81" t="s">
        <v>3</v>
      </c>
      <c r="Q81" t="s">
        <v>1558</v>
      </c>
      <c r="R81" t="s">
        <v>815</v>
      </c>
      <c r="S81" t="s">
        <v>625</v>
      </c>
      <c r="T81" s="109">
        <v>130</v>
      </c>
      <c r="U81" t="s">
        <v>1559</v>
      </c>
      <c r="V81" t="s">
        <v>1644</v>
      </c>
    </row>
    <row r="82" spans="1:22" hidden="1" x14ac:dyDescent="0.25">
      <c r="A82" t="s">
        <v>449</v>
      </c>
      <c r="B82">
        <v>2</v>
      </c>
      <c r="C82">
        <v>8</v>
      </c>
      <c r="D82" t="s">
        <v>1554</v>
      </c>
      <c r="E82" s="108">
        <v>45293</v>
      </c>
      <c r="F82" t="s">
        <v>1555</v>
      </c>
      <c r="G82">
        <v>1</v>
      </c>
      <c r="H82">
        <v>45293</v>
      </c>
      <c r="J82">
        <v>0</v>
      </c>
      <c r="K82" t="s">
        <v>1620</v>
      </c>
      <c r="L82" t="s">
        <v>1636</v>
      </c>
      <c r="M82" t="s">
        <v>1556</v>
      </c>
      <c r="N82">
        <v>152</v>
      </c>
      <c r="O82" t="s">
        <v>1557</v>
      </c>
      <c r="P82" t="s">
        <v>3</v>
      </c>
      <c r="Q82" t="s">
        <v>1558</v>
      </c>
      <c r="R82" t="s">
        <v>815</v>
      </c>
      <c r="S82" t="s">
        <v>625</v>
      </c>
      <c r="T82" s="109">
        <v>76.05</v>
      </c>
      <c r="U82" t="s">
        <v>1559</v>
      </c>
      <c r="V82" t="s">
        <v>1644</v>
      </c>
    </row>
    <row r="83" spans="1:22" hidden="1" x14ac:dyDescent="0.25">
      <c r="A83" t="s">
        <v>449</v>
      </c>
      <c r="B83">
        <v>2</v>
      </c>
      <c r="C83">
        <v>8</v>
      </c>
      <c r="D83" t="s">
        <v>1554</v>
      </c>
      <c r="E83" s="108">
        <v>45293</v>
      </c>
      <c r="F83" t="s">
        <v>1555</v>
      </c>
      <c r="G83">
        <v>1</v>
      </c>
      <c r="H83">
        <v>45293</v>
      </c>
      <c r="J83">
        <v>0</v>
      </c>
      <c r="K83" t="s">
        <v>1620</v>
      </c>
      <c r="L83" t="s">
        <v>1636</v>
      </c>
      <c r="M83" t="s">
        <v>1556</v>
      </c>
      <c r="N83">
        <v>152</v>
      </c>
      <c r="O83" t="s">
        <v>1557</v>
      </c>
      <c r="P83" t="s">
        <v>3</v>
      </c>
      <c r="Q83" t="s">
        <v>1558</v>
      </c>
      <c r="R83" t="s">
        <v>815</v>
      </c>
      <c r="S83" t="s">
        <v>625</v>
      </c>
      <c r="T83" s="109">
        <v>76.05</v>
      </c>
      <c r="U83" t="s">
        <v>1559</v>
      </c>
      <c r="V83" t="s">
        <v>1644</v>
      </c>
    </row>
    <row r="84" spans="1:22" hidden="1" x14ac:dyDescent="0.25">
      <c r="A84" t="s">
        <v>449</v>
      </c>
      <c r="B84">
        <v>2</v>
      </c>
      <c r="C84">
        <v>8</v>
      </c>
      <c r="D84" t="s">
        <v>1554</v>
      </c>
      <c r="E84" s="108">
        <v>45293</v>
      </c>
      <c r="F84" t="s">
        <v>1555</v>
      </c>
      <c r="G84">
        <v>1</v>
      </c>
      <c r="H84">
        <v>45293</v>
      </c>
      <c r="J84">
        <v>0</v>
      </c>
      <c r="K84" t="s">
        <v>1620</v>
      </c>
      <c r="L84" t="s">
        <v>1636</v>
      </c>
      <c r="M84" t="s">
        <v>1556</v>
      </c>
      <c r="N84">
        <v>152</v>
      </c>
      <c r="O84" t="s">
        <v>1557</v>
      </c>
      <c r="P84" t="s">
        <v>3</v>
      </c>
      <c r="Q84" t="s">
        <v>1558</v>
      </c>
      <c r="R84" t="s">
        <v>815</v>
      </c>
      <c r="S84" t="s">
        <v>625</v>
      </c>
      <c r="T84" s="109">
        <v>91</v>
      </c>
      <c r="U84" t="s">
        <v>1559</v>
      </c>
      <c r="V84" t="s">
        <v>1644</v>
      </c>
    </row>
    <row r="85" spans="1:22" hidden="1" x14ac:dyDescent="0.25">
      <c r="A85" t="s">
        <v>449</v>
      </c>
      <c r="B85">
        <v>2</v>
      </c>
      <c r="C85">
        <v>8</v>
      </c>
      <c r="D85" t="s">
        <v>1554</v>
      </c>
      <c r="E85" s="108">
        <v>45293</v>
      </c>
      <c r="F85" t="s">
        <v>1555</v>
      </c>
      <c r="G85">
        <v>1</v>
      </c>
      <c r="H85">
        <v>45293</v>
      </c>
      <c r="J85">
        <v>0</v>
      </c>
      <c r="K85" t="s">
        <v>1620</v>
      </c>
      <c r="L85" t="s">
        <v>1636</v>
      </c>
      <c r="M85" t="s">
        <v>1556</v>
      </c>
      <c r="N85">
        <v>152</v>
      </c>
      <c r="O85" t="s">
        <v>1557</v>
      </c>
      <c r="P85" t="s">
        <v>3</v>
      </c>
      <c r="Q85" t="s">
        <v>1558</v>
      </c>
      <c r="R85" t="s">
        <v>815</v>
      </c>
      <c r="S85" t="s">
        <v>625</v>
      </c>
      <c r="T85" s="109">
        <v>91</v>
      </c>
      <c r="U85" t="s">
        <v>1559</v>
      </c>
      <c r="V85" t="s">
        <v>1644</v>
      </c>
    </row>
    <row r="86" spans="1:22" hidden="1" x14ac:dyDescent="0.25">
      <c r="A86" t="s">
        <v>449</v>
      </c>
      <c r="B86">
        <v>2</v>
      </c>
      <c r="C86">
        <v>8</v>
      </c>
      <c r="D86" t="s">
        <v>1554</v>
      </c>
      <c r="E86" s="108">
        <v>45293</v>
      </c>
      <c r="F86" t="s">
        <v>1555</v>
      </c>
      <c r="G86">
        <v>1</v>
      </c>
      <c r="H86">
        <v>45293</v>
      </c>
      <c r="J86">
        <v>0</v>
      </c>
      <c r="K86" t="s">
        <v>1620</v>
      </c>
      <c r="L86" t="s">
        <v>1636</v>
      </c>
      <c r="M86" t="s">
        <v>1556</v>
      </c>
      <c r="N86">
        <v>152</v>
      </c>
      <c r="O86" t="s">
        <v>1557</v>
      </c>
      <c r="P86" t="s">
        <v>3</v>
      </c>
      <c r="Q86" t="s">
        <v>1558</v>
      </c>
      <c r="R86" t="s">
        <v>815</v>
      </c>
      <c r="S86" t="s">
        <v>625</v>
      </c>
      <c r="T86" s="109">
        <v>76.05</v>
      </c>
      <c r="U86" t="s">
        <v>1559</v>
      </c>
      <c r="V86" t="s">
        <v>1644</v>
      </c>
    </row>
    <row r="87" spans="1:22" hidden="1" x14ac:dyDescent="0.25">
      <c r="A87" t="s">
        <v>449</v>
      </c>
      <c r="B87">
        <v>2</v>
      </c>
      <c r="C87">
        <v>8</v>
      </c>
      <c r="D87" t="s">
        <v>1554</v>
      </c>
      <c r="E87" s="108">
        <v>45293</v>
      </c>
      <c r="F87" t="s">
        <v>1555</v>
      </c>
      <c r="G87">
        <v>1</v>
      </c>
      <c r="H87">
        <v>45293</v>
      </c>
      <c r="J87">
        <v>0</v>
      </c>
      <c r="K87" t="s">
        <v>1620</v>
      </c>
      <c r="L87" t="s">
        <v>1636</v>
      </c>
      <c r="M87" t="s">
        <v>1556</v>
      </c>
      <c r="N87">
        <v>152</v>
      </c>
      <c r="O87" t="s">
        <v>1557</v>
      </c>
      <c r="P87" t="s">
        <v>3</v>
      </c>
      <c r="Q87" t="s">
        <v>1558</v>
      </c>
      <c r="R87" t="s">
        <v>1105</v>
      </c>
      <c r="S87" t="s">
        <v>1106</v>
      </c>
      <c r="T87" s="109">
        <v>1073</v>
      </c>
      <c r="U87" t="s">
        <v>1559</v>
      </c>
      <c r="V87" t="s">
        <v>1644</v>
      </c>
    </row>
    <row r="88" spans="1:22" hidden="1" x14ac:dyDescent="0.25">
      <c r="A88" t="s">
        <v>449</v>
      </c>
      <c r="B88">
        <v>2</v>
      </c>
      <c r="C88">
        <v>8</v>
      </c>
      <c r="D88" t="s">
        <v>1554</v>
      </c>
      <c r="E88" s="108">
        <v>45293</v>
      </c>
      <c r="F88" t="s">
        <v>1555</v>
      </c>
      <c r="G88">
        <v>1</v>
      </c>
      <c r="H88">
        <v>45293</v>
      </c>
      <c r="J88">
        <v>0</v>
      </c>
      <c r="K88" t="s">
        <v>1620</v>
      </c>
      <c r="L88" t="s">
        <v>1636</v>
      </c>
      <c r="M88" t="s">
        <v>1556</v>
      </c>
      <c r="N88">
        <v>152</v>
      </c>
      <c r="O88" t="s">
        <v>1557</v>
      </c>
      <c r="P88" t="s">
        <v>3</v>
      </c>
      <c r="Q88" t="s">
        <v>1558</v>
      </c>
      <c r="R88" t="s">
        <v>1385</v>
      </c>
      <c r="S88" t="s">
        <v>1386</v>
      </c>
      <c r="T88" s="109">
        <v>500</v>
      </c>
      <c r="U88" t="s">
        <v>1559</v>
      </c>
      <c r="V88" t="s">
        <v>1644</v>
      </c>
    </row>
    <row r="89" spans="1:22" hidden="1" x14ac:dyDescent="0.25">
      <c r="A89" t="s">
        <v>449</v>
      </c>
      <c r="B89">
        <v>2</v>
      </c>
      <c r="C89">
        <v>8</v>
      </c>
      <c r="D89" t="s">
        <v>1554</v>
      </c>
      <c r="E89" s="108">
        <v>45293</v>
      </c>
      <c r="F89" t="s">
        <v>1555</v>
      </c>
      <c r="G89">
        <v>1</v>
      </c>
      <c r="H89">
        <v>45293</v>
      </c>
      <c r="J89">
        <v>0</v>
      </c>
      <c r="K89" t="s">
        <v>1620</v>
      </c>
      <c r="L89" t="s">
        <v>1636</v>
      </c>
      <c r="M89" t="s">
        <v>1556</v>
      </c>
      <c r="N89">
        <v>152</v>
      </c>
      <c r="O89" t="s">
        <v>1557</v>
      </c>
      <c r="P89" t="s">
        <v>3</v>
      </c>
      <c r="Q89" t="s">
        <v>1558</v>
      </c>
      <c r="R89" t="s">
        <v>358</v>
      </c>
      <c r="S89" t="s">
        <v>359</v>
      </c>
      <c r="T89" s="109">
        <v>30</v>
      </c>
      <c r="U89" t="s">
        <v>1559</v>
      </c>
      <c r="V89" t="s">
        <v>1644</v>
      </c>
    </row>
    <row r="90" spans="1:22" hidden="1" x14ac:dyDescent="0.25">
      <c r="A90" t="s">
        <v>449</v>
      </c>
      <c r="B90">
        <v>2</v>
      </c>
      <c r="C90">
        <v>8</v>
      </c>
      <c r="D90" t="s">
        <v>1554</v>
      </c>
      <c r="E90" s="108">
        <v>45293</v>
      </c>
      <c r="F90" t="s">
        <v>1555</v>
      </c>
      <c r="G90">
        <v>1</v>
      </c>
      <c r="H90">
        <v>45293</v>
      </c>
      <c r="J90">
        <v>0</v>
      </c>
      <c r="K90" t="s">
        <v>1620</v>
      </c>
      <c r="L90" t="s">
        <v>1636</v>
      </c>
      <c r="M90" t="s">
        <v>1556</v>
      </c>
      <c r="N90">
        <v>152</v>
      </c>
      <c r="O90" t="s">
        <v>1557</v>
      </c>
      <c r="P90" t="s">
        <v>3</v>
      </c>
      <c r="Q90" t="s">
        <v>1558</v>
      </c>
      <c r="R90" t="s">
        <v>1368</v>
      </c>
      <c r="S90" t="s">
        <v>1369</v>
      </c>
      <c r="T90" s="109">
        <v>630</v>
      </c>
      <c r="U90" t="s">
        <v>1559</v>
      </c>
      <c r="V90" t="s">
        <v>1644</v>
      </c>
    </row>
    <row r="91" spans="1:22" hidden="1" x14ac:dyDescent="0.25">
      <c r="A91" t="s">
        <v>449</v>
      </c>
      <c r="B91">
        <v>2</v>
      </c>
      <c r="C91">
        <v>8</v>
      </c>
      <c r="D91" t="s">
        <v>1554</v>
      </c>
      <c r="E91" s="108">
        <v>45293</v>
      </c>
      <c r="F91" t="s">
        <v>1555</v>
      </c>
      <c r="G91">
        <v>1</v>
      </c>
      <c r="H91">
        <v>45293</v>
      </c>
      <c r="J91">
        <v>0</v>
      </c>
      <c r="K91" t="s">
        <v>1620</v>
      </c>
      <c r="L91" t="s">
        <v>1636</v>
      </c>
      <c r="M91" t="s">
        <v>1556</v>
      </c>
      <c r="N91">
        <v>152</v>
      </c>
      <c r="O91" t="s">
        <v>1557</v>
      </c>
      <c r="P91" t="s">
        <v>3</v>
      </c>
      <c r="Q91" t="s">
        <v>1558</v>
      </c>
      <c r="R91" t="s">
        <v>1181</v>
      </c>
      <c r="S91" t="s">
        <v>1182</v>
      </c>
      <c r="T91" s="109">
        <v>100</v>
      </c>
      <c r="U91" t="s">
        <v>1559</v>
      </c>
      <c r="V91" t="s">
        <v>1644</v>
      </c>
    </row>
    <row r="92" spans="1:22" hidden="1" x14ac:dyDescent="0.25">
      <c r="A92" t="s">
        <v>449</v>
      </c>
      <c r="B92">
        <v>2</v>
      </c>
      <c r="C92">
        <v>8</v>
      </c>
      <c r="D92" t="s">
        <v>1554</v>
      </c>
      <c r="E92" s="108">
        <v>45293</v>
      </c>
      <c r="F92" t="s">
        <v>1555</v>
      </c>
      <c r="G92">
        <v>1</v>
      </c>
      <c r="H92">
        <v>45293</v>
      </c>
      <c r="J92">
        <v>0</v>
      </c>
      <c r="K92" t="s">
        <v>1620</v>
      </c>
      <c r="L92" t="s">
        <v>1636</v>
      </c>
      <c r="M92" t="s">
        <v>1556</v>
      </c>
      <c r="N92">
        <v>152</v>
      </c>
      <c r="O92" t="s">
        <v>1557</v>
      </c>
      <c r="P92" t="s">
        <v>3</v>
      </c>
      <c r="Q92" t="s">
        <v>1558</v>
      </c>
      <c r="R92" t="s">
        <v>1181</v>
      </c>
      <c r="S92" t="s">
        <v>1182</v>
      </c>
      <c r="T92" s="109">
        <v>100</v>
      </c>
      <c r="U92" t="s">
        <v>1559</v>
      </c>
      <c r="V92" t="s">
        <v>1644</v>
      </c>
    </row>
    <row r="93" spans="1:22" hidden="1" x14ac:dyDescent="0.25">
      <c r="A93" t="s">
        <v>449</v>
      </c>
      <c r="B93">
        <v>2</v>
      </c>
      <c r="C93">
        <v>8</v>
      </c>
      <c r="D93" t="s">
        <v>1554</v>
      </c>
      <c r="E93" s="108">
        <v>45293</v>
      </c>
      <c r="F93" t="s">
        <v>1555</v>
      </c>
      <c r="G93">
        <v>1</v>
      </c>
      <c r="H93">
        <v>45293</v>
      </c>
      <c r="J93">
        <v>0</v>
      </c>
      <c r="K93" t="s">
        <v>1620</v>
      </c>
      <c r="L93" t="s">
        <v>1636</v>
      </c>
      <c r="M93" t="s">
        <v>1556</v>
      </c>
      <c r="N93">
        <v>152</v>
      </c>
      <c r="O93" t="s">
        <v>1557</v>
      </c>
      <c r="P93" t="s">
        <v>3</v>
      </c>
      <c r="Q93" t="s">
        <v>1558</v>
      </c>
      <c r="R93" t="s">
        <v>1181</v>
      </c>
      <c r="S93" t="s">
        <v>1182</v>
      </c>
      <c r="T93" s="109">
        <v>100</v>
      </c>
      <c r="U93" t="s">
        <v>1559</v>
      </c>
      <c r="V93" t="s">
        <v>1644</v>
      </c>
    </row>
    <row r="94" spans="1:22" hidden="1" x14ac:dyDescent="0.25">
      <c r="A94" t="s">
        <v>449</v>
      </c>
      <c r="B94">
        <v>3</v>
      </c>
      <c r="C94">
        <v>8</v>
      </c>
      <c r="D94" t="s">
        <v>1554</v>
      </c>
      <c r="E94" s="108">
        <v>45294</v>
      </c>
      <c r="F94" t="s">
        <v>1555</v>
      </c>
      <c r="G94">
        <v>1</v>
      </c>
      <c r="H94">
        <v>45294</v>
      </c>
      <c r="J94">
        <v>0</v>
      </c>
      <c r="K94" t="s">
        <v>1620</v>
      </c>
      <c r="L94" t="s">
        <v>1636</v>
      </c>
      <c r="M94" t="s">
        <v>1556</v>
      </c>
      <c r="N94">
        <v>152</v>
      </c>
      <c r="O94" t="s">
        <v>1557</v>
      </c>
      <c r="P94" t="s">
        <v>3</v>
      </c>
      <c r="Q94" t="s">
        <v>1558</v>
      </c>
      <c r="R94" t="s">
        <v>358</v>
      </c>
      <c r="S94" t="s">
        <v>359</v>
      </c>
      <c r="T94" s="109">
        <v>234</v>
      </c>
      <c r="U94" t="s">
        <v>1559</v>
      </c>
      <c r="V94" t="s">
        <v>1645</v>
      </c>
    </row>
    <row r="95" spans="1:22" hidden="1" x14ac:dyDescent="0.25">
      <c r="A95" t="s">
        <v>449</v>
      </c>
      <c r="B95">
        <v>3</v>
      </c>
      <c r="C95">
        <v>8</v>
      </c>
      <c r="D95" t="s">
        <v>1554</v>
      </c>
      <c r="E95" s="108">
        <v>45294</v>
      </c>
      <c r="F95" t="s">
        <v>1555</v>
      </c>
      <c r="G95">
        <v>1</v>
      </c>
      <c r="H95">
        <v>45294</v>
      </c>
      <c r="J95">
        <v>0</v>
      </c>
      <c r="K95" t="s">
        <v>1620</v>
      </c>
      <c r="L95" t="s">
        <v>1636</v>
      </c>
      <c r="M95" t="s">
        <v>1556</v>
      </c>
      <c r="N95">
        <v>152</v>
      </c>
      <c r="O95" t="s">
        <v>1557</v>
      </c>
      <c r="P95" t="s">
        <v>3</v>
      </c>
      <c r="Q95" t="s">
        <v>1558</v>
      </c>
      <c r="R95" t="s">
        <v>358</v>
      </c>
      <c r="S95" t="s">
        <v>359</v>
      </c>
      <c r="T95" s="109">
        <v>7560</v>
      </c>
      <c r="U95" t="s">
        <v>1559</v>
      </c>
      <c r="V95" t="s">
        <v>1645</v>
      </c>
    </row>
    <row r="96" spans="1:22" hidden="1" x14ac:dyDescent="0.25">
      <c r="A96" t="s">
        <v>449</v>
      </c>
      <c r="B96">
        <v>3</v>
      </c>
      <c r="C96">
        <v>8</v>
      </c>
      <c r="D96" t="s">
        <v>1554</v>
      </c>
      <c r="E96" s="108">
        <v>45294</v>
      </c>
      <c r="F96" t="s">
        <v>1555</v>
      </c>
      <c r="G96">
        <v>1</v>
      </c>
      <c r="H96">
        <v>45294</v>
      </c>
      <c r="J96">
        <v>0</v>
      </c>
      <c r="K96" t="s">
        <v>1620</v>
      </c>
      <c r="L96" t="s">
        <v>1636</v>
      </c>
      <c r="M96" t="s">
        <v>1556</v>
      </c>
      <c r="N96">
        <v>152</v>
      </c>
      <c r="O96" t="s">
        <v>1557</v>
      </c>
      <c r="P96" t="s">
        <v>3</v>
      </c>
      <c r="Q96" t="s">
        <v>1558</v>
      </c>
      <c r="R96" t="s">
        <v>815</v>
      </c>
      <c r="S96" t="s">
        <v>625</v>
      </c>
      <c r="T96" s="109">
        <v>76.099999999999994</v>
      </c>
      <c r="U96" t="s">
        <v>1559</v>
      </c>
      <c r="V96" t="s">
        <v>1645</v>
      </c>
    </row>
    <row r="97" spans="1:22" hidden="1" x14ac:dyDescent="0.25">
      <c r="A97" t="s">
        <v>449</v>
      </c>
      <c r="B97">
        <v>3</v>
      </c>
      <c r="C97">
        <v>8</v>
      </c>
      <c r="D97" t="s">
        <v>1554</v>
      </c>
      <c r="E97" s="108">
        <v>45294</v>
      </c>
      <c r="F97" t="s">
        <v>1555</v>
      </c>
      <c r="G97">
        <v>1</v>
      </c>
      <c r="H97">
        <v>45294</v>
      </c>
      <c r="J97">
        <v>0</v>
      </c>
      <c r="K97" t="s">
        <v>1620</v>
      </c>
      <c r="L97" t="s">
        <v>1636</v>
      </c>
      <c r="M97" t="s">
        <v>1556</v>
      </c>
      <c r="N97">
        <v>152</v>
      </c>
      <c r="O97" t="s">
        <v>1557</v>
      </c>
      <c r="P97" t="s">
        <v>3</v>
      </c>
      <c r="Q97" t="s">
        <v>1558</v>
      </c>
      <c r="R97" t="s">
        <v>815</v>
      </c>
      <c r="S97" t="s">
        <v>625</v>
      </c>
      <c r="T97" s="109">
        <v>91</v>
      </c>
      <c r="U97" t="s">
        <v>1559</v>
      </c>
      <c r="V97" t="s">
        <v>1645</v>
      </c>
    </row>
    <row r="98" spans="1:22" hidden="1" x14ac:dyDescent="0.25">
      <c r="A98" t="s">
        <v>449</v>
      </c>
      <c r="B98">
        <v>3</v>
      </c>
      <c r="C98">
        <v>8</v>
      </c>
      <c r="D98" t="s">
        <v>1554</v>
      </c>
      <c r="E98" s="108">
        <v>45294</v>
      </c>
      <c r="F98" t="s">
        <v>1555</v>
      </c>
      <c r="G98">
        <v>1</v>
      </c>
      <c r="H98">
        <v>45294</v>
      </c>
      <c r="J98">
        <v>0</v>
      </c>
      <c r="K98" t="s">
        <v>1620</v>
      </c>
      <c r="L98" t="s">
        <v>1636</v>
      </c>
      <c r="M98" t="s">
        <v>1556</v>
      </c>
      <c r="N98">
        <v>152</v>
      </c>
      <c r="O98" t="s">
        <v>1557</v>
      </c>
      <c r="P98" t="s">
        <v>3</v>
      </c>
      <c r="Q98" t="s">
        <v>1558</v>
      </c>
      <c r="R98" t="s">
        <v>815</v>
      </c>
      <c r="S98" t="s">
        <v>625</v>
      </c>
      <c r="T98" s="109">
        <v>91</v>
      </c>
      <c r="U98" t="s">
        <v>1559</v>
      </c>
      <c r="V98" t="s">
        <v>1645</v>
      </c>
    </row>
    <row r="99" spans="1:22" hidden="1" x14ac:dyDescent="0.25">
      <c r="A99" t="s">
        <v>449</v>
      </c>
      <c r="B99">
        <v>4</v>
      </c>
      <c r="C99">
        <v>8</v>
      </c>
      <c r="D99" t="s">
        <v>1554</v>
      </c>
      <c r="E99" s="108">
        <v>45295</v>
      </c>
      <c r="F99" t="s">
        <v>1555</v>
      </c>
      <c r="G99">
        <v>1</v>
      </c>
      <c r="H99">
        <v>45295</v>
      </c>
      <c r="J99">
        <v>0</v>
      </c>
      <c r="K99" t="s">
        <v>1620</v>
      </c>
      <c r="L99" t="s">
        <v>1636</v>
      </c>
      <c r="M99" t="s">
        <v>1556</v>
      </c>
      <c r="N99">
        <v>152</v>
      </c>
      <c r="O99" t="s">
        <v>1557</v>
      </c>
      <c r="P99" t="s">
        <v>3</v>
      </c>
      <c r="Q99" t="s">
        <v>1558</v>
      </c>
      <c r="R99" t="s">
        <v>1081</v>
      </c>
      <c r="S99" t="s">
        <v>1082</v>
      </c>
      <c r="T99" s="109">
        <v>130</v>
      </c>
      <c r="U99" t="s">
        <v>1559</v>
      </c>
      <c r="V99" t="s">
        <v>1646</v>
      </c>
    </row>
    <row r="100" spans="1:22" hidden="1" x14ac:dyDescent="0.25">
      <c r="A100" t="s">
        <v>449</v>
      </c>
      <c r="B100">
        <v>4</v>
      </c>
      <c r="C100">
        <v>8</v>
      </c>
      <c r="D100" t="s">
        <v>1554</v>
      </c>
      <c r="E100" s="108">
        <v>45295</v>
      </c>
      <c r="F100" t="s">
        <v>1555</v>
      </c>
      <c r="G100">
        <v>1</v>
      </c>
      <c r="H100">
        <v>45295</v>
      </c>
      <c r="J100">
        <v>0</v>
      </c>
      <c r="K100" t="s">
        <v>1620</v>
      </c>
      <c r="L100" t="s">
        <v>1636</v>
      </c>
      <c r="M100" t="s">
        <v>1556</v>
      </c>
      <c r="N100">
        <v>152</v>
      </c>
      <c r="O100" t="s">
        <v>1557</v>
      </c>
      <c r="P100" t="s">
        <v>3</v>
      </c>
      <c r="Q100" t="s">
        <v>1558</v>
      </c>
      <c r="R100" t="s">
        <v>686</v>
      </c>
      <c r="S100" t="s">
        <v>1571</v>
      </c>
      <c r="T100" s="109">
        <v>550</v>
      </c>
      <c r="U100" t="s">
        <v>1559</v>
      </c>
      <c r="V100" t="s">
        <v>1646</v>
      </c>
    </row>
    <row r="101" spans="1:22" hidden="1" x14ac:dyDescent="0.25">
      <c r="A101" t="s">
        <v>449</v>
      </c>
      <c r="B101">
        <v>4</v>
      </c>
      <c r="C101">
        <v>8</v>
      </c>
      <c r="D101" t="s">
        <v>1554</v>
      </c>
      <c r="E101" s="108">
        <v>45295</v>
      </c>
      <c r="F101" t="s">
        <v>1555</v>
      </c>
      <c r="G101">
        <v>1</v>
      </c>
      <c r="H101">
        <v>45295</v>
      </c>
      <c r="J101">
        <v>0</v>
      </c>
      <c r="K101" t="s">
        <v>1620</v>
      </c>
      <c r="L101" t="s">
        <v>1636</v>
      </c>
      <c r="M101" t="s">
        <v>1556</v>
      </c>
      <c r="N101">
        <v>152</v>
      </c>
      <c r="O101" t="s">
        <v>1557</v>
      </c>
      <c r="P101" t="s">
        <v>3</v>
      </c>
      <c r="Q101" t="s">
        <v>1558</v>
      </c>
      <c r="R101" t="s">
        <v>358</v>
      </c>
      <c r="S101" t="s">
        <v>359</v>
      </c>
      <c r="T101" s="109">
        <v>2565</v>
      </c>
      <c r="U101" t="s">
        <v>1559</v>
      </c>
      <c r="V101" t="s">
        <v>1646</v>
      </c>
    </row>
    <row r="102" spans="1:22" hidden="1" x14ac:dyDescent="0.25">
      <c r="A102" t="s">
        <v>449</v>
      </c>
      <c r="B102">
        <v>5</v>
      </c>
      <c r="C102">
        <v>8</v>
      </c>
      <c r="D102" t="s">
        <v>1554</v>
      </c>
      <c r="E102" s="108">
        <v>45296</v>
      </c>
      <c r="F102" t="s">
        <v>1555</v>
      </c>
      <c r="G102">
        <v>1</v>
      </c>
      <c r="H102">
        <v>45296</v>
      </c>
      <c r="J102">
        <v>0</v>
      </c>
      <c r="K102" t="s">
        <v>1620</v>
      </c>
      <c r="L102" t="s">
        <v>1636</v>
      </c>
      <c r="M102" t="s">
        <v>1556</v>
      </c>
      <c r="N102">
        <v>152</v>
      </c>
      <c r="O102" t="s">
        <v>1557</v>
      </c>
      <c r="P102" t="s">
        <v>3</v>
      </c>
      <c r="Q102" t="s">
        <v>1558</v>
      </c>
      <c r="R102" t="s">
        <v>775</v>
      </c>
      <c r="S102" t="s">
        <v>776</v>
      </c>
      <c r="T102" s="109">
        <v>15750</v>
      </c>
      <c r="U102" t="s">
        <v>1559</v>
      </c>
      <c r="V102" t="s">
        <v>1647</v>
      </c>
    </row>
    <row r="103" spans="1:22" hidden="1" x14ac:dyDescent="0.25">
      <c r="A103" t="s">
        <v>449</v>
      </c>
      <c r="B103">
        <v>5</v>
      </c>
      <c r="C103">
        <v>8</v>
      </c>
      <c r="D103" t="s">
        <v>1554</v>
      </c>
      <c r="E103" s="108">
        <v>45296</v>
      </c>
      <c r="F103" t="s">
        <v>1555</v>
      </c>
      <c r="G103">
        <v>1</v>
      </c>
      <c r="H103">
        <v>45296</v>
      </c>
      <c r="J103">
        <v>0</v>
      </c>
      <c r="K103" t="s">
        <v>1620</v>
      </c>
      <c r="L103" t="s">
        <v>1636</v>
      </c>
      <c r="M103" t="s">
        <v>1556</v>
      </c>
      <c r="N103">
        <v>152</v>
      </c>
      <c r="O103" t="s">
        <v>1557</v>
      </c>
      <c r="P103" t="s">
        <v>3</v>
      </c>
      <c r="Q103" t="s">
        <v>1558</v>
      </c>
      <c r="R103" t="s">
        <v>399</v>
      </c>
      <c r="S103" t="s">
        <v>400</v>
      </c>
      <c r="T103" s="109">
        <v>76</v>
      </c>
      <c r="U103" t="s">
        <v>1559</v>
      </c>
      <c r="V103" t="s">
        <v>1647</v>
      </c>
    </row>
    <row r="104" spans="1:22" hidden="1" x14ac:dyDescent="0.25">
      <c r="A104" t="s">
        <v>449</v>
      </c>
      <c r="B104">
        <v>5</v>
      </c>
      <c r="C104">
        <v>8</v>
      </c>
      <c r="D104" t="s">
        <v>1554</v>
      </c>
      <c r="E104" s="108">
        <v>45296</v>
      </c>
      <c r="F104" t="s">
        <v>1555</v>
      </c>
      <c r="G104">
        <v>1</v>
      </c>
      <c r="H104">
        <v>45296</v>
      </c>
      <c r="J104">
        <v>0</v>
      </c>
      <c r="K104" t="s">
        <v>1620</v>
      </c>
      <c r="L104" t="s">
        <v>1636</v>
      </c>
      <c r="M104" t="s">
        <v>1556</v>
      </c>
      <c r="N104">
        <v>152</v>
      </c>
      <c r="O104" t="s">
        <v>1557</v>
      </c>
      <c r="P104" t="s">
        <v>3</v>
      </c>
      <c r="Q104" t="s">
        <v>1558</v>
      </c>
      <c r="R104" t="s">
        <v>672</v>
      </c>
      <c r="S104" t="s">
        <v>673</v>
      </c>
      <c r="T104" s="109">
        <v>108</v>
      </c>
      <c r="U104" t="s">
        <v>1559</v>
      </c>
      <c r="V104" t="s">
        <v>1647</v>
      </c>
    </row>
    <row r="105" spans="1:22" hidden="1" x14ac:dyDescent="0.25">
      <c r="A105" t="s">
        <v>449</v>
      </c>
      <c r="B105">
        <v>5</v>
      </c>
      <c r="C105">
        <v>8</v>
      </c>
      <c r="D105" t="s">
        <v>1554</v>
      </c>
      <c r="E105" s="108">
        <v>45296</v>
      </c>
      <c r="F105" t="s">
        <v>1555</v>
      </c>
      <c r="G105">
        <v>1</v>
      </c>
      <c r="H105">
        <v>45296</v>
      </c>
      <c r="J105">
        <v>0</v>
      </c>
      <c r="K105" t="s">
        <v>1620</v>
      </c>
      <c r="L105" t="s">
        <v>1636</v>
      </c>
      <c r="M105" t="s">
        <v>1556</v>
      </c>
      <c r="N105">
        <v>152</v>
      </c>
      <c r="O105" t="s">
        <v>1557</v>
      </c>
      <c r="P105" t="s">
        <v>3</v>
      </c>
      <c r="Q105" t="s">
        <v>1558</v>
      </c>
      <c r="R105" t="s">
        <v>670</v>
      </c>
      <c r="S105" t="s">
        <v>1566</v>
      </c>
      <c r="T105" s="109">
        <v>67</v>
      </c>
      <c r="U105" t="s">
        <v>1559</v>
      </c>
      <c r="V105" t="s">
        <v>1647</v>
      </c>
    </row>
    <row r="106" spans="1:22" hidden="1" x14ac:dyDescent="0.25">
      <c r="A106" t="s">
        <v>449</v>
      </c>
      <c r="B106">
        <v>5</v>
      </c>
      <c r="C106">
        <v>8</v>
      </c>
      <c r="D106" t="s">
        <v>1554</v>
      </c>
      <c r="E106" s="108">
        <v>45296</v>
      </c>
      <c r="F106" t="s">
        <v>1555</v>
      </c>
      <c r="G106">
        <v>1</v>
      </c>
      <c r="H106">
        <v>45296</v>
      </c>
      <c r="J106">
        <v>0</v>
      </c>
      <c r="K106" t="s">
        <v>1620</v>
      </c>
      <c r="L106" t="s">
        <v>1636</v>
      </c>
      <c r="M106" t="s">
        <v>1556</v>
      </c>
      <c r="N106">
        <v>152</v>
      </c>
      <c r="O106" t="s">
        <v>1557</v>
      </c>
      <c r="P106" t="s">
        <v>3</v>
      </c>
      <c r="Q106" t="s">
        <v>1558</v>
      </c>
      <c r="R106" t="s">
        <v>1055</v>
      </c>
      <c r="S106" t="s">
        <v>1056</v>
      </c>
      <c r="T106" s="109">
        <v>185</v>
      </c>
      <c r="U106" t="s">
        <v>1559</v>
      </c>
      <c r="V106" t="s">
        <v>1647</v>
      </c>
    </row>
    <row r="107" spans="1:22" hidden="1" x14ac:dyDescent="0.25">
      <c r="A107" t="s">
        <v>449</v>
      </c>
      <c r="B107">
        <v>5</v>
      </c>
      <c r="C107">
        <v>8</v>
      </c>
      <c r="D107" t="s">
        <v>1554</v>
      </c>
      <c r="E107" s="108">
        <v>45296</v>
      </c>
      <c r="F107" t="s">
        <v>1555</v>
      </c>
      <c r="G107">
        <v>1</v>
      </c>
      <c r="H107">
        <v>45296</v>
      </c>
      <c r="J107">
        <v>0</v>
      </c>
      <c r="K107" t="s">
        <v>1620</v>
      </c>
      <c r="L107" t="s">
        <v>1636</v>
      </c>
      <c r="M107" t="s">
        <v>1556</v>
      </c>
      <c r="N107">
        <v>152</v>
      </c>
      <c r="O107" t="s">
        <v>1557</v>
      </c>
      <c r="P107" t="s">
        <v>3</v>
      </c>
      <c r="Q107" t="s">
        <v>1558</v>
      </c>
      <c r="R107" t="s">
        <v>346</v>
      </c>
      <c r="S107" t="s">
        <v>347</v>
      </c>
      <c r="T107" s="109">
        <v>800</v>
      </c>
      <c r="U107" t="s">
        <v>1559</v>
      </c>
      <c r="V107" t="s">
        <v>1647</v>
      </c>
    </row>
    <row r="108" spans="1:22" hidden="1" x14ac:dyDescent="0.25">
      <c r="A108" t="s">
        <v>449</v>
      </c>
      <c r="B108">
        <v>5</v>
      </c>
      <c r="C108">
        <v>8</v>
      </c>
      <c r="D108" t="s">
        <v>1554</v>
      </c>
      <c r="E108" s="108">
        <v>45296</v>
      </c>
      <c r="F108" t="s">
        <v>1555</v>
      </c>
      <c r="G108">
        <v>1</v>
      </c>
      <c r="H108">
        <v>45296</v>
      </c>
      <c r="J108">
        <v>0</v>
      </c>
      <c r="K108" t="s">
        <v>1620</v>
      </c>
      <c r="L108" t="s">
        <v>1636</v>
      </c>
      <c r="M108" t="s">
        <v>1556</v>
      </c>
      <c r="N108">
        <v>152</v>
      </c>
      <c r="O108" t="s">
        <v>1557</v>
      </c>
      <c r="P108" t="s">
        <v>3</v>
      </c>
      <c r="Q108" t="s">
        <v>1558</v>
      </c>
      <c r="R108" t="s">
        <v>1212</v>
      </c>
      <c r="S108" t="s">
        <v>1213</v>
      </c>
      <c r="T108" s="109">
        <v>1950</v>
      </c>
      <c r="U108" t="s">
        <v>1559</v>
      </c>
      <c r="V108" t="s">
        <v>1647</v>
      </c>
    </row>
    <row r="109" spans="1:22" hidden="1" x14ac:dyDescent="0.25">
      <c r="A109" t="s">
        <v>449</v>
      </c>
      <c r="B109">
        <v>5</v>
      </c>
      <c r="C109">
        <v>8</v>
      </c>
      <c r="D109" t="s">
        <v>1554</v>
      </c>
      <c r="E109" s="108">
        <v>45296</v>
      </c>
      <c r="F109" t="s">
        <v>1555</v>
      </c>
      <c r="G109">
        <v>1</v>
      </c>
      <c r="H109">
        <v>45296</v>
      </c>
      <c r="J109">
        <v>0</v>
      </c>
      <c r="K109" t="s">
        <v>1620</v>
      </c>
      <c r="L109" t="s">
        <v>1636</v>
      </c>
      <c r="M109" t="s">
        <v>1556</v>
      </c>
      <c r="N109">
        <v>152</v>
      </c>
      <c r="O109" t="s">
        <v>1557</v>
      </c>
      <c r="P109" t="s">
        <v>3</v>
      </c>
      <c r="Q109" t="s">
        <v>1558</v>
      </c>
      <c r="R109" t="s">
        <v>371</v>
      </c>
      <c r="S109" t="s">
        <v>1637</v>
      </c>
      <c r="T109" s="109">
        <v>375</v>
      </c>
      <c r="U109" t="s">
        <v>1559</v>
      </c>
      <c r="V109" t="s">
        <v>1647</v>
      </c>
    </row>
    <row r="110" spans="1:22" hidden="1" x14ac:dyDescent="0.25">
      <c r="A110" t="s">
        <v>449</v>
      </c>
      <c r="B110">
        <v>5</v>
      </c>
      <c r="C110">
        <v>8</v>
      </c>
      <c r="D110" t="s">
        <v>1554</v>
      </c>
      <c r="E110" s="108">
        <v>45296</v>
      </c>
      <c r="F110" t="s">
        <v>1555</v>
      </c>
      <c r="G110">
        <v>1</v>
      </c>
      <c r="H110">
        <v>45296</v>
      </c>
      <c r="J110">
        <v>0</v>
      </c>
      <c r="K110" t="s">
        <v>1620</v>
      </c>
      <c r="L110" t="s">
        <v>1636</v>
      </c>
      <c r="M110" t="s">
        <v>1556</v>
      </c>
      <c r="N110">
        <v>152</v>
      </c>
      <c r="O110" t="s">
        <v>1557</v>
      </c>
      <c r="P110" t="s">
        <v>3</v>
      </c>
      <c r="Q110" t="s">
        <v>1558</v>
      </c>
      <c r="R110" t="s">
        <v>1072</v>
      </c>
      <c r="S110" t="s">
        <v>1638</v>
      </c>
      <c r="T110" s="109">
        <v>575</v>
      </c>
      <c r="U110" t="s">
        <v>1559</v>
      </c>
      <c r="V110" t="s">
        <v>1647</v>
      </c>
    </row>
    <row r="111" spans="1:22" hidden="1" x14ac:dyDescent="0.25">
      <c r="A111" t="s">
        <v>449</v>
      </c>
      <c r="B111">
        <v>5</v>
      </c>
      <c r="C111">
        <v>8</v>
      </c>
      <c r="D111" t="s">
        <v>1554</v>
      </c>
      <c r="E111" s="108">
        <v>45296</v>
      </c>
      <c r="F111" t="s">
        <v>1555</v>
      </c>
      <c r="G111">
        <v>1</v>
      </c>
      <c r="H111">
        <v>45296</v>
      </c>
      <c r="J111">
        <v>0</v>
      </c>
      <c r="K111" t="s">
        <v>1620</v>
      </c>
      <c r="L111" t="s">
        <v>1636</v>
      </c>
      <c r="M111" t="s">
        <v>1556</v>
      </c>
      <c r="N111">
        <v>152</v>
      </c>
      <c r="O111" t="s">
        <v>1557</v>
      </c>
      <c r="P111" t="s">
        <v>3</v>
      </c>
      <c r="Q111" t="s">
        <v>1558</v>
      </c>
      <c r="R111" t="s">
        <v>358</v>
      </c>
      <c r="S111" t="s">
        <v>359</v>
      </c>
      <c r="T111" s="109">
        <v>5220</v>
      </c>
      <c r="U111" t="s">
        <v>1559</v>
      </c>
      <c r="V111" t="s">
        <v>1647</v>
      </c>
    </row>
    <row r="112" spans="1:22" hidden="1" x14ac:dyDescent="0.25">
      <c r="A112" t="s">
        <v>449</v>
      </c>
      <c r="B112">
        <v>5</v>
      </c>
      <c r="C112">
        <v>8</v>
      </c>
      <c r="D112" t="s">
        <v>1554</v>
      </c>
      <c r="E112" s="108">
        <v>45296</v>
      </c>
      <c r="F112" t="s">
        <v>1555</v>
      </c>
      <c r="G112">
        <v>1</v>
      </c>
      <c r="H112">
        <v>45296</v>
      </c>
      <c r="J112">
        <v>0</v>
      </c>
      <c r="K112" t="s">
        <v>1620</v>
      </c>
      <c r="L112" t="s">
        <v>1636</v>
      </c>
      <c r="M112" t="s">
        <v>1556</v>
      </c>
      <c r="N112">
        <v>152</v>
      </c>
      <c r="O112" t="s">
        <v>1557</v>
      </c>
      <c r="P112" t="s">
        <v>3</v>
      </c>
      <c r="Q112" t="s">
        <v>1558</v>
      </c>
      <c r="R112" t="s">
        <v>340</v>
      </c>
      <c r="S112" t="s">
        <v>341</v>
      </c>
      <c r="T112" s="109">
        <v>76.099999999999994</v>
      </c>
      <c r="U112" t="s">
        <v>1559</v>
      </c>
      <c r="V112" t="s">
        <v>1647</v>
      </c>
    </row>
    <row r="113" spans="1:22" hidden="1" x14ac:dyDescent="0.25">
      <c r="A113" t="s">
        <v>449</v>
      </c>
      <c r="B113">
        <v>6</v>
      </c>
      <c r="C113">
        <v>8</v>
      </c>
      <c r="D113" t="s">
        <v>1554</v>
      </c>
      <c r="E113" s="108">
        <v>45300</v>
      </c>
      <c r="F113" t="s">
        <v>1555</v>
      </c>
      <c r="G113">
        <v>1</v>
      </c>
      <c r="H113">
        <v>45300</v>
      </c>
      <c r="J113">
        <v>0</v>
      </c>
      <c r="K113" t="s">
        <v>1620</v>
      </c>
      <c r="L113" t="s">
        <v>1636</v>
      </c>
      <c r="M113" t="s">
        <v>1556</v>
      </c>
      <c r="N113">
        <v>152</v>
      </c>
      <c r="O113" t="s">
        <v>1557</v>
      </c>
      <c r="P113" t="s">
        <v>3</v>
      </c>
      <c r="Q113" t="s">
        <v>1558</v>
      </c>
      <c r="R113" t="s">
        <v>956</v>
      </c>
      <c r="S113" t="s">
        <v>957</v>
      </c>
      <c r="T113" s="109">
        <v>630</v>
      </c>
      <c r="U113" t="s">
        <v>1559</v>
      </c>
      <c r="V113" t="s">
        <v>1648</v>
      </c>
    </row>
    <row r="114" spans="1:22" hidden="1" x14ac:dyDescent="0.25">
      <c r="A114" t="s">
        <v>449</v>
      </c>
      <c r="B114">
        <v>6</v>
      </c>
      <c r="C114">
        <v>8</v>
      </c>
      <c r="D114" t="s">
        <v>1554</v>
      </c>
      <c r="E114" s="108">
        <v>45300</v>
      </c>
      <c r="F114" t="s">
        <v>1555</v>
      </c>
      <c r="G114">
        <v>1</v>
      </c>
      <c r="H114">
        <v>45300</v>
      </c>
      <c r="J114">
        <v>0</v>
      </c>
      <c r="K114" t="s">
        <v>1620</v>
      </c>
      <c r="L114" t="s">
        <v>1636</v>
      </c>
      <c r="M114" t="s">
        <v>1556</v>
      </c>
      <c r="N114">
        <v>152</v>
      </c>
      <c r="O114" t="s">
        <v>1557</v>
      </c>
      <c r="P114" t="s">
        <v>3</v>
      </c>
      <c r="Q114" t="s">
        <v>1558</v>
      </c>
      <c r="R114" t="s">
        <v>371</v>
      </c>
      <c r="S114" t="s">
        <v>1637</v>
      </c>
      <c r="T114" s="109">
        <v>1125</v>
      </c>
      <c r="U114" t="s">
        <v>1559</v>
      </c>
      <c r="V114" t="s">
        <v>1648</v>
      </c>
    </row>
    <row r="115" spans="1:22" hidden="1" x14ac:dyDescent="0.25">
      <c r="A115" t="s">
        <v>449</v>
      </c>
      <c r="B115">
        <v>6</v>
      </c>
      <c r="C115">
        <v>8</v>
      </c>
      <c r="D115" t="s">
        <v>1554</v>
      </c>
      <c r="E115" s="108">
        <v>45300</v>
      </c>
      <c r="F115" t="s">
        <v>1555</v>
      </c>
      <c r="G115">
        <v>1</v>
      </c>
      <c r="H115">
        <v>45300</v>
      </c>
      <c r="J115">
        <v>0</v>
      </c>
      <c r="K115" t="s">
        <v>1620</v>
      </c>
      <c r="L115" t="s">
        <v>1636</v>
      </c>
      <c r="M115" t="s">
        <v>1556</v>
      </c>
      <c r="N115">
        <v>152</v>
      </c>
      <c r="O115" t="s">
        <v>1557</v>
      </c>
      <c r="P115" t="s">
        <v>3</v>
      </c>
      <c r="Q115" t="s">
        <v>1558</v>
      </c>
      <c r="R115" t="s">
        <v>686</v>
      </c>
      <c r="S115" t="s">
        <v>1571</v>
      </c>
      <c r="T115" s="109">
        <v>736.1</v>
      </c>
      <c r="U115" t="s">
        <v>1559</v>
      </c>
      <c r="V115" t="s">
        <v>1648</v>
      </c>
    </row>
    <row r="116" spans="1:22" hidden="1" x14ac:dyDescent="0.25">
      <c r="A116" t="s">
        <v>449</v>
      </c>
      <c r="B116">
        <v>6</v>
      </c>
      <c r="C116">
        <v>8</v>
      </c>
      <c r="D116" t="s">
        <v>1554</v>
      </c>
      <c r="E116" s="108">
        <v>45300</v>
      </c>
      <c r="F116" t="s">
        <v>1555</v>
      </c>
      <c r="G116">
        <v>1</v>
      </c>
      <c r="H116">
        <v>45300</v>
      </c>
      <c r="J116">
        <v>0</v>
      </c>
      <c r="K116" t="s">
        <v>1620</v>
      </c>
      <c r="L116" t="s">
        <v>1636</v>
      </c>
      <c r="M116" t="s">
        <v>1556</v>
      </c>
      <c r="N116">
        <v>152</v>
      </c>
      <c r="O116" t="s">
        <v>1557</v>
      </c>
      <c r="P116" t="s">
        <v>3</v>
      </c>
      <c r="Q116" t="s">
        <v>1558</v>
      </c>
      <c r="R116" t="s">
        <v>1639</v>
      </c>
      <c r="S116" t="s">
        <v>1640</v>
      </c>
      <c r="T116" s="109">
        <v>222</v>
      </c>
      <c r="U116" t="s">
        <v>1559</v>
      </c>
      <c r="V116" t="s">
        <v>1648</v>
      </c>
    </row>
    <row r="117" spans="1:22" hidden="1" x14ac:dyDescent="0.25">
      <c r="A117" t="s">
        <v>449</v>
      </c>
      <c r="B117">
        <v>6</v>
      </c>
      <c r="C117">
        <v>8</v>
      </c>
      <c r="D117" t="s">
        <v>1554</v>
      </c>
      <c r="E117" s="108">
        <v>45300</v>
      </c>
      <c r="F117" t="s">
        <v>1555</v>
      </c>
      <c r="G117">
        <v>1</v>
      </c>
      <c r="H117">
        <v>45300</v>
      </c>
      <c r="J117">
        <v>0</v>
      </c>
      <c r="K117" t="s">
        <v>1620</v>
      </c>
      <c r="L117" t="s">
        <v>1636</v>
      </c>
      <c r="M117" t="s">
        <v>1556</v>
      </c>
      <c r="N117">
        <v>152</v>
      </c>
      <c r="O117" t="s">
        <v>1557</v>
      </c>
      <c r="P117" t="s">
        <v>3</v>
      </c>
      <c r="Q117" t="s">
        <v>1558</v>
      </c>
      <c r="R117" t="s">
        <v>358</v>
      </c>
      <c r="S117" t="s">
        <v>359</v>
      </c>
      <c r="T117" s="109">
        <v>9450</v>
      </c>
      <c r="U117" t="s">
        <v>1559</v>
      </c>
      <c r="V117" t="s">
        <v>1648</v>
      </c>
    </row>
    <row r="118" spans="1:22" hidden="1" x14ac:dyDescent="0.25">
      <c r="A118" t="s">
        <v>449</v>
      </c>
      <c r="B118">
        <v>7</v>
      </c>
      <c r="C118">
        <v>8</v>
      </c>
      <c r="D118" t="s">
        <v>1554</v>
      </c>
      <c r="E118" s="108">
        <v>45301</v>
      </c>
      <c r="F118" t="s">
        <v>1555</v>
      </c>
      <c r="G118">
        <v>1</v>
      </c>
      <c r="H118">
        <v>45301</v>
      </c>
      <c r="J118">
        <v>0</v>
      </c>
      <c r="K118" t="s">
        <v>1620</v>
      </c>
      <c r="L118" t="s">
        <v>1636</v>
      </c>
      <c r="M118" t="s">
        <v>1556</v>
      </c>
      <c r="N118">
        <v>152</v>
      </c>
      <c r="O118" t="s">
        <v>1557</v>
      </c>
      <c r="P118" t="s">
        <v>3</v>
      </c>
      <c r="Q118" t="s">
        <v>1558</v>
      </c>
      <c r="R118" t="s">
        <v>775</v>
      </c>
      <c r="S118" t="s">
        <v>776</v>
      </c>
      <c r="T118" s="109">
        <v>350</v>
      </c>
      <c r="U118" t="s">
        <v>1559</v>
      </c>
      <c r="V118" t="s">
        <v>1649</v>
      </c>
    </row>
    <row r="119" spans="1:22" hidden="1" x14ac:dyDescent="0.25">
      <c r="A119" t="s">
        <v>449</v>
      </c>
      <c r="B119">
        <v>8</v>
      </c>
      <c r="C119">
        <v>8</v>
      </c>
      <c r="D119" t="s">
        <v>1554</v>
      </c>
      <c r="E119" s="108">
        <v>45303</v>
      </c>
      <c r="F119" t="s">
        <v>1555</v>
      </c>
      <c r="G119">
        <v>1</v>
      </c>
      <c r="H119">
        <v>45303</v>
      </c>
      <c r="J119">
        <v>0</v>
      </c>
      <c r="K119" t="s">
        <v>1620</v>
      </c>
      <c r="L119" t="s">
        <v>1636</v>
      </c>
      <c r="M119" t="s">
        <v>1556</v>
      </c>
      <c r="N119">
        <v>152</v>
      </c>
      <c r="O119" t="s">
        <v>1557</v>
      </c>
      <c r="P119" t="s">
        <v>3</v>
      </c>
      <c r="Q119" t="s">
        <v>1558</v>
      </c>
      <c r="R119" t="s">
        <v>1072</v>
      </c>
      <c r="S119" t="s">
        <v>1638</v>
      </c>
      <c r="T119" s="109">
        <v>575</v>
      </c>
      <c r="U119" t="s">
        <v>1559</v>
      </c>
      <c r="V119" t="s">
        <v>1650</v>
      </c>
    </row>
    <row r="120" spans="1:22" hidden="1" x14ac:dyDescent="0.25">
      <c r="A120" t="s">
        <v>449</v>
      </c>
      <c r="B120">
        <v>8</v>
      </c>
      <c r="C120">
        <v>8</v>
      </c>
      <c r="D120" t="s">
        <v>1554</v>
      </c>
      <c r="E120" s="108">
        <v>45303</v>
      </c>
      <c r="F120" t="s">
        <v>1555</v>
      </c>
      <c r="G120">
        <v>1</v>
      </c>
      <c r="H120">
        <v>45303</v>
      </c>
      <c r="J120">
        <v>0</v>
      </c>
      <c r="K120" t="s">
        <v>1620</v>
      </c>
      <c r="L120" t="s">
        <v>1636</v>
      </c>
      <c r="M120" t="s">
        <v>1556</v>
      </c>
      <c r="N120">
        <v>152</v>
      </c>
      <c r="O120" t="s">
        <v>1557</v>
      </c>
      <c r="P120" t="s">
        <v>3</v>
      </c>
      <c r="Q120" t="s">
        <v>1558</v>
      </c>
      <c r="R120" t="s">
        <v>956</v>
      </c>
      <c r="S120" t="s">
        <v>957</v>
      </c>
      <c r="T120" s="109">
        <v>150</v>
      </c>
      <c r="U120" t="s">
        <v>1559</v>
      </c>
      <c r="V120" t="s">
        <v>1650</v>
      </c>
    </row>
    <row r="121" spans="1:22" hidden="1" x14ac:dyDescent="0.25">
      <c r="A121" t="s">
        <v>449</v>
      </c>
      <c r="B121">
        <v>8</v>
      </c>
      <c r="C121">
        <v>8</v>
      </c>
      <c r="D121" t="s">
        <v>1554</v>
      </c>
      <c r="E121" s="108">
        <v>45303</v>
      </c>
      <c r="F121" t="s">
        <v>1555</v>
      </c>
      <c r="G121">
        <v>1</v>
      </c>
      <c r="H121">
        <v>45303</v>
      </c>
      <c r="J121">
        <v>0</v>
      </c>
      <c r="K121" t="s">
        <v>1620</v>
      </c>
      <c r="L121" t="s">
        <v>1636</v>
      </c>
      <c r="M121" t="s">
        <v>1556</v>
      </c>
      <c r="N121">
        <v>152</v>
      </c>
      <c r="O121" t="s">
        <v>1557</v>
      </c>
      <c r="P121" t="s">
        <v>3</v>
      </c>
      <c r="Q121" t="s">
        <v>1558</v>
      </c>
      <c r="R121" t="s">
        <v>1385</v>
      </c>
      <c r="S121" t="s">
        <v>1386</v>
      </c>
      <c r="T121" s="109">
        <v>800</v>
      </c>
      <c r="U121" t="s">
        <v>1559</v>
      </c>
      <c r="V121" t="s">
        <v>1650</v>
      </c>
    </row>
    <row r="122" spans="1:22" hidden="1" x14ac:dyDescent="0.25">
      <c r="A122" t="s">
        <v>449</v>
      </c>
      <c r="B122">
        <v>8</v>
      </c>
      <c r="C122">
        <v>8</v>
      </c>
      <c r="D122" t="s">
        <v>1554</v>
      </c>
      <c r="E122" s="108">
        <v>45303</v>
      </c>
      <c r="F122" t="s">
        <v>1555</v>
      </c>
      <c r="G122">
        <v>1</v>
      </c>
      <c r="H122">
        <v>45303</v>
      </c>
      <c r="J122">
        <v>0</v>
      </c>
      <c r="K122" t="s">
        <v>1620</v>
      </c>
      <c r="L122" t="s">
        <v>1636</v>
      </c>
      <c r="M122" t="s">
        <v>1556</v>
      </c>
      <c r="N122">
        <v>152</v>
      </c>
      <c r="O122" t="s">
        <v>1557</v>
      </c>
      <c r="P122" t="s">
        <v>3</v>
      </c>
      <c r="Q122" t="s">
        <v>1558</v>
      </c>
      <c r="R122" t="s">
        <v>358</v>
      </c>
      <c r="S122" t="s">
        <v>359</v>
      </c>
      <c r="T122" s="109">
        <v>4563</v>
      </c>
      <c r="U122" t="s">
        <v>1559</v>
      </c>
      <c r="V122" t="s">
        <v>1650</v>
      </c>
    </row>
    <row r="123" spans="1:22" hidden="1" x14ac:dyDescent="0.25">
      <c r="A123" t="s">
        <v>449</v>
      </c>
      <c r="B123">
        <v>9</v>
      </c>
      <c r="C123">
        <v>8</v>
      </c>
      <c r="D123" t="s">
        <v>1554</v>
      </c>
      <c r="E123" s="108">
        <v>45304</v>
      </c>
      <c r="F123" t="s">
        <v>1555</v>
      </c>
      <c r="G123">
        <v>1</v>
      </c>
      <c r="H123">
        <v>45304</v>
      </c>
      <c r="J123">
        <v>0</v>
      </c>
      <c r="K123" t="s">
        <v>1620</v>
      </c>
      <c r="L123" t="s">
        <v>1636</v>
      </c>
      <c r="M123" t="s">
        <v>1556</v>
      </c>
      <c r="N123">
        <v>152</v>
      </c>
      <c r="O123" t="s">
        <v>1557</v>
      </c>
      <c r="P123" t="s">
        <v>3</v>
      </c>
      <c r="Q123" t="s">
        <v>1558</v>
      </c>
      <c r="R123" t="s">
        <v>358</v>
      </c>
      <c r="S123" t="s">
        <v>359</v>
      </c>
      <c r="T123" s="109">
        <v>1170</v>
      </c>
      <c r="U123" t="s">
        <v>1559</v>
      </c>
      <c r="V123" t="s">
        <v>1651</v>
      </c>
    </row>
    <row r="124" spans="1:22" hidden="1" x14ac:dyDescent="0.25">
      <c r="A124" t="s">
        <v>449</v>
      </c>
      <c r="B124">
        <v>10</v>
      </c>
      <c r="C124">
        <v>8</v>
      </c>
      <c r="D124" t="s">
        <v>1554</v>
      </c>
      <c r="E124" s="108">
        <v>45305</v>
      </c>
      <c r="F124" t="s">
        <v>1555</v>
      </c>
      <c r="G124">
        <v>1</v>
      </c>
      <c r="H124">
        <v>45305</v>
      </c>
      <c r="J124">
        <v>0</v>
      </c>
      <c r="K124" t="s">
        <v>1620</v>
      </c>
      <c r="L124" t="s">
        <v>1636</v>
      </c>
      <c r="M124" t="s">
        <v>1556</v>
      </c>
      <c r="N124">
        <v>152</v>
      </c>
      <c r="O124" t="s">
        <v>1557</v>
      </c>
      <c r="P124" t="s">
        <v>3</v>
      </c>
      <c r="Q124" t="s">
        <v>1558</v>
      </c>
      <c r="R124" t="s">
        <v>1055</v>
      </c>
      <c r="S124" t="s">
        <v>1056</v>
      </c>
      <c r="T124" s="109">
        <v>185</v>
      </c>
      <c r="U124" t="s">
        <v>1559</v>
      </c>
      <c r="V124" t="s">
        <v>1652</v>
      </c>
    </row>
    <row r="125" spans="1:22" hidden="1" x14ac:dyDescent="0.25">
      <c r="A125" t="s">
        <v>449</v>
      </c>
      <c r="B125">
        <v>11</v>
      </c>
      <c r="C125">
        <v>8</v>
      </c>
      <c r="D125" t="s">
        <v>1554</v>
      </c>
      <c r="E125" s="108">
        <v>45307</v>
      </c>
      <c r="F125" t="s">
        <v>1555</v>
      </c>
      <c r="G125">
        <v>1</v>
      </c>
      <c r="H125">
        <v>45307</v>
      </c>
      <c r="J125">
        <v>0</v>
      </c>
      <c r="K125" t="s">
        <v>1620</v>
      </c>
      <c r="L125" t="s">
        <v>1636</v>
      </c>
      <c r="M125" t="s">
        <v>1556</v>
      </c>
      <c r="N125">
        <v>152</v>
      </c>
      <c r="O125" t="s">
        <v>1557</v>
      </c>
      <c r="P125" t="s">
        <v>3</v>
      </c>
      <c r="Q125" t="s">
        <v>1558</v>
      </c>
      <c r="R125" t="s">
        <v>358</v>
      </c>
      <c r="S125" t="s">
        <v>359</v>
      </c>
      <c r="T125" s="109">
        <v>2340</v>
      </c>
      <c r="U125" t="s">
        <v>1559</v>
      </c>
      <c r="V125" t="s">
        <v>1653</v>
      </c>
    </row>
    <row r="126" spans="1:22" hidden="1" x14ac:dyDescent="0.25">
      <c r="A126" t="s">
        <v>449</v>
      </c>
      <c r="B126">
        <v>11</v>
      </c>
      <c r="C126">
        <v>8</v>
      </c>
      <c r="D126" t="s">
        <v>1554</v>
      </c>
      <c r="E126" s="108">
        <v>45307</v>
      </c>
      <c r="F126" t="s">
        <v>1555</v>
      </c>
      <c r="G126">
        <v>1</v>
      </c>
      <c r="H126">
        <v>45307</v>
      </c>
      <c r="J126">
        <v>0</v>
      </c>
      <c r="K126" t="s">
        <v>1620</v>
      </c>
      <c r="L126" t="s">
        <v>1636</v>
      </c>
      <c r="M126" t="s">
        <v>1556</v>
      </c>
      <c r="N126">
        <v>152</v>
      </c>
      <c r="O126" t="s">
        <v>1557</v>
      </c>
      <c r="P126" t="s">
        <v>3</v>
      </c>
      <c r="Q126" t="s">
        <v>1558</v>
      </c>
      <c r="R126" t="s">
        <v>358</v>
      </c>
      <c r="S126" t="s">
        <v>359</v>
      </c>
      <c r="T126" s="109">
        <v>2340</v>
      </c>
      <c r="U126" t="s">
        <v>1559</v>
      </c>
      <c r="V126" t="s">
        <v>1653</v>
      </c>
    </row>
    <row r="127" spans="1:22" hidden="1" x14ac:dyDescent="0.25">
      <c r="A127" t="s">
        <v>449</v>
      </c>
      <c r="B127">
        <v>11</v>
      </c>
      <c r="C127">
        <v>8</v>
      </c>
      <c r="D127" t="s">
        <v>1554</v>
      </c>
      <c r="E127" s="108">
        <v>45307</v>
      </c>
      <c r="F127" t="s">
        <v>1555</v>
      </c>
      <c r="G127">
        <v>1</v>
      </c>
      <c r="H127">
        <v>45307</v>
      </c>
      <c r="J127">
        <v>0</v>
      </c>
      <c r="K127" t="s">
        <v>1620</v>
      </c>
      <c r="L127" t="s">
        <v>1636</v>
      </c>
      <c r="M127" t="s">
        <v>1556</v>
      </c>
      <c r="N127">
        <v>152</v>
      </c>
      <c r="O127" t="s">
        <v>1557</v>
      </c>
      <c r="P127" t="s">
        <v>3</v>
      </c>
      <c r="Q127" t="s">
        <v>1558</v>
      </c>
      <c r="R127" t="s">
        <v>358</v>
      </c>
      <c r="S127" t="s">
        <v>359</v>
      </c>
      <c r="T127" s="109">
        <v>2340</v>
      </c>
      <c r="U127" t="s">
        <v>1559</v>
      </c>
      <c r="V127" t="s">
        <v>1653</v>
      </c>
    </row>
    <row r="128" spans="1:22" hidden="1" x14ac:dyDescent="0.25">
      <c r="A128" t="s">
        <v>449</v>
      </c>
      <c r="B128">
        <v>11</v>
      </c>
      <c r="C128">
        <v>8</v>
      </c>
      <c r="D128" t="s">
        <v>1554</v>
      </c>
      <c r="E128" s="108">
        <v>45307</v>
      </c>
      <c r="F128" t="s">
        <v>1555</v>
      </c>
      <c r="G128">
        <v>1</v>
      </c>
      <c r="H128">
        <v>45307</v>
      </c>
      <c r="J128">
        <v>0</v>
      </c>
      <c r="K128" t="s">
        <v>1620</v>
      </c>
      <c r="L128" t="s">
        <v>1636</v>
      </c>
      <c r="M128" t="s">
        <v>1556</v>
      </c>
      <c r="N128">
        <v>152</v>
      </c>
      <c r="O128" t="s">
        <v>1557</v>
      </c>
      <c r="P128" t="s">
        <v>3</v>
      </c>
      <c r="Q128" t="s">
        <v>1558</v>
      </c>
      <c r="R128" t="s">
        <v>358</v>
      </c>
      <c r="S128" t="s">
        <v>359</v>
      </c>
      <c r="T128" s="109">
        <v>1174</v>
      </c>
      <c r="U128" t="s">
        <v>1559</v>
      </c>
      <c r="V128" t="s">
        <v>1653</v>
      </c>
    </row>
    <row r="129" spans="1:22" hidden="1" x14ac:dyDescent="0.25">
      <c r="A129" t="s">
        <v>449</v>
      </c>
      <c r="B129">
        <v>11</v>
      </c>
      <c r="C129">
        <v>8</v>
      </c>
      <c r="D129" t="s">
        <v>1554</v>
      </c>
      <c r="E129" s="108">
        <v>45307</v>
      </c>
      <c r="F129" t="s">
        <v>1555</v>
      </c>
      <c r="G129">
        <v>1</v>
      </c>
      <c r="H129">
        <v>45307</v>
      </c>
      <c r="J129">
        <v>0</v>
      </c>
      <c r="K129" t="s">
        <v>1620</v>
      </c>
      <c r="L129" t="s">
        <v>1636</v>
      </c>
      <c r="M129" t="s">
        <v>1556</v>
      </c>
      <c r="N129">
        <v>152</v>
      </c>
      <c r="O129" t="s">
        <v>1557</v>
      </c>
      <c r="P129" t="s">
        <v>3</v>
      </c>
      <c r="Q129" t="s">
        <v>1558</v>
      </c>
      <c r="R129" t="s">
        <v>358</v>
      </c>
      <c r="S129" t="s">
        <v>359</v>
      </c>
      <c r="T129" s="109">
        <v>292.5</v>
      </c>
      <c r="U129" t="s">
        <v>1559</v>
      </c>
      <c r="V129" t="s">
        <v>1653</v>
      </c>
    </row>
    <row r="130" spans="1:22" hidden="1" x14ac:dyDescent="0.25">
      <c r="A130" t="s">
        <v>449</v>
      </c>
      <c r="B130">
        <v>11</v>
      </c>
      <c r="C130">
        <v>8</v>
      </c>
      <c r="D130" t="s">
        <v>1554</v>
      </c>
      <c r="E130" s="108">
        <v>45307</v>
      </c>
      <c r="F130" t="s">
        <v>1555</v>
      </c>
      <c r="G130">
        <v>1</v>
      </c>
      <c r="H130">
        <v>45307</v>
      </c>
      <c r="J130">
        <v>0</v>
      </c>
      <c r="K130" t="s">
        <v>1620</v>
      </c>
      <c r="L130" t="s">
        <v>1636</v>
      </c>
      <c r="M130" t="s">
        <v>1556</v>
      </c>
      <c r="N130">
        <v>152</v>
      </c>
      <c r="O130" t="s">
        <v>1557</v>
      </c>
      <c r="P130" t="s">
        <v>3</v>
      </c>
      <c r="Q130" t="s">
        <v>1558</v>
      </c>
      <c r="R130" t="s">
        <v>358</v>
      </c>
      <c r="S130" t="s">
        <v>359</v>
      </c>
      <c r="T130" s="109">
        <v>702</v>
      </c>
      <c r="U130" t="s">
        <v>1559</v>
      </c>
      <c r="V130" t="s">
        <v>1653</v>
      </c>
    </row>
    <row r="131" spans="1:22" hidden="1" x14ac:dyDescent="0.25">
      <c r="A131" t="s">
        <v>449</v>
      </c>
      <c r="B131">
        <v>11</v>
      </c>
      <c r="C131">
        <v>8</v>
      </c>
      <c r="D131" t="s">
        <v>1554</v>
      </c>
      <c r="E131" s="108">
        <v>45307</v>
      </c>
      <c r="F131" t="s">
        <v>1555</v>
      </c>
      <c r="G131">
        <v>1</v>
      </c>
      <c r="H131">
        <v>45307</v>
      </c>
      <c r="J131">
        <v>0</v>
      </c>
      <c r="K131" t="s">
        <v>1620</v>
      </c>
      <c r="L131" t="s">
        <v>1636</v>
      </c>
      <c r="M131" t="s">
        <v>1556</v>
      </c>
      <c r="N131">
        <v>152</v>
      </c>
      <c r="O131" t="s">
        <v>1557</v>
      </c>
      <c r="P131" t="s">
        <v>3</v>
      </c>
      <c r="Q131" t="s">
        <v>1558</v>
      </c>
      <c r="R131" t="s">
        <v>358</v>
      </c>
      <c r="S131" t="s">
        <v>359</v>
      </c>
      <c r="T131" s="109">
        <v>702</v>
      </c>
      <c r="U131" t="s">
        <v>1559</v>
      </c>
      <c r="V131" t="s">
        <v>1653</v>
      </c>
    </row>
    <row r="132" spans="1:22" hidden="1" x14ac:dyDescent="0.25">
      <c r="A132" t="s">
        <v>449</v>
      </c>
      <c r="B132">
        <v>11</v>
      </c>
      <c r="C132">
        <v>8</v>
      </c>
      <c r="D132" t="s">
        <v>1554</v>
      </c>
      <c r="E132" s="108">
        <v>45307</v>
      </c>
      <c r="F132" t="s">
        <v>1555</v>
      </c>
      <c r="G132">
        <v>1</v>
      </c>
      <c r="H132">
        <v>45307</v>
      </c>
      <c r="J132">
        <v>0</v>
      </c>
      <c r="K132" t="s">
        <v>1620</v>
      </c>
      <c r="L132" t="s">
        <v>1636</v>
      </c>
      <c r="M132" t="s">
        <v>1556</v>
      </c>
      <c r="N132">
        <v>152</v>
      </c>
      <c r="O132" t="s">
        <v>1557</v>
      </c>
      <c r="P132" t="s">
        <v>3</v>
      </c>
      <c r="Q132" t="s">
        <v>1558</v>
      </c>
      <c r="R132" t="s">
        <v>358</v>
      </c>
      <c r="S132" t="s">
        <v>359</v>
      </c>
      <c r="T132" s="109">
        <v>1170</v>
      </c>
      <c r="U132" t="s">
        <v>1559</v>
      </c>
      <c r="V132" t="s">
        <v>1653</v>
      </c>
    </row>
    <row r="133" spans="1:22" hidden="1" x14ac:dyDescent="0.25">
      <c r="A133" t="s">
        <v>449</v>
      </c>
      <c r="B133">
        <v>11</v>
      </c>
      <c r="C133">
        <v>8</v>
      </c>
      <c r="D133" t="s">
        <v>1554</v>
      </c>
      <c r="E133" s="108">
        <v>45307</v>
      </c>
      <c r="F133" t="s">
        <v>1555</v>
      </c>
      <c r="G133">
        <v>1</v>
      </c>
      <c r="H133">
        <v>45307</v>
      </c>
      <c r="J133">
        <v>0</v>
      </c>
      <c r="K133" t="s">
        <v>1620</v>
      </c>
      <c r="L133" t="s">
        <v>1636</v>
      </c>
      <c r="M133" t="s">
        <v>1556</v>
      </c>
      <c r="N133">
        <v>152</v>
      </c>
      <c r="O133" t="s">
        <v>1557</v>
      </c>
      <c r="P133" t="s">
        <v>3</v>
      </c>
      <c r="Q133" t="s">
        <v>1558</v>
      </c>
      <c r="R133" t="s">
        <v>358</v>
      </c>
      <c r="S133" t="s">
        <v>359</v>
      </c>
      <c r="T133" s="109">
        <v>702</v>
      </c>
      <c r="U133" t="s">
        <v>1559</v>
      </c>
      <c r="V133" t="s">
        <v>1653</v>
      </c>
    </row>
    <row r="134" spans="1:22" hidden="1" x14ac:dyDescent="0.25">
      <c r="A134" t="s">
        <v>449</v>
      </c>
      <c r="B134">
        <v>11</v>
      </c>
      <c r="C134">
        <v>8</v>
      </c>
      <c r="D134" t="s">
        <v>1554</v>
      </c>
      <c r="E134" s="108">
        <v>45307</v>
      </c>
      <c r="F134" t="s">
        <v>1555</v>
      </c>
      <c r="G134">
        <v>1</v>
      </c>
      <c r="H134">
        <v>45307</v>
      </c>
      <c r="J134">
        <v>0</v>
      </c>
      <c r="K134" t="s">
        <v>1620</v>
      </c>
      <c r="L134" t="s">
        <v>1636</v>
      </c>
      <c r="M134" t="s">
        <v>1556</v>
      </c>
      <c r="N134">
        <v>152</v>
      </c>
      <c r="O134" t="s">
        <v>1557</v>
      </c>
      <c r="P134" t="s">
        <v>3</v>
      </c>
      <c r="Q134" t="s">
        <v>1558</v>
      </c>
      <c r="R134" t="s">
        <v>358</v>
      </c>
      <c r="S134" t="s">
        <v>359</v>
      </c>
      <c r="T134" s="109">
        <v>117</v>
      </c>
      <c r="U134" t="s">
        <v>1559</v>
      </c>
      <c r="V134" t="s">
        <v>1653</v>
      </c>
    </row>
    <row r="135" spans="1:22" hidden="1" x14ac:dyDescent="0.25">
      <c r="A135" t="s">
        <v>449</v>
      </c>
      <c r="B135">
        <v>11</v>
      </c>
      <c r="C135">
        <v>8</v>
      </c>
      <c r="D135" t="s">
        <v>1554</v>
      </c>
      <c r="E135" s="108">
        <v>45307</v>
      </c>
      <c r="F135" t="s">
        <v>1555</v>
      </c>
      <c r="G135">
        <v>1</v>
      </c>
      <c r="H135">
        <v>45307</v>
      </c>
      <c r="J135">
        <v>0</v>
      </c>
      <c r="K135" t="s">
        <v>1620</v>
      </c>
      <c r="L135" t="s">
        <v>1636</v>
      </c>
      <c r="M135" t="s">
        <v>1556</v>
      </c>
      <c r="N135">
        <v>152</v>
      </c>
      <c r="O135" t="s">
        <v>1557</v>
      </c>
      <c r="P135" t="s">
        <v>3</v>
      </c>
      <c r="Q135" t="s">
        <v>1558</v>
      </c>
      <c r="R135" t="s">
        <v>811</v>
      </c>
      <c r="S135" t="s">
        <v>812</v>
      </c>
      <c r="T135" s="109">
        <v>110.5</v>
      </c>
      <c r="U135" t="s">
        <v>1559</v>
      </c>
      <c r="V135" t="s">
        <v>1653</v>
      </c>
    </row>
    <row r="136" spans="1:22" hidden="1" x14ac:dyDescent="0.25">
      <c r="A136" t="s">
        <v>449</v>
      </c>
      <c r="B136">
        <v>11</v>
      </c>
      <c r="C136">
        <v>8</v>
      </c>
      <c r="D136" t="s">
        <v>1554</v>
      </c>
      <c r="E136" s="108">
        <v>45307</v>
      </c>
      <c r="F136" t="s">
        <v>1555</v>
      </c>
      <c r="G136">
        <v>1</v>
      </c>
      <c r="H136">
        <v>45307</v>
      </c>
      <c r="J136">
        <v>0</v>
      </c>
      <c r="K136" t="s">
        <v>1620</v>
      </c>
      <c r="L136" t="s">
        <v>1636</v>
      </c>
      <c r="M136" t="s">
        <v>1556</v>
      </c>
      <c r="N136">
        <v>152</v>
      </c>
      <c r="O136" t="s">
        <v>1557</v>
      </c>
      <c r="P136" t="s">
        <v>3</v>
      </c>
      <c r="Q136" t="s">
        <v>1558</v>
      </c>
      <c r="R136" t="s">
        <v>358</v>
      </c>
      <c r="S136" t="s">
        <v>359</v>
      </c>
      <c r="T136" s="109">
        <v>702</v>
      </c>
      <c r="U136" t="s">
        <v>1559</v>
      </c>
      <c r="V136" t="s">
        <v>1653</v>
      </c>
    </row>
    <row r="137" spans="1:22" hidden="1" x14ac:dyDescent="0.25">
      <c r="A137" t="s">
        <v>449</v>
      </c>
      <c r="B137">
        <v>11</v>
      </c>
      <c r="C137">
        <v>8</v>
      </c>
      <c r="D137" t="s">
        <v>1554</v>
      </c>
      <c r="E137" s="108">
        <v>45307</v>
      </c>
      <c r="F137" t="s">
        <v>1555</v>
      </c>
      <c r="G137">
        <v>1</v>
      </c>
      <c r="H137">
        <v>45307</v>
      </c>
      <c r="J137">
        <v>0</v>
      </c>
      <c r="K137" t="s">
        <v>1620</v>
      </c>
      <c r="L137" t="s">
        <v>1636</v>
      </c>
      <c r="M137" t="s">
        <v>1556</v>
      </c>
      <c r="N137">
        <v>152</v>
      </c>
      <c r="O137" t="s">
        <v>1557</v>
      </c>
      <c r="P137" t="s">
        <v>3</v>
      </c>
      <c r="Q137" t="s">
        <v>1558</v>
      </c>
      <c r="R137" t="s">
        <v>399</v>
      </c>
      <c r="S137" t="s">
        <v>400</v>
      </c>
      <c r="T137" s="109">
        <v>76</v>
      </c>
      <c r="U137" t="s">
        <v>1559</v>
      </c>
      <c r="V137" t="s">
        <v>1653</v>
      </c>
    </row>
    <row r="138" spans="1:22" hidden="1" x14ac:dyDescent="0.25">
      <c r="A138" t="s">
        <v>449</v>
      </c>
      <c r="B138">
        <v>11</v>
      </c>
      <c r="C138">
        <v>8</v>
      </c>
      <c r="D138" t="s">
        <v>1554</v>
      </c>
      <c r="E138" s="108">
        <v>45307</v>
      </c>
      <c r="F138" t="s">
        <v>1555</v>
      </c>
      <c r="G138">
        <v>1</v>
      </c>
      <c r="H138">
        <v>45307</v>
      </c>
      <c r="J138">
        <v>0</v>
      </c>
      <c r="K138" t="s">
        <v>1620</v>
      </c>
      <c r="L138" t="s">
        <v>1636</v>
      </c>
      <c r="M138" t="s">
        <v>1556</v>
      </c>
      <c r="N138">
        <v>152</v>
      </c>
      <c r="O138" t="s">
        <v>1557</v>
      </c>
      <c r="P138" t="s">
        <v>3</v>
      </c>
      <c r="Q138" t="s">
        <v>1558</v>
      </c>
      <c r="R138" t="s">
        <v>672</v>
      </c>
      <c r="S138" t="s">
        <v>673</v>
      </c>
      <c r="T138" s="109">
        <v>108</v>
      </c>
      <c r="U138" t="s">
        <v>1559</v>
      </c>
      <c r="V138" t="s">
        <v>1653</v>
      </c>
    </row>
    <row r="139" spans="1:22" hidden="1" x14ac:dyDescent="0.25">
      <c r="A139" t="s">
        <v>449</v>
      </c>
      <c r="B139">
        <v>11</v>
      </c>
      <c r="C139">
        <v>8</v>
      </c>
      <c r="D139" t="s">
        <v>1554</v>
      </c>
      <c r="E139" s="108">
        <v>45307</v>
      </c>
      <c r="F139" t="s">
        <v>1555</v>
      </c>
      <c r="G139">
        <v>1</v>
      </c>
      <c r="H139">
        <v>45307</v>
      </c>
      <c r="J139">
        <v>0</v>
      </c>
      <c r="K139" t="s">
        <v>1620</v>
      </c>
      <c r="L139" t="s">
        <v>1636</v>
      </c>
      <c r="M139" t="s">
        <v>1556</v>
      </c>
      <c r="N139">
        <v>152</v>
      </c>
      <c r="O139" t="s">
        <v>1557</v>
      </c>
      <c r="P139" t="s">
        <v>3</v>
      </c>
      <c r="Q139" t="s">
        <v>1558</v>
      </c>
      <c r="R139" t="s">
        <v>346</v>
      </c>
      <c r="S139" t="s">
        <v>347</v>
      </c>
      <c r="T139" s="109">
        <v>160</v>
      </c>
      <c r="U139" t="s">
        <v>1559</v>
      </c>
      <c r="V139" t="s">
        <v>1653</v>
      </c>
    </row>
    <row r="140" spans="1:22" hidden="1" x14ac:dyDescent="0.25">
      <c r="A140" t="s">
        <v>449</v>
      </c>
      <c r="B140">
        <v>11</v>
      </c>
      <c r="C140">
        <v>8</v>
      </c>
      <c r="D140" t="s">
        <v>1554</v>
      </c>
      <c r="E140" s="108">
        <v>45307</v>
      </c>
      <c r="F140" t="s">
        <v>1555</v>
      </c>
      <c r="G140">
        <v>1</v>
      </c>
      <c r="H140">
        <v>45307</v>
      </c>
      <c r="J140">
        <v>0</v>
      </c>
      <c r="K140" t="s">
        <v>1620</v>
      </c>
      <c r="L140" t="s">
        <v>1636</v>
      </c>
      <c r="M140" t="s">
        <v>1556</v>
      </c>
      <c r="N140">
        <v>152</v>
      </c>
      <c r="O140" t="s">
        <v>1557</v>
      </c>
      <c r="P140" t="s">
        <v>3</v>
      </c>
      <c r="Q140" t="s">
        <v>1558</v>
      </c>
      <c r="R140" t="s">
        <v>1055</v>
      </c>
      <c r="S140" t="s">
        <v>1056</v>
      </c>
      <c r="T140" s="109">
        <v>185</v>
      </c>
      <c r="U140" t="s">
        <v>1559</v>
      </c>
      <c r="V140" t="s">
        <v>1653</v>
      </c>
    </row>
    <row r="141" spans="1:22" hidden="1" x14ac:dyDescent="0.25">
      <c r="A141" t="s">
        <v>449</v>
      </c>
      <c r="B141">
        <v>11</v>
      </c>
      <c r="C141">
        <v>8</v>
      </c>
      <c r="D141" t="s">
        <v>1554</v>
      </c>
      <c r="E141" s="108">
        <v>45307</v>
      </c>
      <c r="F141" t="s">
        <v>1555</v>
      </c>
      <c r="G141">
        <v>1</v>
      </c>
      <c r="H141">
        <v>45307</v>
      </c>
      <c r="J141">
        <v>0</v>
      </c>
      <c r="K141" t="s">
        <v>1620</v>
      </c>
      <c r="L141" t="s">
        <v>1636</v>
      </c>
      <c r="M141" t="s">
        <v>1556</v>
      </c>
      <c r="N141">
        <v>152</v>
      </c>
      <c r="O141" t="s">
        <v>1557</v>
      </c>
      <c r="P141" t="s">
        <v>3</v>
      </c>
      <c r="Q141" t="s">
        <v>1558</v>
      </c>
      <c r="R141" t="s">
        <v>670</v>
      </c>
      <c r="S141" t="s">
        <v>1566</v>
      </c>
      <c r="T141" s="109">
        <v>67</v>
      </c>
      <c r="U141" t="s">
        <v>1559</v>
      </c>
      <c r="V141" t="s">
        <v>1653</v>
      </c>
    </row>
    <row r="142" spans="1:22" hidden="1" x14ac:dyDescent="0.25">
      <c r="A142" t="s">
        <v>449</v>
      </c>
      <c r="B142">
        <v>12</v>
      </c>
      <c r="C142">
        <v>8</v>
      </c>
      <c r="D142" t="s">
        <v>1554</v>
      </c>
      <c r="E142" s="108">
        <v>45308</v>
      </c>
      <c r="F142" t="s">
        <v>1555</v>
      </c>
      <c r="G142">
        <v>1</v>
      </c>
      <c r="H142">
        <v>45308</v>
      </c>
      <c r="J142">
        <v>0</v>
      </c>
      <c r="K142" t="s">
        <v>1620</v>
      </c>
      <c r="L142" t="s">
        <v>1636</v>
      </c>
      <c r="M142" t="s">
        <v>1556</v>
      </c>
      <c r="N142">
        <v>152</v>
      </c>
      <c r="O142" t="s">
        <v>1557</v>
      </c>
      <c r="P142" t="s">
        <v>3</v>
      </c>
      <c r="Q142" t="s">
        <v>1558</v>
      </c>
      <c r="R142" t="s">
        <v>358</v>
      </c>
      <c r="S142" t="s">
        <v>359</v>
      </c>
      <c r="T142" s="109">
        <v>234</v>
      </c>
      <c r="U142" t="s">
        <v>1559</v>
      </c>
      <c r="V142" t="s">
        <v>1654</v>
      </c>
    </row>
    <row r="143" spans="1:22" hidden="1" x14ac:dyDescent="0.25">
      <c r="A143" t="s">
        <v>449</v>
      </c>
      <c r="B143">
        <v>12</v>
      </c>
      <c r="C143">
        <v>8</v>
      </c>
      <c r="D143" t="s">
        <v>1554</v>
      </c>
      <c r="E143" s="108">
        <v>45308</v>
      </c>
      <c r="F143" t="s">
        <v>1555</v>
      </c>
      <c r="G143">
        <v>1</v>
      </c>
      <c r="H143">
        <v>45308</v>
      </c>
      <c r="J143">
        <v>0</v>
      </c>
      <c r="K143" t="s">
        <v>1620</v>
      </c>
      <c r="L143" t="s">
        <v>1636</v>
      </c>
      <c r="M143" t="s">
        <v>1556</v>
      </c>
      <c r="N143">
        <v>152</v>
      </c>
      <c r="O143" t="s">
        <v>1557</v>
      </c>
      <c r="P143" t="s">
        <v>3</v>
      </c>
      <c r="Q143" t="s">
        <v>1558</v>
      </c>
      <c r="R143" t="s">
        <v>358</v>
      </c>
      <c r="S143" t="s">
        <v>359</v>
      </c>
      <c r="T143" s="109">
        <v>702</v>
      </c>
      <c r="U143" t="s">
        <v>1559</v>
      </c>
      <c r="V143" t="s">
        <v>1654</v>
      </c>
    </row>
    <row r="144" spans="1:22" hidden="1" x14ac:dyDescent="0.25">
      <c r="A144" t="s">
        <v>449</v>
      </c>
      <c r="B144">
        <v>12</v>
      </c>
      <c r="C144">
        <v>8</v>
      </c>
      <c r="D144" t="s">
        <v>1554</v>
      </c>
      <c r="E144" s="108">
        <v>45308</v>
      </c>
      <c r="F144" t="s">
        <v>1555</v>
      </c>
      <c r="G144">
        <v>1</v>
      </c>
      <c r="H144">
        <v>45308</v>
      </c>
      <c r="J144">
        <v>0</v>
      </c>
      <c r="K144" t="s">
        <v>1620</v>
      </c>
      <c r="L144" t="s">
        <v>1636</v>
      </c>
      <c r="M144" t="s">
        <v>1556</v>
      </c>
      <c r="N144">
        <v>152</v>
      </c>
      <c r="O144" t="s">
        <v>1557</v>
      </c>
      <c r="P144" t="s">
        <v>3</v>
      </c>
      <c r="Q144" t="s">
        <v>1558</v>
      </c>
      <c r="R144" t="s">
        <v>358</v>
      </c>
      <c r="S144" t="s">
        <v>359</v>
      </c>
      <c r="T144" s="109">
        <v>1170</v>
      </c>
      <c r="U144" t="s">
        <v>1559</v>
      </c>
      <c r="V144" t="s">
        <v>1654</v>
      </c>
    </row>
    <row r="145" spans="1:22" hidden="1" x14ac:dyDescent="0.25">
      <c r="A145" t="s">
        <v>449</v>
      </c>
      <c r="B145">
        <v>12</v>
      </c>
      <c r="C145">
        <v>8</v>
      </c>
      <c r="D145" t="s">
        <v>1554</v>
      </c>
      <c r="E145" s="108">
        <v>45308</v>
      </c>
      <c r="F145" t="s">
        <v>1555</v>
      </c>
      <c r="G145">
        <v>1</v>
      </c>
      <c r="H145">
        <v>45308</v>
      </c>
      <c r="J145">
        <v>0</v>
      </c>
      <c r="K145" t="s">
        <v>1620</v>
      </c>
      <c r="L145" t="s">
        <v>1636</v>
      </c>
      <c r="M145" t="s">
        <v>1556</v>
      </c>
      <c r="N145">
        <v>152</v>
      </c>
      <c r="O145" t="s">
        <v>1557</v>
      </c>
      <c r="P145" t="s">
        <v>3</v>
      </c>
      <c r="Q145" t="s">
        <v>1558</v>
      </c>
      <c r="R145" t="s">
        <v>358</v>
      </c>
      <c r="S145" t="s">
        <v>359</v>
      </c>
      <c r="T145" s="109">
        <v>1170</v>
      </c>
      <c r="U145" t="s">
        <v>1559</v>
      </c>
      <c r="V145" t="s">
        <v>1654</v>
      </c>
    </row>
    <row r="146" spans="1:22" hidden="1" x14ac:dyDescent="0.25">
      <c r="A146" t="s">
        <v>449</v>
      </c>
      <c r="B146">
        <v>12</v>
      </c>
      <c r="C146">
        <v>8</v>
      </c>
      <c r="D146" t="s">
        <v>1554</v>
      </c>
      <c r="E146" s="108">
        <v>45308</v>
      </c>
      <c r="F146" t="s">
        <v>1555</v>
      </c>
      <c r="G146">
        <v>1</v>
      </c>
      <c r="H146">
        <v>45308</v>
      </c>
      <c r="J146">
        <v>0</v>
      </c>
      <c r="K146" t="s">
        <v>1620</v>
      </c>
      <c r="L146" t="s">
        <v>1636</v>
      </c>
      <c r="M146" t="s">
        <v>1556</v>
      </c>
      <c r="N146">
        <v>152</v>
      </c>
      <c r="O146" t="s">
        <v>1557</v>
      </c>
      <c r="P146" t="s">
        <v>3</v>
      </c>
      <c r="Q146" t="s">
        <v>1558</v>
      </c>
      <c r="R146" t="s">
        <v>399</v>
      </c>
      <c r="S146" t="s">
        <v>400</v>
      </c>
      <c r="T146" s="109">
        <v>76</v>
      </c>
      <c r="U146" t="s">
        <v>1559</v>
      </c>
      <c r="V146" t="s">
        <v>1654</v>
      </c>
    </row>
    <row r="147" spans="1:22" hidden="1" x14ac:dyDescent="0.25">
      <c r="A147" t="s">
        <v>449</v>
      </c>
      <c r="B147">
        <v>12</v>
      </c>
      <c r="C147">
        <v>8</v>
      </c>
      <c r="D147" t="s">
        <v>1554</v>
      </c>
      <c r="E147" s="108">
        <v>45308</v>
      </c>
      <c r="F147" t="s">
        <v>1555</v>
      </c>
      <c r="G147">
        <v>1</v>
      </c>
      <c r="H147">
        <v>45308</v>
      </c>
      <c r="J147">
        <v>0</v>
      </c>
      <c r="K147" t="s">
        <v>1620</v>
      </c>
      <c r="L147" t="s">
        <v>1636</v>
      </c>
      <c r="M147" t="s">
        <v>1556</v>
      </c>
      <c r="N147">
        <v>152</v>
      </c>
      <c r="O147" t="s">
        <v>1557</v>
      </c>
      <c r="P147" t="s">
        <v>3</v>
      </c>
      <c r="Q147" t="s">
        <v>1558</v>
      </c>
      <c r="R147" t="s">
        <v>672</v>
      </c>
      <c r="S147" t="s">
        <v>673</v>
      </c>
      <c r="T147" s="109">
        <v>108</v>
      </c>
      <c r="U147" t="s">
        <v>1559</v>
      </c>
      <c r="V147" t="s">
        <v>1654</v>
      </c>
    </row>
    <row r="148" spans="1:22" hidden="1" x14ac:dyDescent="0.25">
      <c r="A148" t="s">
        <v>449</v>
      </c>
      <c r="B148">
        <v>12</v>
      </c>
      <c r="C148">
        <v>8</v>
      </c>
      <c r="D148" t="s">
        <v>1554</v>
      </c>
      <c r="E148" s="108">
        <v>45308</v>
      </c>
      <c r="F148" t="s">
        <v>1555</v>
      </c>
      <c r="G148">
        <v>1</v>
      </c>
      <c r="H148">
        <v>45308</v>
      </c>
      <c r="J148">
        <v>0</v>
      </c>
      <c r="K148" t="s">
        <v>1620</v>
      </c>
      <c r="L148" t="s">
        <v>1636</v>
      </c>
      <c r="M148" t="s">
        <v>1556</v>
      </c>
      <c r="N148">
        <v>152</v>
      </c>
      <c r="O148" t="s">
        <v>1557</v>
      </c>
      <c r="P148" t="s">
        <v>3</v>
      </c>
      <c r="Q148" t="s">
        <v>1558</v>
      </c>
      <c r="R148" t="s">
        <v>670</v>
      </c>
      <c r="S148" t="s">
        <v>1566</v>
      </c>
      <c r="T148" s="109">
        <v>67</v>
      </c>
      <c r="U148" t="s">
        <v>1559</v>
      </c>
      <c r="V148" t="s">
        <v>1654</v>
      </c>
    </row>
    <row r="149" spans="1:22" hidden="1" x14ac:dyDescent="0.25">
      <c r="A149" t="s">
        <v>449</v>
      </c>
      <c r="B149">
        <v>12</v>
      </c>
      <c r="C149">
        <v>8</v>
      </c>
      <c r="D149" t="s">
        <v>1554</v>
      </c>
      <c r="E149" s="108">
        <v>45308</v>
      </c>
      <c r="F149" t="s">
        <v>1555</v>
      </c>
      <c r="G149">
        <v>1</v>
      </c>
      <c r="H149">
        <v>45308</v>
      </c>
      <c r="J149">
        <v>0</v>
      </c>
      <c r="K149" t="s">
        <v>1620</v>
      </c>
      <c r="L149" t="s">
        <v>1636</v>
      </c>
      <c r="M149" t="s">
        <v>1556</v>
      </c>
      <c r="N149">
        <v>152</v>
      </c>
      <c r="O149" t="s">
        <v>1557</v>
      </c>
      <c r="P149" t="s">
        <v>3</v>
      </c>
      <c r="Q149" t="s">
        <v>1558</v>
      </c>
      <c r="R149" t="s">
        <v>1055</v>
      </c>
      <c r="S149" t="s">
        <v>1056</v>
      </c>
      <c r="T149" s="109">
        <v>185</v>
      </c>
      <c r="U149" t="s">
        <v>1559</v>
      </c>
      <c r="V149" t="s">
        <v>1654</v>
      </c>
    </row>
    <row r="150" spans="1:22" hidden="1" x14ac:dyDescent="0.25">
      <c r="A150" t="s">
        <v>449</v>
      </c>
      <c r="B150">
        <v>12</v>
      </c>
      <c r="C150">
        <v>8</v>
      </c>
      <c r="D150" t="s">
        <v>1554</v>
      </c>
      <c r="E150" s="108">
        <v>45308</v>
      </c>
      <c r="F150" t="s">
        <v>1555</v>
      </c>
      <c r="G150">
        <v>1</v>
      </c>
      <c r="H150">
        <v>45308</v>
      </c>
      <c r="J150">
        <v>0</v>
      </c>
      <c r="K150" t="s">
        <v>1620</v>
      </c>
      <c r="L150" t="s">
        <v>1636</v>
      </c>
      <c r="M150" t="s">
        <v>1556</v>
      </c>
      <c r="N150">
        <v>152</v>
      </c>
      <c r="O150" t="s">
        <v>1557</v>
      </c>
      <c r="P150" t="s">
        <v>3</v>
      </c>
      <c r="Q150" t="s">
        <v>1558</v>
      </c>
      <c r="R150" t="s">
        <v>775</v>
      </c>
      <c r="S150" t="s">
        <v>776</v>
      </c>
      <c r="T150" s="109">
        <v>722</v>
      </c>
      <c r="U150" t="s">
        <v>1559</v>
      </c>
      <c r="V150" t="s">
        <v>1654</v>
      </c>
    </row>
    <row r="151" spans="1:22" hidden="1" x14ac:dyDescent="0.25">
      <c r="A151" t="s">
        <v>449</v>
      </c>
      <c r="B151">
        <v>12</v>
      </c>
      <c r="C151">
        <v>8</v>
      </c>
      <c r="D151" t="s">
        <v>1554</v>
      </c>
      <c r="E151" s="108">
        <v>45308</v>
      </c>
      <c r="F151" t="s">
        <v>1555</v>
      </c>
      <c r="G151">
        <v>1</v>
      </c>
      <c r="H151">
        <v>45308</v>
      </c>
      <c r="J151">
        <v>0</v>
      </c>
      <c r="K151" t="s">
        <v>1620</v>
      </c>
      <c r="L151" t="s">
        <v>1636</v>
      </c>
      <c r="M151" t="s">
        <v>1556</v>
      </c>
      <c r="N151">
        <v>152</v>
      </c>
      <c r="O151" t="s">
        <v>1557</v>
      </c>
      <c r="P151" t="s">
        <v>3</v>
      </c>
      <c r="Q151" t="s">
        <v>1558</v>
      </c>
      <c r="R151" t="s">
        <v>346</v>
      </c>
      <c r="S151" t="s">
        <v>347</v>
      </c>
      <c r="T151" s="109">
        <v>160</v>
      </c>
      <c r="U151" t="s">
        <v>1559</v>
      </c>
      <c r="V151" t="s">
        <v>1654</v>
      </c>
    </row>
    <row r="152" spans="1:22" hidden="1" x14ac:dyDescent="0.25">
      <c r="A152" t="s">
        <v>449</v>
      </c>
      <c r="B152">
        <v>12</v>
      </c>
      <c r="C152">
        <v>8</v>
      </c>
      <c r="D152" t="s">
        <v>1554</v>
      </c>
      <c r="E152" s="108">
        <v>45308</v>
      </c>
      <c r="F152" t="s">
        <v>1555</v>
      </c>
      <c r="G152">
        <v>1</v>
      </c>
      <c r="H152">
        <v>45308</v>
      </c>
      <c r="J152">
        <v>0</v>
      </c>
      <c r="K152" t="s">
        <v>1620</v>
      </c>
      <c r="L152" t="s">
        <v>1636</v>
      </c>
      <c r="M152" t="s">
        <v>1556</v>
      </c>
      <c r="N152">
        <v>152</v>
      </c>
      <c r="O152" t="s">
        <v>1557</v>
      </c>
      <c r="P152" t="s">
        <v>3</v>
      </c>
      <c r="Q152" t="s">
        <v>1558</v>
      </c>
      <c r="R152" t="s">
        <v>399</v>
      </c>
      <c r="S152" t="s">
        <v>400</v>
      </c>
      <c r="T152" s="109">
        <v>76</v>
      </c>
      <c r="U152" t="s">
        <v>1559</v>
      </c>
      <c r="V152" t="s">
        <v>1654</v>
      </c>
    </row>
    <row r="153" spans="1:22" hidden="1" x14ac:dyDescent="0.25">
      <c r="A153" t="s">
        <v>449</v>
      </c>
      <c r="B153">
        <v>12</v>
      </c>
      <c r="C153">
        <v>8</v>
      </c>
      <c r="D153" t="s">
        <v>1554</v>
      </c>
      <c r="E153" s="108">
        <v>45308</v>
      </c>
      <c r="F153" t="s">
        <v>1555</v>
      </c>
      <c r="G153">
        <v>1</v>
      </c>
      <c r="H153">
        <v>45308</v>
      </c>
      <c r="J153">
        <v>0</v>
      </c>
      <c r="K153" t="s">
        <v>1620</v>
      </c>
      <c r="L153" t="s">
        <v>1636</v>
      </c>
      <c r="M153" t="s">
        <v>1556</v>
      </c>
      <c r="N153">
        <v>152</v>
      </c>
      <c r="O153" t="s">
        <v>1557</v>
      </c>
      <c r="P153" t="s">
        <v>3</v>
      </c>
      <c r="Q153" t="s">
        <v>1558</v>
      </c>
      <c r="R153" t="s">
        <v>672</v>
      </c>
      <c r="S153" t="s">
        <v>673</v>
      </c>
      <c r="T153" s="109">
        <v>108</v>
      </c>
      <c r="U153" t="s">
        <v>1559</v>
      </c>
      <c r="V153" t="s">
        <v>1654</v>
      </c>
    </row>
    <row r="154" spans="1:22" hidden="1" x14ac:dyDescent="0.25">
      <c r="A154" t="s">
        <v>449</v>
      </c>
      <c r="B154">
        <v>12</v>
      </c>
      <c r="C154">
        <v>8</v>
      </c>
      <c r="D154" t="s">
        <v>1554</v>
      </c>
      <c r="E154" s="108">
        <v>45308</v>
      </c>
      <c r="F154" t="s">
        <v>1555</v>
      </c>
      <c r="G154">
        <v>1</v>
      </c>
      <c r="H154">
        <v>45308</v>
      </c>
      <c r="J154">
        <v>0</v>
      </c>
      <c r="K154" t="s">
        <v>1620</v>
      </c>
      <c r="L154" t="s">
        <v>1636</v>
      </c>
      <c r="M154" t="s">
        <v>1556</v>
      </c>
      <c r="N154">
        <v>152</v>
      </c>
      <c r="O154" t="s">
        <v>1557</v>
      </c>
      <c r="P154" t="s">
        <v>3</v>
      </c>
      <c r="Q154" t="s">
        <v>1558</v>
      </c>
      <c r="R154" t="s">
        <v>670</v>
      </c>
      <c r="S154" t="s">
        <v>1566</v>
      </c>
      <c r="T154" s="109">
        <v>67</v>
      </c>
      <c r="U154" t="s">
        <v>1559</v>
      </c>
      <c r="V154" t="s">
        <v>1654</v>
      </c>
    </row>
    <row r="155" spans="1:22" hidden="1" x14ac:dyDescent="0.25">
      <c r="A155" t="s">
        <v>449</v>
      </c>
      <c r="B155">
        <v>12</v>
      </c>
      <c r="C155">
        <v>8</v>
      </c>
      <c r="D155" t="s">
        <v>1554</v>
      </c>
      <c r="E155" s="108">
        <v>45308</v>
      </c>
      <c r="F155" t="s">
        <v>1555</v>
      </c>
      <c r="G155">
        <v>1</v>
      </c>
      <c r="H155">
        <v>45308</v>
      </c>
      <c r="J155">
        <v>0</v>
      </c>
      <c r="K155" t="s">
        <v>1620</v>
      </c>
      <c r="L155" t="s">
        <v>1636</v>
      </c>
      <c r="M155" t="s">
        <v>1556</v>
      </c>
      <c r="N155">
        <v>152</v>
      </c>
      <c r="O155" t="s">
        <v>1557</v>
      </c>
      <c r="P155" t="s">
        <v>3</v>
      </c>
      <c r="Q155" t="s">
        <v>1558</v>
      </c>
      <c r="R155" t="s">
        <v>775</v>
      </c>
      <c r="S155" t="s">
        <v>776</v>
      </c>
      <c r="T155" s="109">
        <v>722</v>
      </c>
      <c r="U155" t="s">
        <v>1559</v>
      </c>
      <c r="V155" t="s">
        <v>1654</v>
      </c>
    </row>
    <row r="156" spans="1:22" hidden="1" x14ac:dyDescent="0.25">
      <c r="A156" t="s">
        <v>449</v>
      </c>
      <c r="B156">
        <v>12</v>
      </c>
      <c r="C156">
        <v>8</v>
      </c>
      <c r="D156" t="s">
        <v>1554</v>
      </c>
      <c r="E156" s="108">
        <v>45308</v>
      </c>
      <c r="F156" t="s">
        <v>1555</v>
      </c>
      <c r="G156">
        <v>1</v>
      </c>
      <c r="H156">
        <v>45308</v>
      </c>
      <c r="J156">
        <v>0</v>
      </c>
      <c r="K156" t="s">
        <v>1620</v>
      </c>
      <c r="L156" t="s">
        <v>1636</v>
      </c>
      <c r="M156" t="s">
        <v>1556</v>
      </c>
      <c r="N156">
        <v>152</v>
      </c>
      <c r="O156" t="s">
        <v>1557</v>
      </c>
      <c r="P156" t="s">
        <v>3</v>
      </c>
      <c r="Q156" t="s">
        <v>1558</v>
      </c>
      <c r="R156" t="s">
        <v>346</v>
      </c>
      <c r="S156" t="s">
        <v>347</v>
      </c>
      <c r="T156" s="109">
        <v>160</v>
      </c>
      <c r="U156" t="s">
        <v>1559</v>
      </c>
      <c r="V156" t="s">
        <v>1654</v>
      </c>
    </row>
    <row r="157" spans="1:22" hidden="1" x14ac:dyDescent="0.25">
      <c r="A157" t="s">
        <v>449</v>
      </c>
      <c r="B157">
        <v>12</v>
      </c>
      <c r="C157">
        <v>8</v>
      </c>
      <c r="D157" t="s">
        <v>1554</v>
      </c>
      <c r="E157" s="108">
        <v>45308</v>
      </c>
      <c r="F157" t="s">
        <v>1555</v>
      </c>
      <c r="G157">
        <v>1</v>
      </c>
      <c r="H157">
        <v>45308</v>
      </c>
      <c r="J157">
        <v>0</v>
      </c>
      <c r="K157" t="s">
        <v>1620</v>
      </c>
      <c r="L157" t="s">
        <v>1636</v>
      </c>
      <c r="M157" t="s">
        <v>1556</v>
      </c>
      <c r="N157">
        <v>152</v>
      </c>
      <c r="O157" t="s">
        <v>1557</v>
      </c>
      <c r="P157" t="s">
        <v>3</v>
      </c>
      <c r="Q157" t="s">
        <v>1558</v>
      </c>
      <c r="R157" t="s">
        <v>775</v>
      </c>
      <c r="S157" t="s">
        <v>776</v>
      </c>
      <c r="T157" s="109">
        <v>800</v>
      </c>
      <c r="U157" t="s">
        <v>1559</v>
      </c>
      <c r="V157" t="s">
        <v>1654</v>
      </c>
    </row>
    <row r="158" spans="1:22" hidden="1" x14ac:dyDescent="0.25">
      <c r="A158" t="s">
        <v>449</v>
      </c>
      <c r="B158">
        <v>12</v>
      </c>
      <c r="C158">
        <v>8</v>
      </c>
      <c r="D158" t="s">
        <v>1554</v>
      </c>
      <c r="E158" s="108">
        <v>45308</v>
      </c>
      <c r="F158" t="s">
        <v>1555</v>
      </c>
      <c r="G158">
        <v>1</v>
      </c>
      <c r="H158">
        <v>45308</v>
      </c>
      <c r="J158">
        <v>0</v>
      </c>
      <c r="K158" t="s">
        <v>1620</v>
      </c>
      <c r="L158" t="s">
        <v>1636</v>
      </c>
      <c r="M158" t="s">
        <v>1556</v>
      </c>
      <c r="N158">
        <v>152</v>
      </c>
      <c r="O158" t="s">
        <v>1557</v>
      </c>
      <c r="P158" t="s">
        <v>3</v>
      </c>
      <c r="Q158" t="s">
        <v>1558</v>
      </c>
      <c r="R158" t="s">
        <v>775</v>
      </c>
      <c r="S158" t="s">
        <v>776</v>
      </c>
      <c r="T158" s="109">
        <v>800</v>
      </c>
      <c r="U158" t="s">
        <v>1559</v>
      </c>
      <c r="V158" t="s">
        <v>1654</v>
      </c>
    </row>
    <row r="159" spans="1:22" hidden="1" x14ac:dyDescent="0.25">
      <c r="A159" t="s">
        <v>449</v>
      </c>
      <c r="B159">
        <v>12</v>
      </c>
      <c r="C159">
        <v>8</v>
      </c>
      <c r="D159" t="s">
        <v>1554</v>
      </c>
      <c r="E159" s="108">
        <v>45308</v>
      </c>
      <c r="F159" t="s">
        <v>1555</v>
      </c>
      <c r="G159">
        <v>1</v>
      </c>
      <c r="H159">
        <v>45308</v>
      </c>
      <c r="J159">
        <v>0</v>
      </c>
      <c r="K159" t="s">
        <v>1620</v>
      </c>
      <c r="L159" t="s">
        <v>1636</v>
      </c>
      <c r="M159" t="s">
        <v>1556</v>
      </c>
      <c r="N159">
        <v>152</v>
      </c>
      <c r="O159" t="s">
        <v>1557</v>
      </c>
      <c r="P159" t="s">
        <v>3</v>
      </c>
      <c r="Q159" t="s">
        <v>1558</v>
      </c>
      <c r="R159" t="s">
        <v>832</v>
      </c>
      <c r="S159" t="s">
        <v>833</v>
      </c>
      <c r="T159" s="109">
        <v>442</v>
      </c>
      <c r="U159" t="s">
        <v>1559</v>
      </c>
      <c r="V159" t="s">
        <v>1654</v>
      </c>
    </row>
    <row r="160" spans="1:22" hidden="1" x14ac:dyDescent="0.25">
      <c r="A160" t="s">
        <v>449</v>
      </c>
      <c r="B160">
        <v>12</v>
      </c>
      <c r="C160">
        <v>8</v>
      </c>
      <c r="D160" t="s">
        <v>1554</v>
      </c>
      <c r="E160" s="108">
        <v>45308</v>
      </c>
      <c r="F160" t="s">
        <v>1555</v>
      </c>
      <c r="G160">
        <v>1</v>
      </c>
      <c r="H160">
        <v>45308</v>
      </c>
      <c r="J160">
        <v>0</v>
      </c>
      <c r="K160" t="s">
        <v>1620</v>
      </c>
      <c r="L160" t="s">
        <v>1636</v>
      </c>
      <c r="M160" t="s">
        <v>1556</v>
      </c>
      <c r="N160">
        <v>152</v>
      </c>
      <c r="O160" t="s">
        <v>1557</v>
      </c>
      <c r="P160" t="s">
        <v>3</v>
      </c>
      <c r="Q160" t="s">
        <v>1558</v>
      </c>
      <c r="R160" t="s">
        <v>1639</v>
      </c>
      <c r="S160" t="s">
        <v>1640</v>
      </c>
      <c r="T160" s="109">
        <v>222</v>
      </c>
      <c r="U160" t="s">
        <v>1559</v>
      </c>
      <c r="V160" t="s">
        <v>1654</v>
      </c>
    </row>
    <row r="161" spans="1:22" hidden="1" x14ac:dyDescent="0.25">
      <c r="A161" t="s">
        <v>449</v>
      </c>
      <c r="B161">
        <v>12</v>
      </c>
      <c r="C161">
        <v>8</v>
      </c>
      <c r="D161" t="s">
        <v>1554</v>
      </c>
      <c r="E161" s="108">
        <v>45308</v>
      </c>
      <c r="F161" t="s">
        <v>1555</v>
      </c>
      <c r="G161">
        <v>1</v>
      </c>
      <c r="H161">
        <v>45308</v>
      </c>
      <c r="J161">
        <v>0</v>
      </c>
      <c r="K161" t="s">
        <v>1620</v>
      </c>
      <c r="L161" t="s">
        <v>1636</v>
      </c>
      <c r="M161" t="s">
        <v>1556</v>
      </c>
      <c r="N161">
        <v>152</v>
      </c>
      <c r="O161" t="s">
        <v>1557</v>
      </c>
      <c r="P161" t="s">
        <v>3</v>
      </c>
      <c r="Q161" t="s">
        <v>1558</v>
      </c>
      <c r="R161" t="s">
        <v>775</v>
      </c>
      <c r="S161" t="s">
        <v>776</v>
      </c>
      <c r="T161" s="109">
        <v>800</v>
      </c>
      <c r="U161" t="s">
        <v>1559</v>
      </c>
      <c r="V161" t="s">
        <v>1654</v>
      </c>
    </row>
    <row r="162" spans="1:22" hidden="1" x14ac:dyDescent="0.25">
      <c r="A162" t="s">
        <v>449</v>
      </c>
      <c r="B162">
        <v>13</v>
      </c>
      <c r="C162">
        <v>8</v>
      </c>
      <c r="D162" t="s">
        <v>1554</v>
      </c>
      <c r="E162" s="108">
        <v>45309</v>
      </c>
      <c r="F162" t="s">
        <v>1555</v>
      </c>
      <c r="G162">
        <v>1</v>
      </c>
      <c r="H162">
        <v>45309</v>
      </c>
      <c r="J162">
        <v>0</v>
      </c>
      <c r="K162" t="s">
        <v>1620</v>
      </c>
      <c r="L162" t="s">
        <v>1636</v>
      </c>
      <c r="M162" t="s">
        <v>1556</v>
      </c>
      <c r="N162">
        <v>152</v>
      </c>
      <c r="O162" t="s">
        <v>1557</v>
      </c>
      <c r="P162" t="s">
        <v>3</v>
      </c>
      <c r="Q162" t="s">
        <v>1558</v>
      </c>
      <c r="R162" t="s">
        <v>358</v>
      </c>
      <c r="S162" t="s">
        <v>359</v>
      </c>
      <c r="T162" s="109">
        <v>1170</v>
      </c>
      <c r="U162" t="s">
        <v>1559</v>
      </c>
      <c r="V162" t="s">
        <v>1655</v>
      </c>
    </row>
    <row r="163" spans="1:22" hidden="1" x14ac:dyDescent="0.25">
      <c r="A163" t="s">
        <v>449</v>
      </c>
      <c r="B163">
        <v>13</v>
      </c>
      <c r="C163">
        <v>8</v>
      </c>
      <c r="D163" t="s">
        <v>1554</v>
      </c>
      <c r="E163" s="108">
        <v>45309</v>
      </c>
      <c r="F163" t="s">
        <v>1555</v>
      </c>
      <c r="G163">
        <v>1</v>
      </c>
      <c r="H163">
        <v>45309</v>
      </c>
      <c r="J163">
        <v>0</v>
      </c>
      <c r="K163" t="s">
        <v>1620</v>
      </c>
      <c r="L163" t="s">
        <v>1636</v>
      </c>
      <c r="M163" t="s">
        <v>1556</v>
      </c>
      <c r="N163">
        <v>152</v>
      </c>
      <c r="O163" t="s">
        <v>1557</v>
      </c>
      <c r="P163" t="s">
        <v>3</v>
      </c>
      <c r="Q163" t="s">
        <v>1558</v>
      </c>
      <c r="R163" t="s">
        <v>358</v>
      </c>
      <c r="S163" t="s">
        <v>359</v>
      </c>
      <c r="T163" s="109">
        <v>234</v>
      </c>
      <c r="U163" t="s">
        <v>1559</v>
      </c>
      <c r="V163" t="s">
        <v>1655</v>
      </c>
    </row>
    <row r="164" spans="1:22" hidden="1" x14ac:dyDescent="0.25">
      <c r="A164" t="s">
        <v>449</v>
      </c>
      <c r="B164">
        <v>13</v>
      </c>
      <c r="C164">
        <v>8</v>
      </c>
      <c r="D164" t="s">
        <v>1554</v>
      </c>
      <c r="E164" s="108">
        <v>45309</v>
      </c>
      <c r="F164" t="s">
        <v>1555</v>
      </c>
      <c r="G164">
        <v>1</v>
      </c>
      <c r="H164">
        <v>45309</v>
      </c>
      <c r="J164">
        <v>0</v>
      </c>
      <c r="K164" t="s">
        <v>1620</v>
      </c>
      <c r="L164" t="s">
        <v>1636</v>
      </c>
      <c r="M164" t="s">
        <v>1556</v>
      </c>
      <c r="N164">
        <v>152</v>
      </c>
      <c r="O164" t="s">
        <v>1557</v>
      </c>
      <c r="P164" t="s">
        <v>3</v>
      </c>
      <c r="Q164" t="s">
        <v>1558</v>
      </c>
      <c r="R164" t="s">
        <v>358</v>
      </c>
      <c r="S164" t="s">
        <v>359</v>
      </c>
      <c r="T164" s="109">
        <v>702</v>
      </c>
      <c r="U164" t="s">
        <v>1559</v>
      </c>
      <c r="V164" t="s">
        <v>1655</v>
      </c>
    </row>
    <row r="165" spans="1:22" hidden="1" x14ac:dyDescent="0.25">
      <c r="A165" t="s">
        <v>449</v>
      </c>
      <c r="B165">
        <v>13</v>
      </c>
      <c r="C165">
        <v>8</v>
      </c>
      <c r="D165" t="s">
        <v>1554</v>
      </c>
      <c r="E165" s="108">
        <v>45309</v>
      </c>
      <c r="F165" t="s">
        <v>1555</v>
      </c>
      <c r="G165">
        <v>1</v>
      </c>
      <c r="H165">
        <v>45309</v>
      </c>
      <c r="J165">
        <v>0</v>
      </c>
      <c r="K165" t="s">
        <v>1620</v>
      </c>
      <c r="L165" t="s">
        <v>1636</v>
      </c>
      <c r="M165" t="s">
        <v>1556</v>
      </c>
      <c r="N165">
        <v>152</v>
      </c>
      <c r="O165" t="s">
        <v>1557</v>
      </c>
      <c r="P165" t="s">
        <v>3</v>
      </c>
      <c r="Q165" t="s">
        <v>1558</v>
      </c>
      <c r="R165" t="s">
        <v>358</v>
      </c>
      <c r="S165" t="s">
        <v>359</v>
      </c>
      <c r="T165" s="109">
        <v>702</v>
      </c>
      <c r="U165" t="s">
        <v>1559</v>
      </c>
      <c r="V165" t="s">
        <v>1655</v>
      </c>
    </row>
    <row r="166" spans="1:22" hidden="1" x14ac:dyDescent="0.25">
      <c r="A166" t="s">
        <v>449</v>
      </c>
      <c r="B166">
        <v>13</v>
      </c>
      <c r="C166">
        <v>8</v>
      </c>
      <c r="D166" t="s">
        <v>1554</v>
      </c>
      <c r="E166" s="108">
        <v>45309</v>
      </c>
      <c r="F166" t="s">
        <v>1555</v>
      </c>
      <c r="G166">
        <v>1</v>
      </c>
      <c r="H166">
        <v>45309</v>
      </c>
      <c r="J166">
        <v>0</v>
      </c>
      <c r="K166" t="s">
        <v>1620</v>
      </c>
      <c r="L166" t="s">
        <v>1636</v>
      </c>
      <c r="M166" t="s">
        <v>1556</v>
      </c>
      <c r="N166">
        <v>152</v>
      </c>
      <c r="O166" t="s">
        <v>1557</v>
      </c>
      <c r="P166" t="s">
        <v>3</v>
      </c>
      <c r="Q166" t="s">
        <v>1558</v>
      </c>
      <c r="R166" t="s">
        <v>346</v>
      </c>
      <c r="S166" t="s">
        <v>347</v>
      </c>
      <c r="T166" s="109">
        <v>160</v>
      </c>
      <c r="U166" t="s">
        <v>1559</v>
      </c>
      <c r="V166" t="s">
        <v>1655</v>
      </c>
    </row>
    <row r="167" spans="1:22" hidden="1" x14ac:dyDescent="0.25">
      <c r="A167" t="s">
        <v>449</v>
      </c>
      <c r="B167">
        <v>13</v>
      </c>
      <c r="C167">
        <v>8</v>
      </c>
      <c r="D167" t="s">
        <v>1554</v>
      </c>
      <c r="E167" s="108">
        <v>45309</v>
      </c>
      <c r="F167" t="s">
        <v>1555</v>
      </c>
      <c r="G167">
        <v>1</v>
      </c>
      <c r="H167">
        <v>45309</v>
      </c>
      <c r="J167">
        <v>0</v>
      </c>
      <c r="K167" t="s">
        <v>1620</v>
      </c>
      <c r="L167" t="s">
        <v>1636</v>
      </c>
      <c r="M167" t="s">
        <v>1556</v>
      </c>
      <c r="N167">
        <v>152</v>
      </c>
      <c r="O167" t="s">
        <v>1557</v>
      </c>
      <c r="P167" t="s">
        <v>3</v>
      </c>
      <c r="Q167" t="s">
        <v>1558</v>
      </c>
      <c r="R167" t="s">
        <v>956</v>
      </c>
      <c r="S167" t="s">
        <v>957</v>
      </c>
      <c r="T167" s="109">
        <v>300</v>
      </c>
      <c r="U167" t="s">
        <v>1559</v>
      </c>
      <c r="V167" t="s">
        <v>1655</v>
      </c>
    </row>
    <row r="168" spans="1:22" hidden="1" x14ac:dyDescent="0.25">
      <c r="A168" t="s">
        <v>449</v>
      </c>
      <c r="B168">
        <v>13</v>
      </c>
      <c r="C168">
        <v>8</v>
      </c>
      <c r="D168" t="s">
        <v>1554</v>
      </c>
      <c r="E168" s="108">
        <v>45309</v>
      </c>
      <c r="F168" t="s">
        <v>1555</v>
      </c>
      <c r="G168">
        <v>1</v>
      </c>
      <c r="H168">
        <v>45309</v>
      </c>
      <c r="J168">
        <v>0</v>
      </c>
      <c r="K168" t="s">
        <v>1620</v>
      </c>
      <c r="L168" t="s">
        <v>1636</v>
      </c>
      <c r="M168" t="s">
        <v>1556</v>
      </c>
      <c r="N168">
        <v>152</v>
      </c>
      <c r="O168" t="s">
        <v>1557</v>
      </c>
      <c r="P168" t="s">
        <v>3</v>
      </c>
      <c r="Q168" t="s">
        <v>1558</v>
      </c>
      <c r="R168" t="s">
        <v>775</v>
      </c>
      <c r="S168" t="s">
        <v>776</v>
      </c>
      <c r="T168" s="109">
        <v>250</v>
      </c>
      <c r="U168" t="s">
        <v>1559</v>
      </c>
      <c r="V168" t="s">
        <v>1655</v>
      </c>
    </row>
    <row r="169" spans="1:22" hidden="1" x14ac:dyDescent="0.25">
      <c r="A169" t="s">
        <v>449</v>
      </c>
      <c r="B169">
        <v>13</v>
      </c>
      <c r="C169">
        <v>8</v>
      </c>
      <c r="D169" t="s">
        <v>1554</v>
      </c>
      <c r="E169" s="108">
        <v>45309</v>
      </c>
      <c r="F169" t="s">
        <v>1555</v>
      </c>
      <c r="G169">
        <v>1</v>
      </c>
      <c r="H169">
        <v>45309</v>
      </c>
      <c r="J169">
        <v>0</v>
      </c>
      <c r="K169" t="s">
        <v>1620</v>
      </c>
      <c r="L169" t="s">
        <v>1636</v>
      </c>
      <c r="M169" t="s">
        <v>1556</v>
      </c>
      <c r="N169">
        <v>152</v>
      </c>
      <c r="O169" t="s">
        <v>1557</v>
      </c>
      <c r="P169" t="s">
        <v>3</v>
      </c>
      <c r="Q169" t="s">
        <v>1558</v>
      </c>
      <c r="R169" t="s">
        <v>832</v>
      </c>
      <c r="S169" t="s">
        <v>833</v>
      </c>
      <c r="T169" s="109">
        <v>552</v>
      </c>
      <c r="U169" t="s">
        <v>1559</v>
      </c>
      <c r="V169" t="s">
        <v>1655</v>
      </c>
    </row>
    <row r="170" spans="1:22" hidden="1" x14ac:dyDescent="0.25">
      <c r="A170" t="s">
        <v>449</v>
      </c>
      <c r="B170">
        <v>13</v>
      </c>
      <c r="C170">
        <v>8</v>
      </c>
      <c r="D170" t="s">
        <v>1554</v>
      </c>
      <c r="E170" s="108">
        <v>45309</v>
      </c>
      <c r="F170" t="s">
        <v>1555</v>
      </c>
      <c r="G170">
        <v>1</v>
      </c>
      <c r="H170">
        <v>45309</v>
      </c>
      <c r="J170">
        <v>0</v>
      </c>
      <c r="K170" t="s">
        <v>1620</v>
      </c>
      <c r="L170" t="s">
        <v>1636</v>
      </c>
      <c r="M170" t="s">
        <v>1556</v>
      </c>
      <c r="N170">
        <v>152</v>
      </c>
      <c r="O170" t="s">
        <v>1557</v>
      </c>
      <c r="P170" t="s">
        <v>3</v>
      </c>
      <c r="Q170" t="s">
        <v>1558</v>
      </c>
      <c r="R170" t="s">
        <v>1639</v>
      </c>
      <c r="S170" t="s">
        <v>1640</v>
      </c>
      <c r="T170" s="109">
        <v>222</v>
      </c>
      <c r="U170" t="s">
        <v>1559</v>
      </c>
      <c r="V170" t="s">
        <v>1655</v>
      </c>
    </row>
    <row r="171" spans="1:22" hidden="1" x14ac:dyDescent="0.25">
      <c r="A171" t="s">
        <v>449</v>
      </c>
      <c r="B171">
        <v>13</v>
      </c>
      <c r="C171">
        <v>8</v>
      </c>
      <c r="D171" t="s">
        <v>1554</v>
      </c>
      <c r="E171" s="108">
        <v>45309</v>
      </c>
      <c r="F171" t="s">
        <v>1555</v>
      </c>
      <c r="G171">
        <v>1</v>
      </c>
      <c r="H171">
        <v>45309</v>
      </c>
      <c r="J171">
        <v>0</v>
      </c>
      <c r="K171" t="s">
        <v>1620</v>
      </c>
      <c r="L171" t="s">
        <v>1636</v>
      </c>
      <c r="M171" t="s">
        <v>1556</v>
      </c>
      <c r="N171">
        <v>152</v>
      </c>
      <c r="O171" t="s">
        <v>1557</v>
      </c>
      <c r="P171" t="s">
        <v>3</v>
      </c>
      <c r="Q171" t="s">
        <v>1558</v>
      </c>
      <c r="R171" t="s">
        <v>832</v>
      </c>
      <c r="S171" t="s">
        <v>833</v>
      </c>
      <c r="T171" s="109">
        <v>552</v>
      </c>
      <c r="U171" t="s">
        <v>1559</v>
      </c>
      <c r="V171" t="s">
        <v>1655</v>
      </c>
    </row>
    <row r="172" spans="1:22" hidden="1" x14ac:dyDescent="0.25">
      <c r="A172" t="s">
        <v>449</v>
      </c>
      <c r="B172">
        <v>13</v>
      </c>
      <c r="C172">
        <v>8</v>
      </c>
      <c r="D172" t="s">
        <v>1554</v>
      </c>
      <c r="E172" s="108">
        <v>45309</v>
      </c>
      <c r="F172" t="s">
        <v>1555</v>
      </c>
      <c r="G172">
        <v>1</v>
      </c>
      <c r="H172">
        <v>45309</v>
      </c>
      <c r="J172">
        <v>0</v>
      </c>
      <c r="K172" t="s">
        <v>1620</v>
      </c>
      <c r="L172" t="s">
        <v>1636</v>
      </c>
      <c r="M172" t="s">
        <v>1556</v>
      </c>
      <c r="N172">
        <v>152</v>
      </c>
      <c r="O172" t="s">
        <v>1557</v>
      </c>
      <c r="P172" t="s">
        <v>3</v>
      </c>
      <c r="Q172" t="s">
        <v>1558</v>
      </c>
      <c r="R172" t="s">
        <v>832</v>
      </c>
      <c r="S172" t="s">
        <v>833</v>
      </c>
      <c r="T172" s="109">
        <v>552</v>
      </c>
      <c r="U172" t="s">
        <v>1559</v>
      </c>
      <c r="V172" t="s">
        <v>1655</v>
      </c>
    </row>
    <row r="173" spans="1:22" hidden="1" x14ac:dyDescent="0.25">
      <c r="A173" t="s">
        <v>449</v>
      </c>
      <c r="B173">
        <v>13</v>
      </c>
      <c r="C173">
        <v>8</v>
      </c>
      <c r="D173" t="s">
        <v>1554</v>
      </c>
      <c r="E173" s="108">
        <v>45309</v>
      </c>
      <c r="F173" t="s">
        <v>1555</v>
      </c>
      <c r="G173">
        <v>1</v>
      </c>
      <c r="H173">
        <v>45309</v>
      </c>
      <c r="J173">
        <v>0</v>
      </c>
      <c r="K173" t="s">
        <v>1620</v>
      </c>
      <c r="L173" t="s">
        <v>1636</v>
      </c>
      <c r="M173" t="s">
        <v>1556</v>
      </c>
      <c r="N173">
        <v>152</v>
      </c>
      <c r="O173" t="s">
        <v>1557</v>
      </c>
      <c r="P173" t="s">
        <v>3</v>
      </c>
      <c r="Q173" t="s">
        <v>1558</v>
      </c>
      <c r="R173" t="s">
        <v>1055</v>
      </c>
      <c r="S173" t="s">
        <v>1056</v>
      </c>
      <c r="T173" s="109">
        <v>185</v>
      </c>
      <c r="U173" t="s">
        <v>1559</v>
      </c>
      <c r="V173" t="s">
        <v>1655</v>
      </c>
    </row>
    <row r="174" spans="1:22" hidden="1" x14ac:dyDescent="0.25">
      <c r="A174" t="s">
        <v>449</v>
      </c>
      <c r="B174">
        <v>13</v>
      </c>
      <c r="C174">
        <v>8</v>
      </c>
      <c r="D174" t="s">
        <v>1554</v>
      </c>
      <c r="E174" s="108">
        <v>45309</v>
      </c>
      <c r="F174" t="s">
        <v>1555</v>
      </c>
      <c r="G174">
        <v>1</v>
      </c>
      <c r="H174">
        <v>45309</v>
      </c>
      <c r="J174">
        <v>0</v>
      </c>
      <c r="K174" t="s">
        <v>1620</v>
      </c>
      <c r="L174" t="s">
        <v>1636</v>
      </c>
      <c r="M174" t="s">
        <v>1556</v>
      </c>
      <c r="N174">
        <v>152</v>
      </c>
      <c r="O174" t="s">
        <v>1557</v>
      </c>
      <c r="P174" t="s">
        <v>3</v>
      </c>
      <c r="Q174" t="s">
        <v>1558</v>
      </c>
      <c r="R174" t="s">
        <v>670</v>
      </c>
      <c r="S174" t="s">
        <v>1566</v>
      </c>
      <c r="T174" s="109">
        <v>67</v>
      </c>
      <c r="U174" t="s">
        <v>1559</v>
      </c>
      <c r="V174" t="s">
        <v>1655</v>
      </c>
    </row>
    <row r="175" spans="1:22" hidden="1" x14ac:dyDescent="0.25">
      <c r="A175" t="s">
        <v>449</v>
      </c>
      <c r="B175">
        <v>13</v>
      </c>
      <c r="C175">
        <v>8</v>
      </c>
      <c r="D175" t="s">
        <v>1554</v>
      </c>
      <c r="E175" s="108">
        <v>45309</v>
      </c>
      <c r="F175" t="s">
        <v>1555</v>
      </c>
      <c r="G175">
        <v>1</v>
      </c>
      <c r="H175">
        <v>45309</v>
      </c>
      <c r="J175">
        <v>0</v>
      </c>
      <c r="K175" t="s">
        <v>1620</v>
      </c>
      <c r="L175" t="s">
        <v>1636</v>
      </c>
      <c r="M175" t="s">
        <v>1556</v>
      </c>
      <c r="N175">
        <v>152</v>
      </c>
      <c r="O175" t="s">
        <v>1557</v>
      </c>
      <c r="P175" t="s">
        <v>3</v>
      </c>
      <c r="Q175" t="s">
        <v>1558</v>
      </c>
      <c r="R175" t="s">
        <v>672</v>
      </c>
      <c r="S175" t="s">
        <v>673</v>
      </c>
      <c r="T175" s="109">
        <v>108</v>
      </c>
      <c r="U175" t="s">
        <v>1559</v>
      </c>
      <c r="V175" t="s">
        <v>1655</v>
      </c>
    </row>
    <row r="176" spans="1:22" hidden="1" x14ac:dyDescent="0.25">
      <c r="A176" t="s">
        <v>449</v>
      </c>
      <c r="B176">
        <v>13</v>
      </c>
      <c r="C176">
        <v>8</v>
      </c>
      <c r="D176" t="s">
        <v>1554</v>
      </c>
      <c r="E176" s="108">
        <v>45309</v>
      </c>
      <c r="F176" t="s">
        <v>1555</v>
      </c>
      <c r="G176">
        <v>1</v>
      </c>
      <c r="H176">
        <v>45309</v>
      </c>
      <c r="J176">
        <v>0</v>
      </c>
      <c r="K176" t="s">
        <v>1620</v>
      </c>
      <c r="L176" t="s">
        <v>1636</v>
      </c>
      <c r="M176" t="s">
        <v>1556</v>
      </c>
      <c r="N176">
        <v>152</v>
      </c>
      <c r="O176" t="s">
        <v>1557</v>
      </c>
      <c r="P176" t="s">
        <v>3</v>
      </c>
      <c r="Q176" t="s">
        <v>1558</v>
      </c>
      <c r="R176" t="s">
        <v>399</v>
      </c>
      <c r="S176" t="s">
        <v>400</v>
      </c>
      <c r="T176" s="109">
        <v>76</v>
      </c>
      <c r="U176" t="s">
        <v>1559</v>
      </c>
      <c r="V176" t="s">
        <v>1655</v>
      </c>
    </row>
    <row r="177" spans="1:22" hidden="1" x14ac:dyDescent="0.25">
      <c r="A177" t="s">
        <v>449</v>
      </c>
      <c r="B177">
        <v>13</v>
      </c>
      <c r="C177">
        <v>8</v>
      </c>
      <c r="D177" t="s">
        <v>1554</v>
      </c>
      <c r="E177" s="108">
        <v>45309</v>
      </c>
      <c r="F177" t="s">
        <v>1555</v>
      </c>
      <c r="G177">
        <v>1</v>
      </c>
      <c r="H177">
        <v>45309</v>
      </c>
      <c r="J177">
        <v>0</v>
      </c>
      <c r="K177" t="s">
        <v>1620</v>
      </c>
      <c r="L177" t="s">
        <v>1636</v>
      </c>
      <c r="M177" t="s">
        <v>1556</v>
      </c>
      <c r="N177">
        <v>152</v>
      </c>
      <c r="O177" t="s">
        <v>1557</v>
      </c>
      <c r="P177" t="s">
        <v>3</v>
      </c>
      <c r="Q177" t="s">
        <v>1558</v>
      </c>
      <c r="R177" t="s">
        <v>346</v>
      </c>
      <c r="S177" t="s">
        <v>347</v>
      </c>
      <c r="T177" s="109">
        <v>160</v>
      </c>
      <c r="U177" t="s">
        <v>1559</v>
      </c>
      <c r="V177" t="s">
        <v>1655</v>
      </c>
    </row>
    <row r="178" spans="1:22" hidden="1" x14ac:dyDescent="0.25">
      <c r="A178" t="s">
        <v>449</v>
      </c>
      <c r="B178">
        <v>13</v>
      </c>
      <c r="C178">
        <v>8</v>
      </c>
      <c r="D178" t="s">
        <v>1554</v>
      </c>
      <c r="E178" s="108">
        <v>45309</v>
      </c>
      <c r="F178" t="s">
        <v>1555</v>
      </c>
      <c r="G178">
        <v>1</v>
      </c>
      <c r="H178">
        <v>45309</v>
      </c>
      <c r="J178">
        <v>0</v>
      </c>
      <c r="K178" t="s">
        <v>1620</v>
      </c>
      <c r="L178" t="s">
        <v>1636</v>
      </c>
      <c r="M178" t="s">
        <v>1556</v>
      </c>
      <c r="N178">
        <v>152</v>
      </c>
      <c r="O178" t="s">
        <v>1557</v>
      </c>
      <c r="P178" t="s">
        <v>3</v>
      </c>
      <c r="Q178" t="s">
        <v>1558</v>
      </c>
      <c r="R178" t="s">
        <v>1055</v>
      </c>
      <c r="S178" t="s">
        <v>1056</v>
      </c>
      <c r="T178" s="109">
        <v>185</v>
      </c>
      <c r="U178" t="s">
        <v>1559</v>
      </c>
      <c r="V178" t="s">
        <v>1655</v>
      </c>
    </row>
    <row r="179" spans="1:22" hidden="1" x14ac:dyDescent="0.25">
      <c r="A179" t="s">
        <v>449</v>
      </c>
      <c r="B179">
        <v>13</v>
      </c>
      <c r="C179">
        <v>8</v>
      </c>
      <c r="D179" t="s">
        <v>1554</v>
      </c>
      <c r="E179" s="108">
        <v>45309</v>
      </c>
      <c r="F179" t="s">
        <v>1555</v>
      </c>
      <c r="G179">
        <v>1</v>
      </c>
      <c r="H179">
        <v>45309</v>
      </c>
      <c r="J179">
        <v>0</v>
      </c>
      <c r="K179" t="s">
        <v>1620</v>
      </c>
      <c r="L179" t="s">
        <v>1636</v>
      </c>
      <c r="M179" t="s">
        <v>1556</v>
      </c>
      <c r="N179">
        <v>152</v>
      </c>
      <c r="O179" t="s">
        <v>1557</v>
      </c>
      <c r="P179" t="s">
        <v>3</v>
      </c>
      <c r="Q179" t="s">
        <v>1558</v>
      </c>
      <c r="R179" t="s">
        <v>1629</v>
      </c>
      <c r="S179" t="s">
        <v>1630</v>
      </c>
      <c r="T179" s="109">
        <v>350</v>
      </c>
      <c r="U179" t="s">
        <v>1559</v>
      </c>
      <c r="V179" t="s">
        <v>1655</v>
      </c>
    </row>
    <row r="180" spans="1:22" hidden="1" x14ac:dyDescent="0.25">
      <c r="A180" t="s">
        <v>449</v>
      </c>
      <c r="B180">
        <v>13</v>
      </c>
      <c r="C180">
        <v>8</v>
      </c>
      <c r="D180" t="s">
        <v>1554</v>
      </c>
      <c r="E180" s="108">
        <v>45309</v>
      </c>
      <c r="F180" t="s">
        <v>1555</v>
      </c>
      <c r="G180">
        <v>1</v>
      </c>
      <c r="H180">
        <v>45309</v>
      </c>
      <c r="J180">
        <v>0</v>
      </c>
      <c r="K180" t="s">
        <v>1620</v>
      </c>
      <c r="L180" t="s">
        <v>1636</v>
      </c>
      <c r="M180" t="s">
        <v>1556</v>
      </c>
      <c r="N180">
        <v>152</v>
      </c>
      <c r="O180" t="s">
        <v>1557</v>
      </c>
      <c r="P180" t="s">
        <v>3</v>
      </c>
      <c r="Q180" t="s">
        <v>1558</v>
      </c>
      <c r="R180" t="s">
        <v>670</v>
      </c>
      <c r="S180" t="s">
        <v>1566</v>
      </c>
      <c r="T180" s="109">
        <v>67</v>
      </c>
      <c r="U180" t="s">
        <v>1559</v>
      </c>
      <c r="V180" t="s">
        <v>1655</v>
      </c>
    </row>
    <row r="181" spans="1:22" hidden="1" x14ac:dyDescent="0.25">
      <c r="A181" t="s">
        <v>449</v>
      </c>
      <c r="B181">
        <v>13</v>
      </c>
      <c r="C181">
        <v>8</v>
      </c>
      <c r="D181" t="s">
        <v>1554</v>
      </c>
      <c r="E181" s="108">
        <v>45309</v>
      </c>
      <c r="F181" t="s">
        <v>1555</v>
      </c>
      <c r="G181">
        <v>1</v>
      </c>
      <c r="H181">
        <v>45309</v>
      </c>
      <c r="J181">
        <v>0</v>
      </c>
      <c r="K181" t="s">
        <v>1620</v>
      </c>
      <c r="L181" t="s">
        <v>1636</v>
      </c>
      <c r="M181" t="s">
        <v>1556</v>
      </c>
      <c r="N181">
        <v>152</v>
      </c>
      <c r="O181" t="s">
        <v>1557</v>
      </c>
      <c r="P181" t="s">
        <v>3</v>
      </c>
      <c r="Q181" t="s">
        <v>1558</v>
      </c>
      <c r="R181" t="s">
        <v>672</v>
      </c>
      <c r="S181" t="s">
        <v>673</v>
      </c>
      <c r="T181" s="109">
        <v>108</v>
      </c>
      <c r="U181" t="s">
        <v>1559</v>
      </c>
      <c r="V181" t="s">
        <v>1655</v>
      </c>
    </row>
    <row r="182" spans="1:22" hidden="1" x14ac:dyDescent="0.25">
      <c r="A182" t="s">
        <v>449</v>
      </c>
      <c r="B182">
        <v>13</v>
      </c>
      <c r="C182">
        <v>8</v>
      </c>
      <c r="D182" t="s">
        <v>1554</v>
      </c>
      <c r="E182" s="108">
        <v>45309</v>
      </c>
      <c r="F182" t="s">
        <v>1555</v>
      </c>
      <c r="G182">
        <v>1</v>
      </c>
      <c r="H182">
        <v>45309</v>
      </c>
      <c r="J182">
        <v>0</v>
      </c>
      <c r="K182" t="s">
        <v>1620</v>
      </c>
      <c r="L182" t="s">
        <v>1636</v>
      </c>
      <c r="M182" t="s">
        <v>1556</v>
      </c>
      <c r="N182">
        <v>152</v>
      </c>
      <c r="O182" t="s">
        <v>1557</v>
      </c>
      <c r="P182" t="s">
        <v>3</v>
      </c>
      <c r="Q182" t="s">
        <v>1558</v>
      </c>
      <c r="R182" t="s">
        <v>399</v>
      </c>
      <c r="S182" t="s">
        <v>400</v>
      </c>
      <c r="T182" s="109">
        <v>76</v>
      </c>
      <c r="U182" t="s">
        <v>1559</v>
      </c>
      <c r="V182" t="s">
        <v>1655</v>
      </c>
    </row>
    <row r="183" spans="1:22" hidden="1" x14ac:dyDescent="0.25">
      <c r="A183" t="s">
        <v>449</v>
      </c>
      <c r="B183">
        <v>13</v>
      </c>
      <c r="C183">
        <v>8</v>
      </c>
      <c r="D183" t="s">
        <v>1554</v>
      </c>
      <c r="E183" s="108">
        <v>45309</v>
      </c>
      <c r="F183" t="s">
        <v>1555</v>
      </c>
      <c r="G183">
        <v>1</v>
      </c>
      <c r="H183">
        <v>45309</v>
      </c>
      <c r="J183">
        <v>0</v>
      </c>
      <c r="K183" t="s">
        <v>1620</v>
      </c>
      <c r="L183" t="s">
        <v>1636</v>
      </c>
      <c r="M183" t="s">
        <v>1556</v>
      </c>
      <c r="N183">
        <v>152</v>
      </c>
      <c r="O183" t="s">
        <v>1557</v>
      </c>
      <c r="P183" t="s">
        <v>3</v>
      </c>
      <c r="Q183" t="s">
        <v>1558</v>
      </c>
      <c r="R183" t="s">
        <v>346</v>
      </c>
      <c r="S183" t="s">
        <v>347</v>
      </c>
      <c r="T183" s="109">
        <v>160</v>
      </c>
      <c r="U183" t="s">
        <v>1559</v>
      </c>
      <c r="V183" t="s">
        <v>1655</v>
      </c>
    </row>
    <row r="184" spans="1:22" hidden="1" x14ac:dyDescent="0.25">
      <c r="A184" t="s">
        <v>449</v>
      </c>
      <c r="B184">
        <v>13</v>
      </c>
      <c r="C184">
        <v>8</v>
      </c>
      <c r="D184" t="s">
        <v>1554</v>
      </c>
      <c r="E184" s="108">
        <v>45309</v>
      </c>
      <c r="F184" t="s">
        <v>1555</v>
      </c>
      <c r="G184">
        <v>1</v>
      </c>
      <c r="H184">
        <v>45309</v>
      </c>
      <c r="J184">
        <v>0</v>
      </c>
      <c r="K184" t="s">
        <v>1620</v>
      </c>
      <c r="L184" t="s">
        <v>1636</v>
      </c>
      <c r="M184" t="s">
        <v>1556</v>
      </c>
      <c r="N184">
        <v>152</v>
      </c>
      <c r="O184" t="s">
        <v>1557</v>
      </c>
      <c r="P184" t="s">
        <v>3</v>
      </c>
      <c r="Q184" t="s">
        <v>1558</v>
      </c>
      <c r="R184" t="s">
        <v>775</v>
      </c>
      <c r="S184" t="s">
        <v>776</v>
      </c>
      <c r="T184" s="109">
        <v>350</v>
      </c>
      <c r="U184" t="s">
        <v>1559</v>
      </c>
      <c r="V184" t="s">
        <v>1655</v>
      </c>
    </row>
    <row r="185" spans="1:22" hidden="1" x14ac:dyDescent="0.25">
      <c r="A185" t="s">
        <v>449</v>
      </c>
      <c r="B185">
        <v>13</v>
      </c>
      <c r="C185">
        <v>8</v>
      </c>
      <c r="D185" t="s">
        <v>1554</v>
      </c>
      <c r="E185" s="108">
        <v>45309</v>
      </c>
      <c r="F185" t="s">
        <v>1555</v>
      </c>
      <c r="G185">
        <v>1</v>
      </c>
      <c r="H185">
        <v>45309</v>
      </c>
      <c r="J185">
        <v>0</v>
      </c>
      <c r="K185" t="s">
        <v>1620</v>
      </c>
      <c r="L185" t="s">
        <v>1636</v>
      </c>
      <c r="M185" t="s">
        <v>1556</v>
      </c>
      <c r="N185">
        <v>152</v>
      </c>
      <c r="O185" t="s">
        <v>1557</v>
      </c>
      <c r="P185" t="s">
        <v>3</v>
      </c>
      <c r="Q185" t="s">
        <v>1558</v>
      </c>
      <c r="R185" t="s">
        <v>1055</v>
      </c>
      <c r="S185" t="s">
        <v>1056</v>
      </c>
      <c r="T185" s="109">
        <v>185</v>
      </c>
      <c r="U185" t="s">
        <v>1559</v>
      </c>
      <c r="V185" t="s">
        <v>1655</v>
      </c>
    </row>
    <row r="186" spans="1:22" hidden="1" x14ac:dyDescent="0.25">
      <c r="A186" t="s">
        <v>449</v>
      </c>
      <c r="B186">
        <v>13</v>
      </c>
      <c r="C186">
        <v>8</v>
      </c>
      <c r="D186" t="s">
        <v>1554</v>
      </c>
      <c r="E186" s="108">
        <v>45309</v>
      </c>
      <c r="F186" t="s">
        <v>1555</v>
      </c>
      <c r="G186">
        <v>1</v>
      </c>
      <c r="H186">
        <v>45309</v>
      </c>
      <c r="J186">
        <v>0</v>
      </c>
      <c r="K186" t="s">
        <v>1620</v>
      </c>
      <c r="L186" t="s">
        <v>1636</v>
      </c>
      <c r="M186" t="s">
        <v>1556</v>
      </c>
      <c r="N186">
        <v>152</v>
      </c>
      <c r="O186" t="s">
        <v>1557</v>
      </c>
      <c r="P186" t="s">
        <v>3</v>
      </c>
      <c r="Q186" t="s">
        <v>1558</v>
      </c>
      <c r="R186" t="s">
        <v>670</v>
      </c>
      <c r="S186" t="s">
        <v>1566</v>
      </c>
      <c r="T186" s="109">
        <v>67</v>
      </c>
      <c r="U186" t="s">
        <v>1559</v>
      </c>
      <c r="V186" t="s">
        <v>1655</v>
      </c>
    </row>
    <row r="187" spans="1:22" hidden="1" x14ac:dyDescent="0.25">
      <c r="A187" t="s">
        <v>449</v>
      </c>
      <c r="B187">
        <v>13</v>
      </c>
      <c r="C187">
        <v>8</v>
      </c>
      <c r="D187" t="s">
        <v>1554</v>
      </c>
      <c r="E187" s="108">
        <v>45309</v>
      </c>
      <c r="F187" t="s">
        <v>1555</v>
      </c>
      <c r="G187">
        <v>1</v>
      </c>
      <c r="H187">
        <v>45309</v>
      </c>
      <c r="J187">
        <v>0</v>
      </c>
      <c r="K187" t="s">
        <v>1620</v>
      </c>
      <c r="L187" t="s">
        <v>1636</v>
      </c>
      <c r="M187" t="s">
        <v>1556</v>
      </c>
      <c r="N187">
        <v>152</v>
      </c>
      <c r="O187" t="s">
        <v>1557</v>
      </c>
      <c r="P187" t="s">
        <v>3</v>
      </c>
      <c r="Q187" t="s">
        <v>1558</v>
      </c>
      <c r="R187" t="s">
        <v>672</v>
      </c>
      <c r="S187" t="s">
        <v>673</v>
      </c>
      <c r="T187" s="109">
        <v>108</v>
      </c>
      <c r="U187" t="s">
        <v>1559</v>
      </c>
      <c r="V187" t="s">
        <v>1655</v>
      </c>
    </row>
    <row r="188" spans="1:22" hidden="1" x14ac:dyDescent="0.25">
      <c r="A188" t="s">
        <v>449</v>
      </c>
      <c r="B188">
        <v>13</v>
      </c>
      <c r="C188">
        <v>8</v>
      </c>
      <c r="D188" t="s">
        <v>1554</v>
      </c>
      <c r="E188" s="108">
        <v>45309</v>
      </c>
      <c r="F188" t="s">
        <v>1555</v>
      </c>
      <c r="G188">
        <v>1</v>
      </c>
      <c r="H188">
        <v>45309</v>
      </c>
      <c r="J188">
        <v>0</v>
      </c>
      <c r="K188" t="s">
        <v>1620</v>
      </c>
      <c r="L188" t="s">
        <v>1636</v>
      </c>
      <c r="M188" t="s">
        <v>1556</v>
      </c>
      <c r="N188">
        <v>152</v>
      </c>
      <c r="O188" t="s">
        <v>1557</v>
      </c>
      <c r="P188" t="s">
        <v>3</v>
      </c>
      <c r="Q188" t="s">
        <v>1558</v>
      </c>
      <c r="R188" t="s">
        <v>399</v>
      </c>
      <c r="S188" t="s">
        <v>400</v>
      </c>
      <c r="T188" s="109">
        <v>76</v>
      </c>
      <c r="U188" t="s">
        <v>1559</v>
      </c>
      <c r="V188" t="s">
        <v>1655</v>
      </c>
    </row>
    <row r="189" spans="1:22" hidden="1" x14ac:dyDescent="0.25">
      <c r="A189" t="s">
        <v>449</v>
      </c>
      <c r="B189">
        <v>14</v>
      </c>
      <c r="C189">
        <v>8</v>
      </c>
      <c r="D189" t="s">
        <v>1554</v>
      </c>
      <c r="E189" s="108">
        <v>45314</v>
      </c>
      <c r="F189" t="s">
        <v>1555</v>
      </c>
      <c r="G189">
        <v>1</v>
      </c>
      <c r="H189">
        <v>45314</v>
      </c>
      <c r="J189">
        <v>0</v>
      </c>
      <c r="K189" t="s">
        <v>1620</v>
      </c>
      <c r="L189" t="s">
        <v>1636</v>
      </c>
      <c r="M189" t="s">
        <v>1556</v>
      </c>
      <c r="N189">
        <v>152</v>
      </c>
      <c r="O189" t="s">
        <v>1557</v>
      </c>
      <c r="P189" t="s">
        <v>3</v>
      </c>
      <c r="Q189" t="s">
        <v>1558</v>
      </c>
      <c r="R189" t="s">
        <v>340</v>
      </c>
      <c r="S189" t="s">
        <v>341</v>
      </c>
      <c r="T189" s="109">
        <v>2347.1999999999998</v>
      </c>
      <c r="U189" t="s">
        <v>1559</v>
      </c>
      <c r="V189" t="s">
        <v>1656</v>
      </c>
    </row>
    <row r="190" spans="1:22" hidden="1" x14ac:dyDescent="0.25">
      <c r="A190" t="s">
        <v>449</v>
      </c>
      <c r="B190">
        <v>14</v>
      </c>
      <c r="C190">
        <v>8</v>
      </c>
      <c r="D190" t="s">
        <v>1554</v>
      </c>
      <c r="E190" s="108">
        <v>45314</v>
      </c>
      <c r="F190" t="s">
        <v>1555</v>
      </c>
      <c r="G190">
        <v>1</v>
      </c>
      <c r="H190">
        <v>45314</v>
      </c>
      <c r="J190">
        <v>0</v>
      </c>
      <c r="K190" t="s">
        <v>1620</v>
      </c>
      <c r="L190" t="s">
        <v>1636</v>
      </c>
      <c r="M190" t="s">
        <v>1556</v>
      </c>
      <c r="N190">
        <v>152</v>
      </c>
      <c r="O190" t="s">
        <v>1557</v>
      </c>
      <c r="P190" t="s">
        <v>3</v>
      </c>
      <c r="Q190" t="s">
        <v>1558</v>
      </c>
      <c r="R190" t="s">
        <v>340</v>
      </c>
      <c r="S190" t="s">
        <v>341</v>
      </c>
      <c r="T190" s="109">
        <v>76.05</v>
      </c>
      <c r="U190" t="s">
        <v>1559</v>
      </c>
      <c r="V190" t="s">
        <v>1656</v>
      </c>
    </row>
    <row r="191" spans="1:22" hidden="1" x14ac:dyDescent="0.25">
      <c r="A191" t="s">
        <v>449</v>
      </c>
      <c r="B191">
        <v>14</v>
      </c>
      <c r="C191">
        <v>8</v>
      </c>
      <c r="D191" t="s">
        <v>1554</v>
      </c>
      <c r="E191" s="108">
        <v>45314</v>
      </c>
      <c r="F191" t="s">
        <v>1555</v>
      </c>
      <c r="G191">
        <v>1</v>
      </c>
      <c r="H191">
        <v>45314</v>
      </c>
      <c r="J191">
        <v>0</v>
      </c>
      <c r="K191" t="s">
        <v>1620</v>
      </c>
      <c r="L191" t="s">
        <v>1636</v>
      </c>
      <c r="M191" t="s">
        <v>1556</v>
      </c>
      <c r="N191">
        <v>152</v>
      </c>
      <c r="O191" t="s">
        <v>1557</v>
      </c>
      <c r="P191" t="s">
        <v>3</v>
      </c>
      <c r="Q191" t="s">
        <v>1558</v>
      </c>
      <c r="R191" t="s">
        <v>670</v>
      </c>
      <c r="S191" t="s">
        <v>1566</v>
      </c>
      <c r="T191" s="109">
        <v>67</v>
      </c>
      <c r="U191" t="s">
        <v>1559</v>
      </c>
      <c r="V191" t="s">
        <v>1656</v>
      </c>
    </row>
    <row r="192" spans="1:22" hidden="1" x14ac:dyDescent="0.25">
      <c r="A192" t="s">
        <v>449</v>
      </c>
      <c r="B192">
        <v>14</v>
      </c>
      <c r="C192">
        <v>8</v>
      </c>
      <c r="D192" t="s">
        <v>1554</v>
      </c>
      <c r="E192" s="108">
        <v>45314</v>
      </c>
      <c r="F192" t="s">
        <v>1555</v>
      </c>
      <c r="G192">
        <v>1</v>
      </c>
      <c r="H192">
        <v>45314</v>
      </c>
      <c r="J192">
        <v>0</v>
      </c>
      <c r="K192" t="s">
        <v>1620</v>
      </c>
      <c r="L192" t="s">
        <v>1636</v>
      </c>
      <c r="M192" t="s">
        <v>1556</v>
      </c>
      <c r="N192">
        <v>152</v>
      </c>
      <c r="O192" t="s">
        <v>1557</v>
      </c>
      <c r="P192" t="s">
        <v>3</v>
      </c>
      <c r="Q192" t="s">
        <v>1558</v>
      </c>
      <c r="R192" t="s">
        <v>1055</v>
      </c>
      <c r="S192" t="s">
        <v>1056</v>
      </c>
      <c r="T192" s="109">
        <v>185</v>
      </c>
      <c r="U192" t="s">
        <v>1559</v>
      </c>
      <c r="V192" t="s">
        <v>1656</v>
      </c>
    </row>
    <row r="193" spans="1:22" hidden="1" x14ac:dyDescent="0.25">
      <c r="A193" t="s">
        <v>449</v>
      </c>
      <c r="B193">
        <v>14</v>
      </c>
      <c r="C193">
        <v>8</v>
      </c>
      <c r="D193" t="s">
        <v>1554</v>
      </c>
      <c r="E193" s="108">
        <v>45314</v>
      </c>
      <c r="F193" t="s">
        <v>1555</v>
      </c>
      <c r="G193">
        <v>1</v>
      </c>
      <c r="H193">
        <v>45314</v>
      </c>
      <c r="J193">
        <v>0</v>
      </c>
      <c r="K193" t="s">
        <v>1620</v>
      </c>
      <c r="L193" t="s">
        <v>1636</v>
      </c>
      <c r="M193" t="s">
        <v>1556</v>
      </c>
      <c r="N193">
        <v>152</v>
      </c>
      <c r="O193" t="s">
        <v>1557</v>
      </c>
      <c r="P193" t="s">
        <v>3</v>
      </c>
      <c r="Q193" t="s">
        <v>1558</v>
      </c>
      <c r="R193" t="s">
        <v>346</v>
      </c>
      <c r="S193" t="s">
        <v>347</v>
      </c>
      <c r="T193" s="109">
        <v>160</v>
      </c>
      <c r="U193" t="s">
        <v>1559</v>
      </c>
      <c r="V193" t="s">
        <v>1656</v>
      </c>
    </row>
    <row r="194" spans="1:22" hidden="1" x14ac:dyDescent="0.25">
      <c r="A194" t="s">
        <v>449</v>
      </c>
      <c r="B194">
        <v>14</v>
      </c>
      <c r="C194">
        <v>8</v>
      </c>
      <c r="D194" t="s">
        <v>1554</v>
      </c>
      <c r="E194" s="108">
        <v>45314</v>
      </c>
      <c r="F194" t="s">
        <v>1555</v>
      </c>
      <c r="G194">
        <v>1</v>
      </c>
      <c r="H194">
        <v>45314</v>
      </c>
      <c r="J194">
        <v>0</v>
      </c>
      <c r="K194" t="s">
        <v>1620</v>
      </c>
      <c r="L194" t="s">
        <v>1636</v>
      </c>
      <c r="M194" t="s">
        <v>1556</v>
      </c>
      <c r="N194">
        <v>152</v>
      </c>
      <c r="O194" t="s">
        <v>1557</v>
      </c>
      <c r="P194" t="s">
        <v>3</v>
      </c>
      <c r="Q194" t="s">
        <v>1558</v>
      </c>
      <c r="R194" t="s">
        <v>775</v>
      </c>
      <c r="S194" t="s">
        <v>776</v>
      </c>
      <c r="T194" s="109">
        <v>150</v>
      </c>
      <c r="U194" t="s">
        <v>1559</v>
      </c>
      <c r="V194" t="s">
        <v>1656</v>
      </c>
    </row>
    <row r="195" spans="1:22" hidden="1" x14ac:dyDescent="0.25">
      <c r="A195" t="s">
        <v>449</v>
      </c>
      <c r="B195">
        <v>14</v>
      </c>
      <c r="C195">
        <v>8</v>
      </c>
      <c r="D195" t="s">
        <v>1554</v>
      </c>
      <c r="E195" s="108">
        <v>45314</v>
      </c>
      <c r="F195" t="s">
        <v>1555</v>
      </c>
      <c r="G195">
        <v>1</v>
      </c>
      <c r="H195">
        <v>45314</v>
      </c>
      <c r="J195">
        <v>0</v>
      </c>
      <c r="K195" t="s">
        <v>1620</v>
      </c>
      <c r="L195" t="s">
        <v>1636</v>
      </c>
      <c r="M195" t="s">
        <v>1556</v>
      </c>
      <c r="N195">
        <v>152</v>
      </c>
      <c r="O195" t="s">
        <v>1557</v>
      </c>
      <c r="P195" t="s">
        <v>3</v>
      </c>
      <c r="Q195" t="s">
        <v>1558</v>
      </c>
      <c r="R195" t="s">
        <v>1368</v>
      </c>
      <c r="S195" t="s">
        <v>1369</v>
      </c>
      <c r="T195" s="109">
        <v>385</v>
      </c>
      <c r="U195" t="s">
        <v>1559</v>
      </c>
      <c r="V195" t="s">
        <v>1656</v>
      </c>
    </row>
    <row r="196" spans="1:22" hidden="1" x14ac:dyDescent="0.25">
      <c r="A196" t="s">
        <v>449</v>
      </c>
      <c r="B196">
        <v>14</v>
      </c>
      <c r="C196">
        <v>8</v>
      </c>
      <c r="D196" t="s">
        <v>1554</v>
      </c>
      <c r="E196" s="108">
        <v>45314</v>
      </c>
      <c r="F196" t="s">
        <v>1555</v>
      </c>
      <c r="G196">
        <v>1</v>
      </c>
      <c r="H196">
        <v>45314</v>
      </c>
      <c r="J196">
        <v>0</v>
      </c>
      <c r="K196" t="s">
        <v>1620</v>
      </c>
      <c r="L196" t="s">
        <v>1636</v>
      </c>
      <c r="M196" t="s">
        <v>1556</v>
      </c>
      <c r="N196">
        <v>152</v>
      </c>
      <c r="O196" t="s">
        <v>1557</v>
      </c>
      <c r="P196" t="s">
        <v>3</v>
      </c>
      <c r="Q196" t="s">
        <v>1558</v>
      </c>
      <c r="R196" t="s">
        <v>1181</v>
      </c>
      <c r="S196" t="s">
        <v>1182</v>
      </c>
      <c r="T196" s="109">
        <v>100</v>
      </c>
      <c r="U196" t="s">
        <v>1559</v>
      </c>
      <c r="V196" t="s">
        <v>1656</v>
      </c>
    </row>
    <row r="197" spans="1:22" hidden="1" x14ac:dyDescent="0.25">
      <c r="A197" t="s">
        <v>449</v>
      </c>
      <c r="B197">
        <v>14</v>
      </c>
      <c r="C197">
        <v>8</v>
      </c>
      <c r="D197" t="s">
        <v>1554</v>
      </c>
      <c r="E197" s="108">
        <v>45314</v>
      </c>
      <c r="F197" t="s">
        <v>1555</v>
      </c>
      <c r="G197">
        <v>1</v>
      </c>
      <c r="H197">
        <v>45314</v>
      </c>
      <c r="J197">
        <v>0</v>
      </c>
      <c r="K197" t="s">
        <v>1620</v>
      </c>
      <c r="L197" t="s">
        <v>1636</v>
      </c>
      <c r="M197" t="s">
        <v>1556</v>
      </c>
      <c r="N197">
        <v>152</v>
      </c>
      <c r="O197" t="s">
        <v>1557</v>
      </c>
      <c r="P197" t="s">
        <v>3</v>
      </c>
      <c r="Q197" t="s">
        <v>1558</v>
      </c>
      <c r="R197" t="s">
        <v>686</v>
      </c>
      <c r="S197" t="s">
        <v>1571</v>
      </c>
      <c r="T197" s="109">
        <v>1141</v>
      </c>
      <c r="U197" t="s">
        <v>1559</v>
      </c>
      <c r="V197" t="s">
        <v>1656</v>
      </c>
    </row>
    <row r="198" spans="1:22" hidden="1" x14ac:dyDescent="0.25">
      <c r="A198" t="s">
        <v>449</v>
      </c>
      <c r="B198">
        <v>14</v>
      </c>
      <c r="C198">
        <v>8</v>
      </c>
      <c r="D198" t="s">
        <v>1554</v>
      </c>
      <c r="E198" s="108">
        <v>45314</v>
      </c>
      <c r="F198" t="s">
        <v>1555</v>
      </c>
      <c r="G198">
        <v>1</v>
      </c>
      <c r="H198">
        <v>45314</v>
      </c>
      <c r="J198">
        <v>0</v>
      </c>
      <c r="K198" t="s">
        <v>1620</v>
      </c>
      <c r="L198" t="s">
        <v>1636</v>
      </c>
      <c r="M198" t="s">
        <v>1556</v>
      </c>
      <c r="N198">
        <v>152</v>
      </c>
      <c r="O198" t="s">
        <v>1557</v>
      </c>
      <c r="P198" t="s">
        <v>3</v>
      </c>
      <c r="Q198" t="s">
        <v>1558</v>
      </c>
      <c r="R198" t="s">
        <v>358</v>
      </c>
      <c r="S198" t="s">
        <v>359</v>
      </c>
      <c r="T198" s="109">
        <v>10764</v>
      </c>
      <c r="U198" t="s">
        <v>1559</v>
      </c>
      <c r="V198" t="s">
        <v>1656</v>
      </c>
    </row>
    <row r="199" spans="1:22" hidden="1" x14ac:dyDescent="0.25">
      <c r="A199" t="s">
        <v>449</v>
      </c>
      <c r="B199">
        <v>15</v>
      </c>
      <c r="C199">
        <v>8</v>
      </c>
      <c r="D199" t="s">
        <v>1554</v>
      </c>
      <c r="E199" s="108">
        <v>45315</v>
      </c>
      <c r="F199" t="s">
        <v>1555</v>
      </c>
      <c r="G199">
        <v>1</v>
      </c>
      <c r="H199">
        <v>45315</v>
      </c>
      <c r="J199">
        <v>0</v>
      </c>
      <c r="K199" t="s">
        <v>1620</v>
      </c>
      <c r="L199" t="s">
        <v>1636</v>
      </c>
      <c r="M199" t="s">
        <v>1556</v>
      </c>
      <c r="N199">
        <v>152</v>
      </c>
      <c r="O199" t="s">
        <v>1557</v>
      </c>
      <c r="P199" t="s">
        <v>3</v>
      </c>
      <c r="Q199" t="s">
        <v>1558</v>
      </c>
      <c r="R199" t="s">
        <v>340</v>
      </c>
      <c r="S199" t="s">
        <v>341</v>
      </c>
      <c r="T199" s="109">
        <v>2421.9</v>
      </c>
      <c r="U199" t="s">
        <v>1559</v>
      </c>
      <c r="V199" t="s">
        <v>1657</v>
      </c>
    </row>
    <row r="200" spans="1:22" hidden="1" x14ac:dyDescent="0.25">
      <c r="A200" t="s">
        <v>449</v>
      </c>
      <c r="B200">
        <v>15</v>
      </c>
      <c r="C200">
        <v>8</v>
      </c>
      <c r="D200" t="s">
        <v>1554</v>
      </c>
      <c r="E200" s="108">
        <v>45315</v>
      </c>
      <c r="F200" t="s">
        <v>1555</v>
      </c>
      <c r="G200">
        <v>1</v>
      </c>
      <c r="H200">
        <v>45315</v>
      </c>
      <c r="J200">
        <v>0</v>
      </c>
      <c r="K200" t="s">
        <v>1620</v>
      </c>
      <c r="L200" t="s">
        <v>1636</v>
      </c>
      <c r="M200" t="s">
        <v>1556</v>
      </c>
      <c r="N200">
        <v>152</v>
      </c>
      <c r="O200" t="s">
        <v>1557</v>
      </c>
      <c r="P200" t="s">
        <v>3</v>
      </c>
      <c r="Q200" t="s">
        <v>1558</v>
      </c>
      <c r="R200" t="s">
        <v>340</v>
      </c>
      <c r="S200" t="s">
        <v>341</v>
      </c>
      <c r="T200" s="109">
        <v>380.25</v>
      </c>
      <c r="U200" t="s">
        <v>1559</v>
      </c>
      <c r="V200" t="s">
        <v>1657</v>
      </c>
    </row>
    <row r="201" spans="1:22" hidden="1" x14ac:dyDescent="0.25">
      <c r="A201" t="s">
        <v>449</v>
      </c>
      <c r="B201">
        <v>15</v>
      </c>
      <c r="C201">
        <v>8</v>
      </c>
      <c r="D201" t="s">
        <v>1554</v>
      </c>
      <c r="E201" s="108">
        <v>45315</v>
      </c>
      <c r="F201" t="s">
        <v>1555</v>
      </c>
      <c r="G201">
        <v>1</v>
      </c>
      <c r="H201">
        <v>45315</v>
      </c>
      <c r="J201">
        <v>0</v>
      </c>
      <c r="K201" t="s">
        <v>1620</v>
      </c>
      <c r="L201" t="s">
        <v>1636</v>
      </c>
      <c r="M201" t="s">
        <v>1556</v>
      </c>
      <c r="N201">
        <v>152</v>
      </c>
      <c r="O201" t="s">
        <v>1557</v>
      </c>
      <c r="P201" t="s">
        <v>3</v>
      </c>
      <c r="Q201" t="s">
        <v>1558</v>
      </c>
      <c r="R201" t="s">
        <v>1639</v>
      </c>
      <c r="S201" t="s">
        <v>1640</v>
      </c>
      <c r="T201" s="109">
        <v>222</v>
      </c>
      <c r="U201" t="s">
        <v>1559</v>
      </c>
      <c r="V201" t="s">
        <v>1657</v>
      </c>
    </row>
    <row r="202" spans="1:22" hidden="1" x14ac:dyDescent="0.25">
      <c r="A202" t="s">
        <v>449</v>
      </c>
      <c r="B202">
        <v>15</v>
      </c>
      <c r="C202">
        <v>8</v>
      </c>
      <c r="D202" t="s">
        <v>1554</v>
      </c>
      <c r="E202" s="108">
        <v>45315</v>
      </c>
      <c r="F202" t="s">
        <v>1555</v>
      </c>
      <c r="G202">
        <v>1</v>
      </c>
      <c r="H202">
        <v>45315</v>
      </c>
      <c r="J202">
        <v>0</v>
      </c>
      <c r="K202" t="s">
        <v>1620</v>
      </c>
      <c r="L202" t="s">
        <v>1636</v>
      </c>
      <c r="M202" t="s">
        <v>1556</v>
      </c>
      <c r="N202">
        <v>152</v>
      </c>
      <c r="O202" t="s">
        <v>1557</v>
      </c>
      <c r="P202" t="s">
        <v>3</v>
      </c>
      <c r="Q202" t="s">
        <v>1558</v>
      </c>
      <c r="R202" t="s">
        <v>1083</v>
      </c>
      <c r="S202" t="s">
        <v>1084</v>
      </c>
      <c r="T202" s="109">
        <v>2103</v>
      </c>
      <c r="U202" t="s">
        <v>1559</v>
      </c>
      <c r="V202" t="s">
        <v>1657</v>
      </c>
    </row>
    <row r="203" spans="1:22" hidden="1" x14ac:dyDescent="0.25">
      <c r="A203" t="s">
        <v>449</v>
      </c>
      <c r="B203">
        <v>15</v>
      </c>
      <c r="C203">
        <v>8</v>
      </c>
      <c r="D203" t="s">
        <v>1554</v>
      </c>
      <c r="E203" s="108">
        <v>45315</v>
      </c>
      <c r="F203" t="s">
        <v>1555</v>
      </c>
      <c r="G203">
        <v>1</v>
      </c>
      <c r="H203">
        <v>45315</v>
      </c>
      <c r="J203">
        <v>0</v>
      </c>
      <c r="K203" t="s">
        <v>1620</v>
      </c>
      <c r="L203" t="s">
        <v>1636</v>
      </c>
      <c r="M203" t="s">
        <v>1556</v>
      </c>
      <c r="N203">
        <v>152</v>
      </c>
      <c r="O203" t="s">
        <v>1557</v>
      </c>
      <c r="P203" t="s">
        <v>3</v>
      </c>
      <c r="Q203" t="s">
        <v>1558</v>
      </c>
      <c r="R203" t="s">
        <v>371</v>
      </c>
      <c r="S203" t="s">
        <v>1637</v>
      </c>
      <c r="T203" s="109">
        <v>1045</v>
      </c>
      <c r="U203" t="s">
        <v>1559</v>
      </c>
      <c r="V203" t="s">
        <v>1657</v>
      </c>
    </row>
    <row r="204" spans="1:22" hidden="1" x14ac:dyDescent="0.25">
      <c r="A204" t="s">
        <v>449</v>
      </c>
      <c r="B204">
        <v>15</v>
      </c>
      <c r="C204">
        <v>8</v>
      </c>
      <c r="D204" t="s">
        <v>1554</v>
      </c>
      <c r="E204" s="108">
        <v>45315</v>
      </c>
      <c r="F204" t="s">
        <v>1555</v>
      </c>
      <c r="G204">
        <v>1</v>
      </c>
      <c r="H204">
        <v>45315</v>
      </c>
      <c r="J204">
        <v>0</v>
      </c>
      <c r="K204" t="s">
        <v>1620</v>
      </c>
      <c r="L204" t="s">
        <v>1636</v>
      </c>
      <c r="M204" t="s">
        <v>1556</v>
      </c>
      <c r="N204">
        <v>152</v>
      </c>
      <c r="O204" t="s">
        <v>1557</v>
      </c>
      <c r="P204" t="s">
        <v>3</v>
      </c>
      <c r="Q204" t="s">
        <v>1558</v>
      </c>
      <c r="R204" t="s">
        <v>686</v>
      </c>
      <c r="S204" t="s">
        <v>1571</v>
      </c>
      <c r="T204" s="109">
        <v>540</v>
      </c>
      <c r="U204" t="s">
        <v>1559</v>
      </c>
      <c r="V204" t="s">
        <v>1657</v>
      </c>
    </row>
    <row r="205" spans="1:22" hidden="1" x14ac:dyDescent="0.25">
      <c r="A205" t="s">
        <v>449</v>
      </c>
      <c r="B205">
        <v>15</v>
      </c>
      <c r="C205">
        <v>8</v>
      </c>
      <c r="D205" t="s">
        <v>1554</v>
      </c>
      <c r="E205" s="108">
        <v>45315</v>
      </c>
      <c r="F205" t="s">
        <v>1555</v>
      </c>
      <c r="G205">
        <v>1</v>
      </c>
      <c r="H205">
        <v>45315</v>
      </c>
      <c r="J205">
        <v>0</v>
      </c>
      <c r="K205" t="s">
        <v>1620</v>
      </c>
      <c r="L205" t="s">
        <v>1636</v>
      </c>
      <c r="M205" t="s">
        <v>1556</v>
      </c>
      <c r="N205">
        <v>152</v>
      </c>
      <c r="O205" t="s">
        <v>1557</v>
      </c>
      <c r="P205" t="s">
        <v>3</v>
      </c>
      <c r="Q205" t="s">
        <v>1558</v>
      </c>
      <c r="R205" t="s">
        <v>1072</v>
      </c>
      <c r="S205" t="s">
        <v>1638</v>
      </c>
      <c r="T205" s="109">
        <v>575</v>
      </c>
      <c r="U205" t="s">
        <v>1559</v>
      </c>
      <c r="V205" t="s">
        <v>1657</v>
      </c>
    </row>
    <row r="206" spans="1:22" hidden="1" x14ac:dyDescent="0.25">
      <c r="A206" t="s">
        <v>449</v>
      </c>
      <c r="B206">
        <v>15</v>
      </c>
      <c r="C206">
        <v>8</v>
      </c>
      <c r="D206" t="s">
        <v>1554</v>
      </c>
      <c r="E206" s="108">
        <v>45315</v>
      </c>
      <c r="F206" t="s">
        <v>1555</v>
      </c>
      <c r="G206">
        <v>1</v>
      </c>
      <c r="H206">
        <v>45315</v>
      </c>
      <c r="J206">
        <v>0</v>
      </c>
      <c r="K206" t="s">
        <v>1620</v>
      </c>
      <c r="L206" t="s">
        <v>1636</v>
      </c>
      <c r="M206" t="s">
        <v>1556</v>
      </c>
      <c r="N206">
        <v>152</v>
      </c>
      <c r="O206" t="s">
        <v>1557</v>
      </c>
      <c r="P206" t="s">
        <v>3</v>
      </c>
      <c r="Q206" t="s">
        <v>1558</v>
      </c>
      <c r="R206" t="s">
        <v>1060</v>
      </c>
      <c r="S206" t="s">
        <v>1061</v>
      </c>
      <c r="T206" s="109">
        <v>105</v>
      </c>
      <c r="U206" t="s">
        <v>1559</v>
      </c>
      <c r="V206" t="s">
        <v>1657</v>
      </c>
    </row>
    <row r="207" spans="1:22" hidden="1" x14ac:dyDescent="0.25">
      <c r="A207" t="s">
        <v>449</v>
      </c>
      <c r="B207">
        <v>15</v>
      </c>
      <c r="C207">
        <v>8</v>
      </c>
      <c r="D207" t="s">
        <v>1554</v>
      </c>
      <c r="E207" s="108">
        <v>45315</v>
      </c>
      <c r="F207" t="s">
        <v>1555</v>
      </c>
      <c r="G207">
        <v>1</v>
      </c>
      <c r="H207">
        <v>45315</v>
      </c>
      <c r="J207">
        <v>0</v>
      </c>
      <c r="K207" t="s">
        <v>1620</v>
      </c>
      <c r="L207" t="s">
        <v>1636</v>
      </c>
      <c r="M207" t="s">
        <v>1556</v>
      </c>
      <c r="N207">
        <v>152</v>
      </c>
      <c r="O207" t="s">
        <v>1557</v>
      </c>
      <c r="P207" t="s">
        <v>3</v>
      </c>
      <c r="Q207" t="s">
        <v>1558</v>
      </c>
      <c r="R207" t="s">
        <v>358</v>
      </c>
      <c r="S207" t="s">
        <v>359</v>
      </c>
      <c r="T207" s="109">
        <v>2925</v>
      </c>
      <c r="U207" t="s">
        <v>1559</v>
      </c>
      <c r="V207" t="s">
        <v>1657</v>
      </c>
    </row>
    <row r="208" spans="1:22" hidden="1" x14ac:dyDescent="0.25">
      <c r="A208" t="s">
        <v>449</v>
      </c>
      <c r="B208">
        <v>16</v>
      </c>
      <c r="C208">
        <v>8</v>
      </c>
      <c r="D208" t="s">
        <v>1554</v>
      </c>
      <c r="E208" s="108">
        <v>45316</v>
      </c>
      <c r="F208" t="s">
        <v>1555</v>
      </c>
      <c r="G208">
        <v>1</v>
      </c>
      <c r="H208">
        <v>45316</v>
      </c>
      <c r="J208">
        <v>0</v>
      </c>
      <c r="K208" t="s">
        <v>1620</v>
      </c>
      <c r="L208" t="s">
        <v>1636</v>
      </c>
      <c r="M208" t="s">
        <v>1556</v>
      </c>
      <c r="N208">
        <v>152</v>
      </c>
      <c r="O208" t="s">
        <v>1557</v>
      </c>
      <c r="P208" t="s">
        <v>3</v>
      </c>
      <c r="Q208" t="s">
        <v>1558</v>
      </c>
      <c r="R208" t="s">
        <v>340</v>
      </c>
      <c r="S208" t="s">
        <v>341</v>
      </c>
      <c r="T208" s="109">
        <v>1794.65</v>
      </c>
      <c r="U208" t="s">
        <v>1559</v>
      </c>
      <c r="V208" t="s">
        <v>1658</v>
      </c>
    </row>
    <row r="209" spans="1:22" hidden="1" x14ac:dyDescent="0.25">
      <c r="A209" t="s">
        <v>449</v>
      </c>
      <c r="B209">
        <v>16</v>
      </c>
      <c r="C209">
        <v>8</v>
      </c>
      <c r="D209" t="s">
        <v>1554</v>
      </c>
      <c r="E209" s="108">
        <v>45316</v>
      </c>
      <c r="F209" t="s">
        <v>1555</v>
      </c>
      <c r="G209">
        <v>1</v>
      </c>
      <c r="H209">
        <v>45316</v>
      </c>
      <c r="J209">
        <v>0</v>
      </c>
      <c r="K209" t="s">
        <v>1620</v>
      </c>
      <c r="L209" t="s">
        <v>1636</v>
      </c>
      <c r="M209" t="s">
        <v>1556</v>
      </c>
      <c r="N209">
        <v>152</v>
      </c>
      <c r="O209" t="s">
        <v>1557</v>
      </c>
      <c r="P209" t="s">
        <v>3</v>
      </c>
      <c r="Q209" t="s">
        <v>1558</v>
      </c>
      <c r="R209" t="s">
        <v>399</v>
      </c>
      <c r="S209" t="s">
        <v>400</v>
      </c>
      <c r="T209" s="109">
        <v>76</v>
      </c>
      <c r="U209" t="s">
        <v>1559</v>
      </c>
      <c r="V209" t="s">
        <v>1658</v>
      </c>
    </row>
    <row r="210" spans="1:22" hidden="1" x14ac:dyDescent="0.25">
      <c r="A210" t="s">
        <v>449</v>
      </c>
      <c r="B210">
        <v>16</v>
      </c>
      <c r="C210">
        <v>8</v>
      </c>
      <c r="D210" t="s">
        <v>1554</v>
      </c>
      <c r="E210" s="108">
        <v>45316</v>
      </c>
      <c r="F210" t="s">
        <v>1555</v>
      </c>
      <c r="G210">
        <v>1</v>
      </c>
      <c r="H210">
        <v>45316</v>
      </c>
      <c r="J210">
        <v>0</v>
      </c>
      <c r="K210" t="s">
        <v>1620</v>
      </c>
      <c r="L210" t="s">
        <v>1636</v>
      </c>
      <c r="M210" t="s">
        <v>1556</v>
      </c>
      <c r="N210">
        <v>152</v>
      </c>
      <c r="O210" t="s">
        <v>1557</v>
      </c>
      <c r="P210" t="s">
        <v>3</v>
      </c>
      <c r="Q210" t="s">
        <v>1558</v>
      </c>
      <c r="R210" t="s">
        <v>672</v>
      </c>
      <c r="S210" t="s">
        <v>673</v>
      </c>
      <c r="T210" s="109">
        <v>108</v>
      </c>
      <c r="U210" t="s">
        <v>1559</v>
      </c>
      <c r="V210" t="s">
        <v>1658</v>
      </c>
    </row>
    <row r="211" spans="1:22" hidden="1" x14ac:dyDescent="0.25">
      <c r="A211" t="s">
        <v>449</v>
      </c>
      <c r="B211">
        <v>16</v>
      </c>
      <c r="C211">
        <v>8</v>
      </c>
      <c r="D211" t="s">
        <v>1554</v>
      </c>
      <c r="E211" s="108">
        <v>45316</v>
      </c>
      <c r="F211" t="s">
        <v>1555</v>
      </c>
      <c r="G211">
        <v>1</v>
      </c>
      <c r="H211">
        <v>45316</v>
      </c>
      <c r="J211">
        <v>0</v>
      </c>
      <c r="K211" t="s">
        <v>1620</v>
      </c>
      <c r="L211" t="s">
        <v>1636</v>
      </c>
      <c r="M211" t="s">
        <v>1556</v>
      </c>
      <c r="N211">
        <v>152</v>
      </c>
      <c r="O211" t="s">
        <v>1557</v>
      </c>
      <c r="P211" t="s">
        <v>3</v>
      </c>
      <c r="Q211" t="s">
        <v>1558</v>
      </c>
      <c r="R211" t="s">
        <v>670</v>
      </c>
      <c r="S211" t="s">
        <v>1566</v>
      </c>
      <c r="T211" s="109">
        <v>67</v>
      </c>
      <c r="U211" t="s">
        <v>1559</v>
      </c>
      <c r="V211" t="s">
        <v>1658</v>
      </c>
    </row>
    <row r="212" spans="1:22" hidden="1" x14ac:dyDescent="0.25">
      <c r="A212" t="s">
        <v>449</v>
      </c>
      <c r="B212">
        <v>16</v>
      </c>
      <c r="C212">
        <v>8</v>
      </c>
      <c r="D212" t="s">
        <v>1554</v>
      </c>
      <c r="E212" s="108">
        <v>45316</v>
      </c>
      <c r="F212" t="s">
        <v>1555</v>
      </c>
      <c r="G212">
        <v>1</v>
      </c>
      <c r="H212">
        <v>45316</v>
      </c>
      <c r="J212">
        <v>0</v>
      </c>
      <c r="K212" t="s">
        <v>1620</v>
      </c>
      <c r="L212" t="s">
        <v>1636</v>
      </c>
      <c r="M212" t="s">
        <v>1556</v>
      </c>
      <c r="N212">
        <v>152</v>
      </c>
      <c r="O212" t="s">
        <v>1557</v>
      </c>
      <c r="P212" t="s">
        <v>3</v>
      </c>
      <c r="Q212" t="s">
        <v>1558</v>
      </c>
      <c r="R212" t="s">
        <v>1055</v>
      </c>
      <c r="S212" t="s">
        <v>1056</v>
      </c>
      <c r="T212" s="109">
        <v>185</v>
      </c>
      <c r="U212" t="s">
        <v>1559</v>
      </c>
      <c r="V212" t="s">
        <v>1658</v>
      </c>
    </row>
    <row r="213" spans="1:22" hidden="1" x14ac:dyDescent="0.25">
      <c r="A213" t="s">
        <v>449</v>
      </c>
      <c r="B213">
        <v>16</v>
      </c>
      <c r="C213">
        <v>8</v>
      </c>
      <c r="D213" t="s">
        <v>1554</v>
      </c>
      <c r="E213" s="108">
        <v>45316</v>
      </c>
      <c r="F213" t="s">
        <v>1555</v>
      </c>
      <c r="G213">
        <v>1</v>
      </c>
      <c r="H213">
        <v>45316</v>
      </c>
      <c r="J213">
        <v>0</v>
      </c>
      <c r="K213" t="s">
        <v>1620</v>
      </c>
      <c r="L213" t="s">
        <v>1636</v>
      </c>
      <c r="M213" t="s">
        <v>1556</v>
      </c>
      <c r="N213">
        <v>152</v>
      </c>
      <c r="O213" t="s">
        <v>1557</v>
      </c>
      <c r="P213" t="s">
        <v>3</v>
      </c>
      <c r="Q213" t="s">
        <v>1558</v>
      </c>
      <c r="R213" t="s">
        <v>346</v>
      </c>
      <c r="S213" t="s">
        <v>347</v>
      </c>
      <c r="T213" s="109">
        <v>160</v>
      </c>
      <c r="U213" t="s">
        <v>1559</v>
      </c>
      <c r="V213" t="s">
        <v>1658</v>
      </c>
    </row>
    <row r="214" spans="1:22" hidden="1" x14ac:dyDescent="0.25">
      <c r="A214" t="s">
        <v>449</v>
      </c>
      <c r="B214">
        <v>16</v>
      </c>
      <c r="C214">
        <v>8</v>
      </c>
      <c r="D214" t="s">
        <v>1554</v>
      </c>
      <c r="E214" s="108">
        <v>45316</v>
      </c>
      <c r="F214" t="s">
        <v>1555</v>
      </c>
      <c r="G214">
        <v>1</v>
      </c>
      <c r="H214">
        <v>45316</v>
      </c>
      <c r="J214">
        <v>0</v>
      </c>
      <c r="K214" t="s">
        <v>1620</v>
      </c>
      <c r="L214" t="s">
        <v>1636</v>
      </c>
      <c r="M214" t="s">
        <v>1556</v>
      </c>
      <c r="N214">
        <v>152</v>
      </c>
      <c r="O214" t="s">
        <v>1557</v>
      </c>
      <c r="P214" t="s">
        <v>3</v>
      </c>
      <c r="Q214" t="s">
        <v>1558</v>
      </c>
      <c r="R214" t="s">
        <v>775</v>
      </c>
      <c r="S214" t="s">
        <v>776</v>
      </c>
      <c r="T214" s="109">
        <v>300</v>
      </c>
      <c r="U214" t="s">
        <v>1559</v>
      </c>
      <c r="V214" t="s">
        <v>1658</v>
      </c>
    </row>
    <row r="215" spans="1:22" hidden="1" x14ac:dyDescent="0.25">
      <c r="A215" t="s">
        <v>449</v>
      </c>
      <c r="B215">
        <v>16</v>
      </c>
      <c r="C215">
        <v>8</v>
      </c>
      <c r="D215" t="s">
        <v>1554</v>
      </c>
      <c r="E215" s="108">
        <v>45316</v>
      </c>
      <c r="F215" t="s">
        <v>1555</v>
      </c>
      <c r="G215">
        <v>1</v>
      </c>
      <c r="H215">
        <v>45316</v>
      </c>
      <c r="J215">
        <v>0</v>
      </c>
      <c r="K215" t="s">
        <v>1620</v>
      </c>
      <c r="L215" t="s">
        <v>1636</v>
      </c>
      <c r="M215" t="s">
        <v>1556</v>
      </c>
      <c r="N215">
        <v>152</v>
      </c>
      <c r="O215" t="s">
        <v>1557</v>
      </c>
      <c r="P215" t="s">
        <v>3</v>
      </c>
      <c r="Q215" t="s">
        <v>1558</v>
      </c>
      <c r="R215" t="s">
        <v>340</v>
      </c>
      <c r="S215" t="s">
        <v>341</v>
      </c>
      <c r="T215" s="109">
        <v>76.05</v>
      </c>
      <c r="U215" t="s">
        <v>1559</v>
      </c>
      <c r="V215" t="s">
        <v>1658</v>
      </c>
    </row>
    <row r="216" spans="1:22" hidden="1" x14ac:dyDescent="0.25">
      <c r="A216" t="s">
        <v>449</v>
      </c>
      <c r="B216">
        <v>16</v>
      </c>
      <c r="C216">
        <v>8</v>
      </c>
      <c r="D216" t="s">
        <v>1554</v>
      </c>
      <c r="E216" s="108">
        <v>45316</v>
      </c>
      <c r="F216" t="s">
        <v>1555</v>
      </c>
      <c r="G216">
        <v>1</v>
      </c>
      <c r="H216">
        <v>45316</v>
      </c>
      <c r="J216">
        <v>0</v>
      </c>
      <c r="K216" t="s">
        <v>1620</v>
      </c>
      <c r="L216" t="s">
        <v>1636</v>
      </c>
      <c r="M216" t="s">
        <v>1556</v>
      </c>
      <c r="N216">
        <v>152</v>
      </c>
      <c r="O216" t="s">
        <v>1557</v>
      </c>
      <c r="P216" t="s">
        <v>3</v>
      </c>
      <c r="Q216" t="s">
        <v>1558</v>
      </c>
      <c r="R216" t="s">
        <v>672</v>
      </c>
      <c r="S216" t="s">
        <v>673</v>
      </c>
      <c r="T216" s="109">
        <v>105</v>
      </c>
      <c r="U216" t="s">
        <v>1559</v>
      </c>
      <c r="V216" t="s">
        <v>1658</v>
      </c>
    </row>
    <row r="217" spans="1:22" hidden="1" x14ac:dyDescent="0.25">
      <c r="A217" t="s">
        <v>449</v>
      </c>
      <c r="B217">
        <v>16</v>
      </c>
      <c r="C217">
        <v>8</v>
      </c>
      <c r="D217" t="s">
        <v>1554</v>
      </c>
      <c r="E217" s="108">
        <v>45316</v>
      </c>
      <c r="F217" t="s">
        <v>1555</v>
      </c>
      <c r="G217">
        <v>1</v>
      </c>
      <c r="H217">
        <v>45316</v>
      </c>
      <c r="J217">
        <v>0</v>
      </c>
      <c r="K217" t="s">
        <v>1620</v>
      </c>
      <c r="L217" t="s">
        <v>1636</v>
      </c>
      <c r="M217" t="s">
        <v>1556</v>
      </c>
      <c r="N217">
        <v>152</v>
      </c>
      <c r="O217" t="s">
        <v>1557</v>
      </c>
      <c r="P217" t="s">
        <v>3</v>
      </c>
      <c r="Q217" t="s">
        <v>1558</v>
      </c>
      <c r="R217" t="s">
        <v>1368</v>
      </c>
      <c r="S217" t="s">
        <v>1369</v>
      </c>
      <c r="T217" s="109">
        <v>702</v>
      </c>
      <c r="U217" t="s">
        <v>1559</v>
      </c>
      <c r="V217" t="s">
        <v>1658</v>
      </c>
    </row>
    <row r="218" spans="1:22" hidden="1" x14ac:dyDescent="0.25">
      <c r="A218" t="s">
        <v>449</v>
      </c>
      <c r="B218">
        <v>16</v>
      </c>
      <c r="C218">
        <v>8</v>
      </c>
      <c r="D218" t="s">
        <v>1554</v>
      </c>
      <c r="E218" s="108">
        <v>45316</v>
      </c>
      <c r="F218" t="s">
        <v>1555</v>
      </c>
      <c r="G218">
        <v>1</v>
      </c>
      <c r="H218">
        <v>45316</v>
      </c>
      <c r="J218">
        <v>0</v>
      </c>
      <c r="K218" t="s">
        <v>1620</v>
      </c>
      <c r="L218" t="s">
        <v>1636</v>
      </c>
      <c r="M218" t="s">
        <v>1556</v>
      </c>
      <c r="N218">
        <v>152</v>
      </c>
      <c r="O218" t="s">
        <v>1557</v>
      </c>
      <c r="P218" t="s">
        <v>3</v>
      </c>
      <c r="Q218" t="s">
        <v>1558</v>
      </c>
      <c r="R218" t="s">
        <v>1181</v>
      </c>
      <c r="S218" t="s">
        <v>1182</v>
      </c>
      <c r="T218" s="109">
        <v>200</v>
      </c>
      <c r="U218" t="s">
        <v>1559</v>
      </c>
      <c r="V218" t="s">
        <v>1658</v>
      </c>
    </row>
    <row r="219" spans="1:22" hidden="1" x14ac:dyDescent="0.25">
      <c r="A219" t="s">
        <v>449</v>
      </c>
      <c r="B219">
        <v>16</v>
      </c>
      <c r="C219">
        <v>8</v>
      </c>
      <c r="D219" t="s">
        <v>1554</v>
      </c>
      <c r="E219" s="108">
        <v>45316</v>
      </c>
      <c r="F219" t="s">
        <v>1555</v>
      </c>
      <c r="G219">
        <v>1</v>
      </c>
      <c r="H219">
        <v>45316</v>
      </c>
      <c r="J219">
        <v>0</v>
      </c>
      <c r="K219" t="s">
        <v>1620</v>
      </c>
      <c r="L219" t="s">
        <v>1636</v>
      </c>
      <c r="M219" t="s">
        <v>1556</v>
      </c>
      <c r="N219">
        <v>152</v>
      </c>
      <c r="O219" t="s">
        <v>1557</v>
      </c>
      <c r="P219" t="s">
        <v>3</v>
      </c>
      <c r="Q219" t="s">
        <v>1558</v>
      </c>
      <c r="R219" t="s">
        <v>956</v>
      </c>
      <c r="S219" t="s">
        <v>957</v>
      </c>
      <c r="T219" s="109">
        <v>900</v>
      </c>
      <c r="U219" t="s">
        <v>1559</v>
      </c>
      <c r="V219" t="s">
        <v>1658</v>
      </c>
    </row>
    <row r="220" spans="1:22" hidden="1" x14ac:dyDescent="0.25">
      <c r="A220" t="s">
        <v>449</v>
      </c>
      <c r="B220">
        <v>16</v>
      </c>
      <c r="C220">
        <v>8</v>
      </c>
      <c r="D220" t="s">
        <v>1554</v>
      </c>
      <c r="E220" s="108">
        <v>45316</v>
      </c>
      <c r="F220" t="s">
        <v>1555</v>
      </c>
      <c r="G220">
        <v>1</v>
      </c>
      <c r="H220">
        <v>45316</v>
      </c>
      <c r="J220">
        <v>0</v>
      </c>
      <c r="K220" t="s">
        <v>1620</v>
      </c>
      <c r="L220" t="s">
        <v>1636</v>
      </c>
      <c r="M220" t="s">
        <v>1556</v>
      </c>
      <c r="N220">
        <v>152</v>
      </c>
      <c r="O220" t="s">
        <v>1557</v>
      </c>
      <c r="P220" t="s">
        <v>3</v>
      </c>
      <c r="Q220" t="s">
        <v>1558</v>
      </c>
      <c r="R220" t="s">
        <v>371</v>
      </c>
      <c r="S220" t="s">
        <v>1637</v>
      </c>
      <c r="T220" s="109">
        <v>375</v>
      </c>
      <c r="U220" t="s">
        <v>1559</v>
      </c>
      <c r="V220" t="s">
        <v>1658</v>
      </c>
    </row>
    <row r="221" spans="1:22" hidden="1" x14ac:dyDescent="0.25">
      <c r="A221" t="s">
        <v>449</v>
      </c>
      <c r="B221">
        <v>16</v>
      </c>
      <c r="C221">
        <v>8</v>
      </c>
      <c r="D221" t="s">
        <v>1554</v>
      </c>
      <c r="E221" s="108">
        <v>45316</v>
      </c>
      <c r="F221" t="s">
        <v>1555</v>
      </c>
      <c r="G221">
        <v>1</v>
      </c>
      <c r="H221">
        <v>45316</v>
      </c>
      <c r="J221">
        <v>0</v>
      </c>
      <c r="K221" t="s">
        <v>1620</v>
      </c>
      <c r="L221" t="s">
        <v>1636</v>
      </c>
      <c r="M221" t="s">
        <v>1556</v>
      </c>
      <c r="N221">
        <v>152</v>
      </c>
      <c r="O221" t="s">
        <v>1557</v>
      </c>
      <c r="P221" t="s">
        <v>3</v>
      </c>
      <c r="Q221" t="s">
        <v>1558</v>
      </c>
      <c r="R221" t="s">
        <v>1072</v>
      </c>
      <c r="S221" t="s">
        <v>1638</v>
      </c>
      <c r="T221" s="109">
        <v>575</v>
      </c>
      <c r="U221" t="s">
        <v>1559</v>
      </c>
      <c r="V221" t="s">
        <v>1658</v>
      </c>
    </row>
    <row r="222" spans="1:22" hidden="1" x14ac:dyDescent="0.25">
      <c r="A222" t="s">
        <v>449</v>
      </c>
      <c r="B222">
        <v>16</v>
      </c>
      <c r="C222">
        <v>8</v>
      </c>
      <c r="D222" t="s">
        <v>1554</v>
      </c>
      <c r="E222" s="108">
        <v>45316</v>
      </c>
      <c r="F222" t="s">
        <v>1555</v>
      </c>
      <c r="G222">
        <v>1</v>
      </c>
      <c r="H222">
        <v>45316</v>
      </c>
      <c r="J222">
        <v>0</v>
      </c>
      <c r="K222" t="s">
        <v>1620</v>
      </c>
      <c r="L222" t="s">
        <v>1636</v>
      </c>
      <c r="M222" t="s">
        <v>1556</v>
      </c>
      <c r="N222">
        <v>152</v>
      </c>
      <c r="O222" t="s">
        <v>1557</v>
      </c>
      <c r="P222" t="s">
        <v>3</v>
      </c>
      <c r="Q222" t="s">
        <v>1558</v>
      </c>
      <c r="R222" t="s">
        <v>1083</v>
      </c>
      <c r="S222" t="s">
        <v>1084</v>
      </c>
      <c r="T222" s="109">
        <v>1139</v>
      </c>
      <c r="U222" t="s">
        <v>1559</v>
      </c>
      <c r="V222" t="s">
        <v>1658</v>
      </c>
    </row>
    <row r="223" spans="1:22" hidden="1" x14ac:dyDescent="0.25">
      <c r="A223" t="s">
        <v>449</v>
      </c>
      <c r="B223">
        <v>16</v>
      </c>
      <c r="C223">
        <v>8</v>
      </c>
      <c r="D223" t="s">
        <v>1554</v>
      </c>
      <c r="E223" s="108">
        <v>45316</v>
      </c>
      <c r="F223" t="s">
        <v>1555</v>
      </c>
      <c r="G223">
        <v>1</v>
      </c>
      <c r="H223">
        <v>45316</v>
      </c>
      <c r="J223">
        <v>0</v>
      </c>
      <c r="K223" t="s">
        <v>1620</v>
      </c>
      <c r="L223" t="s">
        <v>1636</v>
      </c>
      <c r="M223" t="s">
        <v>1556</v>
      </c>
      <c r="N223">
        <v>152</v>
      </c>
      <c r="O223" t="s">
        <v>1557</v>
      </c>
      <c r="P223" t="s">
        <v>3</v>
      </c>
      <c r="Q223" t="s">
        <v>1558</v>
      </c>
      <c r="R223" t="s">
        <v>358</v>
      </c>
      <c r="S223" t="s">
        <v>359</v>
      </c>
      <c r="T223" s="109">
        <v>5382</v>
      </c>
      <c r="U223" t="s">
        <v>1559</v>
      </c>
      <c r="V223" t="s">
        <v>1658</v>
      </c>
    </row>
    <row r="224" spans="1:22" hidden="1" x14ac:dyDescent="0.25">
      <c r="A224" t="s">
        <v>449</v>
      </c>
      <c r="B224">
        <v>17</v>
      </c>
      <c r="C224">
        <v>8</v>
      </c>
      <c r="D224" t="s">
        <v>1554</v>
      </c>
      <c r="E224" s="108">
        <v>45317</v>
      </c>
      <c r="F224" t="s">
        <v>1555</v>
      </c>
      <c r="G224">
        <v>1</v>
      </c>
      <c r="H224">
        <v>45317</v>
      </c>
      <c r="J224">
        <v>0</v>
      </c>
      <c r="K224" t="s">
        <v>1620</v>
      </c>
      <c r="L224" t="s">
        <v>1636</v>
      </c>
      <c r="M224" t="s">
        <v>1556</v>
      </c>
      <c r="N224">
        <v>152</v>
      </c>
      <c r="O224" t="s">
        <v>1557</v>
      </c>
      <c r="P224" t="s">
        <v>3</v>
      </c>
      <c r="Q224" t="s">
        <v>1558</v>
      </c>
      <c r="R224" t="s">
        <v>340</v>
      </c>
      <c r="S224" t="s">
        <v>341</v>
      </c>
      <c r="T224" s="109">
        <v>2039.05</v>
      </c>
      <c r="U224" t="s">
        <v>1559</v>
      </c>
      <c r="V224" t="s">
        <v>1659</v>
      </c>
    </row>
    <row r="225" spans="1:22" hidden="1" x14ac:dyDescent="0.25">
      <c r="A225" t="s">
        <v>449</v>
      </c>
      <c r="B225">
        <v>17</v>
      </c>
      <c r="C225">
        <v>8</v>
      </c>
      <c r="D225" t="s">
        <v>1554</v>
      </c>
      <c r="E225" s="108">
        <v>45317</v>
      </c>
      <c r="F225" t="s">
        <v>1555</v>
      </c>
      <c r="G225">
        <v>1</v>
      </c>
      <c r="H225">
        <v>45317</v>
      </c>
      <c r="J225">
        <v>0</v>
      </c>
      <c r="K225" t="s">
        <v>1620</v>
      </c>
      <c r="L225" t="s">
        <v>1636</v>
      </c>
      <c r="M225" t="s">
        <v>1556</v>
      </c>
      <c r="N225">
        <v>152</v>
      </c>
      <c r="O225" t="s">
        <v>1557</v>
      </c>
      <c r="P225" t="s">
        <v>3</v>
      </c>
      <c r="Q225" t="s">
        <v>1558</v>
      </c>
      <c r="R225" t="s">
        <v>371</v>
      </c>
      <c r="S225" t="s">
        <v>1637</v>
      </c>
      <c r="T225" s="109">
        <v>480</v>
      </c>
      <c r="U225" t="s">
        <v>1559</v>
      </c>
      <c r="V225" t="s">
        <v>1659</v>
      </c>
    </row>
    <row r="226" spans="1:22" hidden="1" x14ac:dyDescent="0.25">
      <c r="A226" t="s">
        <v>449</v>
      </c>
      <c r="B226">
        <v>17</v>
      </c>
      <c r="C226">
        <v>8</v>
      </c>
      <c r="D226" t="s">
        <v>1554</v>
      </c>
      <c r="E226" s="108">
        <v>45317</v>
      </c>
      <c r="F226" t="s">
        <v>1555</v>
      </c>
      <c r="G226">
        <v>1</v>
      </c>
      <c r="H226">
        <v>45317</v>
      </c>
      <c r="J226">
        <v>0</v>
      </c>
      <c r="K226" t="s">
        <v>1620</v>
      </c>
      <c r="L226" t="s">
        <v>1636</v>
      </c>
      <c r="M226" t="s">
        <v>1556</v>
      </c>
      <c r="N226">
        <v>152</v>
      </c>
      <c r="O226" t="s">
        <v>1557</v>
      </c>
      <c r="P226" t="s">
        <v>3</v>
      </c>
      <c r="Q226" t="s">
        <v>1558</v>
      </c>
      <c r="R226" t="s">
        <v>358</v>
      </c>
      <c r="S226" t="s">
        <v>359</v>
      </c>
      <c r="T226" s="109">
        <v>4124</v>
      </c>
      <c r="U226" t="s">
        <v>1559</v>
      </c>
      <c r="V226" t="s">
        <v>1659</v>
      </c>
    </row>
    <row r="227" spans="1:22" hidden="1" x14ac:dyDescent="0.25">
      <c r="A227" t="s">
        <v>449</v>
      </c>
      <c r="B227">
        <v>17</v>
      </c>
      <c r="C227">
        <v>8</v>
      </c>
      <c r="D227" t="s">
        <v>1554</v>
      </c>
      <c r="E227" s="108">
        <v>45317</v>
      </c>
      <c r="F227" t="s">
        <v>1555</v>
      </c>
      <c r="G227">
        <v>1</v>
      </c>
      <c r="H227">
        <v>45317</v>
      </c>
      <c r="J227">
        <v>0</v>
      </c>
      <c r="K227" t="s">
        <v>1620</v>
      </c>
      <c r="L227" t="s">
        <v>1636</v>
      </c>
      <c r="M227" t="s">
        <v>1556</v>
      </c>
      <c r="N227">
        <v>152</v>
      </c>
      <c r="O227" t="s">
        <v>1557</v>
      </c>
      <c r="P227" t="s">
        <v>3</v>
      </c>
      <c r="Q227" t="s">
        <v>1558</v>
      </c>
      <c r="R227" t="s">
        <v>358</v>
      </c>
      <c r="S227" t="s">
        <v>359</v>
      </c>
      <c r="T227" s="109">
        <v>760.5</v>
      </c>
      <c r="U227" t="s">
        <v>1559</v>
      </c>
      <c r="V227" t="s">
        <v>1659</v>
      </c>
    </row>
    <row r="228" spans="1:22" hidden="1" x14ac:dyDescent="0.25">
      <c r="A228" t="s">
        <v>449</v>
      </c>
      <c r="B228">
        <v>18</v>
      </c>
      <c r="C228">
        <v>8</v>
      </c>
      <c r="D228" t="s">
        <v>1554</v>
      </c>
      <c r="E228" s="108">
        <v>45320</v>
      </c>
      <c r="F228" t="s">
        <v>1555</v>
      </c>
      <c r="G228">
        <v>1</v>
      </c>
      <c r="H228">
        <v>45320</v>
      </c>
      <c r="J228">
        <v>0</v>
      </c>
      <c r="K228" t="s">
        <v>1620</v>
      </c>
      <c r="L228" t="s">
        <v>1636</v>
      </c>
      <c r="M228" t="s">
        <v>1556</v>
      </c>
      <c r="N228">
        <v>152</v>
      </c>
      <c r="O228" t="s">
        <v>1557</v>
      </c>
      <c r="P228" t="s">
        <v>3</v>
      </c>
      <c r="Q228" t="s">
        <v>1558</v>
      </c>
      <c r="R228" t="s">
        <v>340</v>
      </c>
      <c r="S228" t="s">
        <v>341</v>
      </c>
      <c r="T228" s="109">
        <v>2120.85</v>
      </c>
      <c r="U228" t="s">
        <v>1559</v>
      </c>
      <c r="V228" t="s">
        <v>1660</v>
      </c>
    </row>
    <row r="229" spans="1:22" hidden="1" x14ac:dyDescent="0.25">
      <c r="A229" t="s">
        <v>449</v>
      </c>
      <c r="B229">
        <v>18</v>
      </c>
      <c r="C229">
        <v>8</v>
      </c>
      <c r="D229" t="s">
        <v>1554</v>
      </c>
      <c r="E229" s="108">
        <v>45320</v>
      </c>
      <c r="F229" t="s">
        <v>1555</v>
      </c>
      <c r="G229">
        <v>1</v>
      </c>
      <c r="H229">
        <v>45320</v>
      </c>
      <c r="J229">
        <v>0</v>
      </c>
      <c r="K229" t="s">
        <v>1620</v>
      </c>
      <c r="L229" t="s">
        <v>1636</v>
      </c>
      <c r="M229" t="s">
        <v>1556</v>
      </c>
      <c r="N229">
        <v>152</v>
      </c>
      <c r="O229" t="s">
        <v>1557</v>
      </c>
      <c r="P229" t="s">
        <v>3</v>
      </c>
      <c r="Q229" t="s">
        <v>1558</v>
      </c>
      <c r="R229" t="s">
        <v>670</v>
      </c>
      <c r="S229" t="s">
        <v>1566</v>
      </c>
      <c r="T229" s="109">
        <v>67</v>
      </c>
      <c r="U229" t="s">
        <v>1559</v>
      </c>
      <c r="V229" t="s">
        <v>1660</v>
      </c>
    </row>
    <row r="230" spans="1:22" hidden="1" x14ac:dyDescent="0.25">
      <c r="A230" t="s">
        <v>449</v>
      </c>
      <c r="B230">
        <v>18</v>
      </c>
      <c r="C230">
        <v>8</v>
      </c>
      <c r="D230" t="s">
        <v>1554</v>
      </c>
      <c r="E230" s="108">
        <v>45320</v>
      </c>
      <c r="F230" t="s">
        <v>1555</v>
      </c>
      <c r="G230">
        <v>1</v>
      </c>
      <c r="H230">
        <v>45320</v>
      </c>
      <c r="J230">
        <v>0</v>
      </c>
      <c r="K230" t="s">
        <v>1620</v>
      </c>
      <c r="L230" t="s">
        <v>1636</v>
      </c>
      <c r="M230" t="s">
        <v>1556</v>
      </c>
      <c r="N230">
        <v>152</v>
      </c>
      <c r="O230" t="s">
        <v>1557</v>
      </c>
      <c r="P230" t="s">
        <v>3</v>
      </c>
      <c r="Q230" t="s">
        <v>1558</v>
      </c>
      <c r="R230" t="s">
        <v>399</v>
      </c>
      <c r="S230" t="s">
        <v>400</v>
      </c>
      <c r="T230" s="109">
        <v>76</v>
      </c>
      <c r="U230" t="s">
        <v>1559</v>
      </c>
      <c r="V230" t="s">
        <v>1660</v>
      </c>
    </row>
    <row r="231" spans="1:22" hidden="1" x14ac:dyDescent="0.25">
      <c r="A231" t="s">
        <v>449</v>
      </c>
      <c r="B231">
        <v>18</v>
      </c>
      <c r="C231">
        <v>8</v>
      </c>
      <c r="D231" t="s">
        <v>1554</v>
      </c>
      <c r="E231" s="108">
        <v>45320</v>
      </c>
      <c r="F231" t="s">
        <v>1555</v>
      </c>
      <c r="G231">
        <v>1</v>
      </c>
      <c r="H231">
        <v>45320</v>
      </c>
      <c r="J231">
        <v>0</v>
      </c>
      <c r="K231" t="s">
        <v>1620</v>
      </c>
      <c r="L231" t="s">
        <v>1636</v>
      </c>
      <c r="M231" t="s">
        <v>1556</v>
      </c>
      <c r="N231">
        <v>152</v>
      </c>
      <c r="O231" t="s">
        <v>1557</v>
      </c>
      <c r="P231" t="s">
        <v>3</v>
      </c>
      <c r="Q231" t="s">
        <v>1558</v>
      </c>
      <c r="R231" t="s">
        <v>340</v>
      </c>
      <c r="S231" t="s">
        <v>341</v>
      </c>
      <c r="T231" s="109">
        <v>304.2</v>
      </c>
      <c r="U231" t="s">
        <v>1559</v>
      </c>
      <c r="V231" t="s">
        <v>1660</v>
      </c>
    </row>
    <row r="232" spans="1:22" hidden="1" x14ac:dyDescent="0.25">
      <c r="A232" t="s">
        <v>449</v>
      </c>
      <c r="B232">
        <v>18</v>
      </c>
      <c r="C232">
        <v>8</v>
      </c>
      <c r="D232" t="s">
        <v>1554</v>
      </c>
      <c r="E232" s="108">
        <v>45320</v>
      </c>
      <c r="F232" t="s">
        <v>1555</v>
      </c>
      <c r="G232">
        <v>1</v>
      </c>
      <c r="H232">
        <v>45320</v>
      </c>
      <c r="J232">
        <v>0</v>
      </c>
      <c r="K232" t="s">
        <v>1620</v>
      </c>
      <c r="L232" t="s">
        <v>1636</v>
      </c>
      <c r="M232" t="s">
        <v>1556</v>
      </c>
      <c r="N232">
        <v>152</v>
      </c>
      <c r="O232" t="s">
        <v>1557</v>
      </c>
      <c r="P232" t="s">
        <v>3</v>
      </c>
      <c r="Q232" t="s">
        <v>1558</v>
      </c>
      <c r="R232" t="s">
        <v>1181</v>
      </c>
      <c r="S232" t="s">
        <v>1182</v>
      </c>
      <c r="T232" s="109">
        <v>500</v>
      </c>
      <c r="U232" t="s">
        <v>1559</v>
      </c>
      <c r="V232" t="s">
        <v>1660</v>
      </c>
    </row>
    <row r="233" spans="1:22" hidden="1" x14ac:dyDescent="0.25">
      <c r="A233" t="s">
        <v>449</v>
      </c>
      <c r="B233">
        <v>18</v>
      </c>
      <c r="C233">
        <v>8</v>
      </c>
      <c r="D233" t="s">
        <v>1554</v>
      </c>
      <c r="E233" s="108">
        <v>45320</v>
      </c>
      <c r="F233" t="s">
        <v>1555</v>
      </c>
      <c r="G233">
        <v>1</v>
      </c>
      <c r="H233">
        <v>45320</v>
      </c>
      <c r="J233">
        <v>0</v>
      </c>
      <c r="K233" t="s">
        <v>1620</v>
      </c>
      <c r="L233" t="s">
        <v>1636</v>
      </c>
      <c r="M233" t="s">
        <v>1556</v>
      </c>
      <c r="N233">
        <v>152</v>
      </c>
      <c r="O233" t="s">
        <v>1557</v>
      </c>
      <c r="P233" t="s">
        <v>3</v>
      </c>
      <c r="Q233" t="s">
        <v>1558</v>
      </c>
      <c r="R233" t="s">
        <v>1385</v>
      </c>
      <c r="S233" t="s">
        <v>1386</v>
      </c>
      <c r="T233" s="109">
        <v>1500</v>
      </c>
      <c r="U233" t="s">
        <v>1559</v>
      </c>
      <c r="V233" t="s">
        <v>1660</v>
      </c>
    </row>
    <row r="234" spans="1:22" hidden="1" x14ac:dyDescent="0.25">
      <c r="A234" t="s">
        <v>449</v>
      </c>
      <c r="B234">
        <v>18</v>
      </c>
      <c r="C234">
        <v>8</v>
      </c>
      <c r="D234" t="s">
        <v>1554</v>
      </c>
      <c r="E234" s="108">
        <v>45320</v>
      </c>
      <c r="F234" t="s">
        <v>1555</v>
      </c>
      <c r="G234">
        <v>1</v>
      </c>
      <c r="H234">
        <v>45320</v>
      </c>
      <c r="J234">
        <v>0</v>
      </c>
      <c r="K234" t="s">
        <v>1620</v>
      </c>
      <c r="L234" t="s">
        <v>1636</v>
      </c>
      <c r="M234" t="s">
        <v>1556</v>
      </c>
      <c r="N234">
        <v>152</v>
      </c>
      <c r="O234" t="s">
        <v>1557</v>
      </c>
      <c r="P234" t="s">
        <v>3</v>
      </c>
      <c r="Q234" t="s">
        <v>1558</v>
      </c>
      <c r="R234" t="s">
        <v>371</v>
      </c>
      <c r="S234" t="s">
        <v>1637</v>
      </c>
      <c r="T234" s="109">
        <v>1125</v>
      </c>
      <c r="U234" t="s">
        <v>1559</v>
      </c>
      <c r="V234" t="s">
        <v>1660</v>
      </c>
    </row>
    <row r="235" spans="1:22" hidden="1" x14ac:dyDescent="0.25">
      <c r="A235" t="s">
        <v>449</v>
      </c>
      <c r="B235">
        <v>18</v>
      </c>
      <c r="C235">
        <v>8</v>
      </c>
      <c r="D235" t="s">
        <v>1554</v>
      </c>
      <c r="E235" s="108">
        <v>45320</v>
      </c>
      <c r="F235" t="s">
        <v>1555</v>
      </c>
      <c r="G235">
        <v>1</v>
      </c>
      <c r="H235">
        <v>45320</v>
      </c>
      <c r="J235">
        <v>0</v>
      </c>
      <c r="K235" t="s">
        <v>1620</v>
      </c>
      <c r="L235" t="s">
        <v>1636</v>
      </c>
      <c r="M235" t="s">
        <v>1556</v>
      </c>
      <c r="N235">
        <v>152</v>
      </c>
      <c r="O235" t="s">
        <v>1557</v>
      </c>
      <c r="P235" t="s">
        <v>3</v>
      </c>
      <c r="Q235" t="s">
        <v>1558</v>
      </c>
      <c r="R235" t="s">
        <v>956</v>
      </c>
      <c r="S235" t="s">
        <v>957</v>
      </c>
      <c r="T235" s="109">
        <v>600</v>
      </c>
      <c r="U235" t="s">
        <v>1559</v>
      </c>
      <c r="V235" t="s">
        <v>1660</v>
      </c>
    </row>
    <row r="236" spans="1:22" hidden="1" x14ac:dyDescent="0.25">
      <c r="A236" t="s">
        <v>449</v>
      </c>
      <c r="B236">
        <v>18</v>
      </c>
      <c r="C236">
        <v>8</v>
      </c>
      <c r="D236" t="s">
        <v>1554</v>
      </c>
      <c r="E236" s="108">
        <v>45320</v>
      </c>
      <c r="F236" t="s">
        <v>1555</v>
      </c>
      <c r="G236">
        <v>1</v>
      </c>
      <c r="H236">
        <v>45320</v>
      </c>
      <c r="J236">
        <v>0</v>
      </c>
      <c r="K236" t="s">
        <v>1620</v>
      </c>
      <c r="L236" t="s">
        <v>1636</v>
      </c>
      <c r="M236" t="s">
        <v>1556</v>
      </c>
      <c r="N236">
        <v>152</v>
      </c>
      <c r="O236" t="s">
        <v>1557</v>
      </c>
      <c r="P236" t="s">
        <v>3</v>
      </c>
      <c r="Q236" t="s">
        <v>1558</v>
      </c>
      <c r="R236" t="s">
        <v>1072</v>
      </c>
      <c r="S236" t="s">
        <v>1638</v>
      </c>
      <c r="T236" s="109">
        <v>575</v>
      </c>
      <c r="U236" t="s">
        <v>1559</v>
      </c>
      <c r="V236" t="s">
        <v>1660</v>
      </c>
    </row>
    <row r="237" spans="1:22" hidden="1" x14ac:dyDescent="0.25">
      <c r="A237" t="s">
        <v>449</v>
      </c>
      <c r="B237">
        <v>18</v>
      </c>
      <c r="C237">
        <v>8</v>
      </c>
      <c r="D237" t="s">
        <v>1554</v>
      </c>
      <c r="E237" s="108">
        <v>45320</v>
      </c>
      <c r="F237" t="s">
        <v>1555</v>
      </c>
      <c r="G237">
        <v>1</v>
      </c>
      <c r="H237">
        <v>45320</v>
      </c>
      <c r="J237">
        <v>0</v>
      </c>
      <c r="K237" t="s">
        <v>1620</v>
      </c>
      <c r="L237" t="s">
        <v>1636</v>
      </c>
      <c r="M237" t="s">
        <v>1556</v>
      </c>
      <c r="N237">
        <v>152</v>
      </c>
      <c r="O237" t="s">
        <v>1557</v>
      </c>
      <c r="P237" t="s">
        <v>3</v>
      </c>
      <c r="Q237" t="s">
        <v>1558</v>
      </c>
      <c r="R237" t="s">
        <v>686</v>
      </c>
      <c r="S237" t="s">
        <v>1571</v>
      </c>
      <c r="T237" s="109">
        <v>626</v>
      </c>
      <c r="U237" t="s">
        <v>1559</v>
      </c>
      <c r="V237" t="s">
        <v>1660</v>
      </c>
    </row>
    <row r="238" spans="1:22" hidden="1" x14ac:dyDescent="0.25">
      <c r="A238" t="s">
        <v>449</v>
      </c>
      <c r="B238">
        <v>18</v>
      </c>
      <c r="C238">
        <v>8</v>
      </c>
      <c r="D238" t="s">
        <v>1554</v>
      </c>
      <c r="E238" s="108">
        <v>45320</v>
      </c>
      <c r="F238" t="s">
        <v>1555</v>
      </c>
      <c r="G238">
        <v>1</v>
      </c>
      <c r="H238">
        <v>45320</v>
      </c>
      <c r="J238">
        <v>0</v>
      </c>
      <c r="K238" t="s">
        <v>1620</v>
      </c>
      <c r="L238" t="s">
        <v>1636</v>
      </c>
      <c r="M238" t="s">
        <v>1556</v>
      </c>
      <c r="N238">
        <v>152</v>
      </c>
      <c r="O238" t="s">
        <v>1557</v>
      </c>
      <c r="P238" t="s">
        <v>3</v>
      </c>
      <c r="Q238" t="s">
        <v>1558</v>
      </c>
      <c r="R238" t="s">
        <v>672</v>
      </c>
      <c r="S238" t="s">
        <v>673</v>
      </c>
      <c r="T238" s="109">
        <v>105</v>
      </c>
      <c r="U238" t="s">
        <v>1559</v>
      </c>
      <c r="V238" t="s">
        <v>1660</v>
      </c>
    </row>
    <row r="239" spans="1:22" hidden="1" x14ac:dyDescent="0.25">
      <c r="A239" t="s">
        <v>449</v>
      </c>
      <c r="B239">
        <v>18</v>
      </c>
      <c r="C239">
        <v>8</v>
      </c>
      <c r="D239" t="s">
        <v>1554</v>
      </c>
      <c r="E239" s="108">
        <v>45320</v>
      </c>
      <c r="F239" t="s">
        <v>1555</v>
      </c>
      <c r="G239">
        <v>1</v>
      </c>
      <c r="H239">
        <v>45320</v>
      </c>
      <c r="J239">
        <v>0</v>
      </c>
      <c r="K239" t="s">
        <v>1620</v>
      </c>
      <c r="L239" t="s">
        <v>1636</v>
      </c>
      <c r="M239" t="s">
        <v>1556</v>
      </c>
      <c r="N239">
        <v>152</v>
      </c>
      <c r="O239" t="s">
        <v>1557</v>
      </c>
      <c r="P239" t="s">
        <v>3</v>
      </c>
      <c r="Q239" t="s">
        <v>1558</v>
      </c>
      <c r="R239" t="s">
        <v>358</v>
      </c>
      <c r="S239" t="s">
        <v>359</v>
      </c>
      <c r="T239" s="109">
        <v>5148</v>
      </c>
      <c r="U239" t="s">
        <v>1559</v>
      </c>
      <c r="V239" t="s">
        <v>1660</v>
      </c>
    </row>
    <row r="240" spans="1:22" hidden="1" x14ac:dyDescent="0.25">
      <c r="A240" t="s">
        <v>449</v>
      </c>
      <c r="B240">
        <v>18</v>
      </c>
      <c r="C240">
        <v>8</v>
      </c>
      <c r="D240" t="s">
        <v>1554</v>
      </c>
      <c r="E240" s="108">
        <v>45320</v>
      </c>
      <c r="F240" t="s">
        <v>1555</v>
      </c>
      <c r="G240">
        <v>1</v>
      </c>
      <c r="H240">
        <v>45320</v>
      </c>
      <c r="J240">
        <v>0</v>
      </c>
      <c r="K240" t="s">
        <v>1620</v>
      </c>
      <c r="L240" t="s">
        <v>1636</v>
      </c>
      <c r="M240" t="s">
        <v>1556</v>
      </c>
      <c r="N240">
        <v>152</v>
      </c>
      <c r="O240" t="s">
        <v>1557</v>
      </c>
      <c r="P240" t="s">
        <v>3</v>
      </c>
      <c r="Q240" t="s">
        <v>1558</v>
      </c>
      <c r="R240" t="s">
        <v>1181</v>
      </c>
      <c r="S240" t="s">
        <v>1182</v>
      </c>
      <c r="T240" s="109">
        <v>571</v>
      </c>
      <c r="U240" t="s">
        <v>1559</v>
      </c>
      <c r="V240" t="s">
        <v>1660</v>
      </c>
    </row>
    <row r="241" spans="1:22" hidden="1" x14ac:dyDescent="0.25">
      <c r="A241" t="s">
        <v>449</v>
      </c>
      <c r="B241">
        <v>19</v>
      </c>
      <c r="C241">
        <v>8</v>
      </c>
      <c r="D241" t="s">
        <v>1554</v>
      </c>
      <c r="E241" s="108">
        <v>45321</v>
      </c>
      <c r="F241" t="s">
        <v>1555</v>
      </c>
      <c r="G241">
        <v>1</v>
      </c>
      <c r="H241">
        <v>45321</v>
      </c>
      <c r="J241">
        <v>0</v>
      </c>
      <c r="K241" t="s">
        <v>1620</v>
      </c>
      <c r="L241" t="s">
        <v>1636</v>
      </c>
      <c r="M241" t="s">
        <v>1556</v>
      </c>
      <c r="N241">
        <v>152</v>
      </c>
      <c r="O241" t="s">
        <v>1557</v>
      </c>
      <c r="P241" t="s">
        <v>3</v>
      </c>
      <c r="Q241" t="s">
        <v>1558</v>
      </c>
      <c r="R241" t="s">
        <v>340</v>
      </c>
      <c r="S241" t="s">
        <v>341</v>
      </c>
      <c r="T241" s="109">
        <v>1396.05</v>
      </c>
      <c r="U241" t="s">
        <v>1559</v>
      </c>
      <c r="V241" t="s">
        <v>1661</v>
      </c>
    </row>
    <row r="242" spans="1:22" hidden="1" x14ac:dyDescent="0.25">
      <c r="A242" t="s">
        <v>449</v>
      </c>
      <c r="B242">
        <v>19</v>
      </c>
      <c r="C242">
        <v>8</v>
      </c>
      <c r="D242" t="s">
        <v>1554</v>
      </c>
      <c r="E242" s="108">
        <v>45321</v>
      </c>
      <c r="F242" t="s">
        <v>1555</v>
      </c>
      <c r="G242">
        <v>1</v>
      </c>
      <c r="H242">
        <v>45321</v>
      </c>
      <c r="J242">
        <v>0</v>
      </c>
      <c r="K242" t="s">
        <v>1620</v>
      </c>
      <c r="L242" t="s">
        <v>1636</v>
      </c>
      <c r="M242" t="s">
        <v>1556</v>
      </c>
      <c r="N242">
        <v>152</v>
      </c>
      <c r="O242" t="s">
        <v>1557</v>
      </c>
      <c r="P242" t="s">
        <v>3</v>
      </c>
      <c r="Q242" t="s">
        <v>1558</v>
      </c>
      <c r="R242" t="s">
        <v>670</v>
      </c>
      <c r="S242" t="s">
        <v>1566</v>
      </c>
      <c r="T242" s="109">
        <v>134</v>
      </c>
      <c r="U242" t="s">
        <v>1559</v>
      </c>
      <c r="V242" t="s">
        <v>1661</v>
      </c>
    </row>
    <row r="243" spans="1:22" hidden="1" x14ac:dyDescent="0.25">
      <c r="A243" t="s">
        <v>449</v>
      </c>
      <c r="B243">
        <v>19</v>
      </c>
      <c r="C243">
        <v>8</v>
      </c>
      <c r="D243" t="s">
        <v>1554</v>
      </c>
      <c r="E243" s="108">
        <v>45321</v>
      </c>
      <c r="F243" t="s">
        <v>1555</v>
      </c>
      <c r="G243">
        <v>1</v>
      </c>
      <c r="H243">
        <v>45321</v>
      </c>
      <c r="J243">
        <v>0</v>
      </c>
      <c r="K243" t="s">
        <v>1620</v>
      </c>
      <c r="L243" t="s">
        <v>1636</v>
      </c>
      <c r="M243" t="s">
        <v>1556</v>
      </c>
      <c r="N243">
        <v>152</v>
      </c>
      <c r="O243" t="s">
        <v>1557</v>
      </c>
      <c r="P243" t="s">
        <v>3</v>
      </c>
      <c r="Q243" t="s">
        <v>1558</v>
      </c>
      <c r="R243" t="s">
        <v>399</v>
      </c>
      <c r="S243" t="s">
        <v>400</v>
      </c>
      <c r="T243" s="109">
        <v>152</v>
      </c>
      <c r="U243" t="s">
        <v>1559</v>
      </c>
      <c r="V243" t="s">
        <v>1661</v>
      </c>
    </row>
    <row r="244" spans="1:22" hidden="1" x14ac:dyDescent="0.25">
      <c r="A244" t="s">
        <v>449</v>
      </c>
      <c r="B244">
        <v>19</v>
      </c>
      <c r="C244">
        <v>8</v>
      </c>
      <c r="D244" t="s">
        <v>1554</v>
      </c>
      <c r="E244" s="108">
        <v>45321</v>
      </c>
      <c r="F244" t="s">
        <v>1555</v>
      </c>
      <c r="G244">
        <v>1</v>
      </c>
      <c r="H244">
        <v>45321</v>
      </c>
      <c r="J244">
        <v>0</v>
      </c>
      <c r="K244" t="s">
        <v>1620</v>
      </c>
      <c r="L244" t="s">
        <v>1636</v>
      </c>
      <c r="M244" t="s">
        <v>1556</v>
      </c>
      <c r="N244">
        <v>152</v>
      </c>
      <c r="O244" t="s">
        <v>1557</v>
      </c>
      <c r="P244" t="s">
        <v>3</v>
      </c>
      <c r="Q244" t="s">
        <v>1558</v>
      </c>
      <c r="R244" t="s">
        <v>1072</v>
      </c>
      <c r="S244" t="s">
        <v>1638</v>
      </c>
      <c r="T244" s="109">
        <v>1725</v>
      </c>
      <c r="U244" t="s">
        <v>1559</v>
      </c>
      <c r="V244" t="s">
        <v>1661</v>
      </c>
    </row>
    <row r="245" spans="1:22" hidden="1" x14ac:dyDescent="0.25">
      <c r="A245" t="s">
        <v>449</v>
      </c>
      <c r="B245">
        <v>19</v>
      </c>
      <c r="C245">
        <v>8</v>
      </c>
      <c r="D245" t="s">
        <v>1554</v>
      </c>
      <c r="E245" s="108">
        <v>45321</v>
      </c>
      <c r="F245" t="s">
        <v>1555</v>
      </c>
      <c r="G245">
        <v>1</v>
      </c>
      <c r="H245">
        <v>45321</v>
      </c>
      <c r="J245">
        <v>0</v>
      </c>
      <c r="K245" t="s">
        <v>1620</v>
      </c>
      <c r="L245" t="s">
        <v>1636</v>
      </c>
      <c r="M245" t="s">
        <v>1556</v>
      </c>
      <c r="N245">
        <v>152</v>
      </c>
      <c r="O245" t="s">
        <v>1557</v>
      </c>
      <c r="P245" t="s">
        <v>3</v>
      </c>
      <c r="Q245" t="s">
        <v>1558</v>
      </c>
      <c r="R245" t="s">
        <v>686</v>
      </c>
      <c r="S245" t="s">
        <v>1571</v>
      </c>
      <c r="T245" s="109">
        <v>535</v>
      </c>
      <c r="U245" t="s">
        <v>1559</v>
      </c>
      <c r="V245" t="s">
        <v>1661</v>
      </c>
    </row>
    <row r="246" spans="1:22" hidden="1" x14ac:dyDescent="0.25">
      <c r="A246" t="s">
        <v>449</v>
      </c>
      <c r="B246">
        <v>19</v>
      </c>
      <c r="C246">
        <v>8</v>
      </c>
      <c r="D246" t="s">
        <v>1554</v>
      </c>
      <c r="E246" s="108">
        <v>45321</v>
      </c>
      <c r="F246" t="s">
        <v>1555</v>
      </c>
      <c r="G246">
        <v>1</v>
      </c>
      <c r="H246">
        <v>45321</v>
      </c>
      <c r="J246">
        <v>0</v>
      </c>
      <c r="K246" t="s">
        <v>1620</v>
      </c>
      <c r="L246" t="s">
        <v>1636</v>
      </c>
      <c r="M246" t="s">
        <v>1556</v>
      </c>
      <c r="N246">
        <v>152</v>
      </c>
      <c r="O246" t="s">
        <v>1557</v>
      </c>
      <c r="P246" t="s">
        <v>3</v>
      </c>
      <c r="Q246" t="s">
        <v>1558</v>
      </c>
      <c r="R246" t="s">
        <v>371</v>
      </c>
      <c r="S246" t="s">
        <v>1637</v>
      </c>
      <c r="T246" s="109">
        <v>465</v>
      </c>
      <c r="U246" t="s">
        <v>1559</v>
      </c>
      <c r="V246" t="s">
        <v>1661</v>
      </c>
    </row>
    <row r="247" spans="1:22" hidden="1" x14ac:dyDescent="0.25">
      <c r="A247" t="s">
        <v>449</v>
      </c>
      <c r="B247">
        <v>19</v>
      </c>
      <c r="C247">
        <v>8</v>
      </c>
      <c r="D247" t="s">
        <v>1554</v>
      </c>
      <c r="E247" s="108">
        <v>45321</v>
      </c>
      <c r="F247" t="s">
        <v>1555</v>
      </c>
      <c r="G247">
        <v>1</v>
      </c>
      <c r="H247">
        <v>45321</v>
      </c>
      <c r="J247">
        <v>0</v>
      </c>
      <c r="K247" t="s">
        <v>1620</v>
      </c>
      <c r="L247" t="s">
        <v>1636</v>
      </c>
      <c r="M247" t="s">
        <v>1556</v>
      </c>
      <c r="N247">
        <v>152</v>
      </c>
      <c r="O247" t="s">
        <v>1557</v>
      </c>
      <c r="P247" t="s">
        <v>3</v>
      </c>
      <c r="Q247" t="s">
        <v>1558</v>
      </c>
      <c r="R247" t="s">
        <v>1368</v>
      </c>
      <c r="S247" t="s">
        <v>1369</v>
      </c>
      <c r="T247" s="109">
        <v>375</v>
      </c>
      <c r="U247" t="s">
        <v>1559</v>
      </c>
      <c r="V247" t="s">
        <v>1661</v>
      </c>
    </row>
    <row r="248" spans="1:22" hidden="1" x14ac:dyDescent="0.25">
      <c r="A248" t="s">
        <v>449</v>
      </c>
      <c r="B248">
        <v>19</v>
      </c>
      <c r="C248">
        <v>8</v>
      </c>
      <c r="D248" t="s">
        <v>1554</v>
      </c>
      <c r="E248" s="108">
        <v>45321</v>
      </c>
      <c r="F248" t="s">
        <v>1555</v>
      </c>
      <c r="G248">
        <v>1</v>
      </c>
      <c r="H248">
        <v>45321</v>
      </c>
      <c r="J248">
        <v>0</v>
      </c>
      <c r="K248" t="s">
        <v>1620</v>
      </c>
      <c r="L248" t="s">
        <v>1636</v>
      </c>
      <c r="M248" t="s">
        <v>1556</v>
      </c>
      <c r="N248">
        <v>152</v>
      </c>
      <c r="O248" t="s">
        <v>1557</v>
      </c>
      <c r="P248" t="s">
        <v>3</v>
      </c>
      <c r="Q248" t="s">
        <v>1558</v>
      </c>
      <c r="R248" t="s">
        <v>358</v>
      </c>
      <c r="S248" t="s">
        <v>359</v>
      </c>
      <c r="T248" s="109">
        <v>2400</v>
      </c>
      <c r="U248" t="s">
        <v>1559</v>
      </c>
      <c r="V248" t="s">
        <v>1661</v>
      </c>
    </row>
    <row r="249" spans="1:22" hidden="1" x14ac:dyDescent="0.25">
      <c r="A249" t="s">
        <v>449</v>
      </c>
      <c r="B249">
        <v>20</v>
      </c>
      <c r="C249">
        <v>8</v>
      </c>
      <c r="D249" t="s">
        <v>1554</v>
      </c>
      <c r="E249" s="108">
        <v>45322</v>
      </c>
      <c r="F249" t="s">
        <v>1555</v>
      </c>
      <c r="G249">
        <v>1</v>
      </c>
      <c r="H249">
        <v>45322</v>
      </c>
      <c r="J249">
        <v>0</v>
      </c>
      <c r="K249" t="s">
        <v>1620</v>
      </c>
      <c r="L249" t="s">
        <v>1636</v>
      </c>
      <c r="M249" t="s">
        <v>1556</v>
      </c>
      <c r="N249">
        <v>152</v>
      </c>
      <c r="O249" t="s">
        <v>1557</v>
      </c>
      <c r="P249" t="s">
        <v>3</v>
      </c>
      <c r="Q249" t="s">
        <v>1558</v>
      </c>
      <c r="R249" t="s">
        <v>340</v>
      </c>
      <c r="S249" t="s">
        <v>341</v>
      </c>
      <c r="T249" s="109">
        <v>1616.55</v>
      </c>
      <c r="U249" t="s">
        <v>1559</v>
      </c>
      <c r="V249" t="s">
        <v>1662</v>
      </c>
    </row>
    <row r="250" spans="1:22" hidden="1" x14ac:dyDescent="0.25">
      <c r="A250" t="s">
        <v>449</v>
      </c>
      <c r="B250">
        <v>20</v>
      </c>
      <c r="C250">
        <v>8</v>
      </c>
      <c r="D250" t="s">
        <v>1554</v>
      </c>
      <c r="E250" s="108">
        <v>45322</v>
      </c>
      <c r="F250" t="s">
        <v>1555</v>
      </c>
      <c r="G250">
        <v>1</v>
      </c>
      <c r="H250">
        <v>45322</v>
      </c>
      <c r="J250">
        <v>0</v>
      </c>
      <c r="K250" t="s">
        <v>1620</v>
      </c>
      <c r="L250" t="s">
        <v>1636</v>
      </c>
      <c r="M250" t="s">
        <v>1556</v>
      </c>
      <c r="N250">
        <v>152</v>
      </c>
      <c r="O250" t="s">
        <v>1557</v>
      </c>
      <c r="P250" t="s">
        <v>3</v>
      </c>
      <c r="Q250" t="s">
        <v>1558</v>
      </c>
      <c r="R250" t="s">
        <v>672</v>
      </c>
      <c r="S250" t="s">
        <v>673</v>
      </c>
      <c r="T250" s="109">
        <v>108</v>
      </c>
      <c r="U250" t="s">
        <v>1559</v>
      </c>
      <c r="V250" t="s">
        <v>1662</v>
      </c>
    </row>
    <row r="251" spans="1:22" hidden="1" x14ac:dyDescent="0.25">
      <c r="A251" t="s">
        <v>449</v>
      </c>
      <c r="B251">
        <v>20</v>
      </c>
      <c r="C251">
        <v>8</v>
      </c>
      <c r="D251" t="s">
        <v>1554</v>
      </c>
      <c r="E251" s="108">
        <v>45322</v>
      </c>
      <c r="F251" t="s">
        <v>1555</v>
      </c>
      <c r="G251">
        <v>1</v>
      </c>
      <c r="H251">
        <v>45322</v>
      </c>
      <c r="J251">
        <v>0</v>
      </c>
      <c r="K251" t="s">
        <v>1620</v>
      </c>
      <c r="L251" t="s">
        <v>1636</v>
      </c>
      <c r="M251" t="s">
        <v>1556</v>
      </c>
      <c r="N251">
        <v>152</v>
      </c>
      <c r="O251" t="s">
        <v>1557</v>
      </c>
      <c r="P251" t="s">
        <v>3</v>
      </c>
      <c r="Q251" t="s">
        <v>1558</v>
      </c>
      <c r="R251" t="s">
        <v>399</v>
      </c>
      <c r="S251" t="s">
        <v>400</v>
      </c>
      <c r="T251" s="109">
        <v>76</v>
      </c>
      <c r="U251" t="s">
        <v>1559</v>
      </c>
      <c r="V251" t="s">
        <v>1662</v>
      </c>
    </row>
    <row r="252" spans="1:22" hidden="1" x14ac:dyDescent="0.25">
      <c r="A252" t="s">
        <v>449</v>
      </c>
      <c r="B252">
        <v>20</v>
      </c>
      <c r="C252">
        <v>8</v>
      </c>
      <c r="D252" t="s">
        <v>1554</v>
      </c>
      <c r="E252" s="108">
        <v>45322</v>
      </c>
      <c r="F252" t="s">
        <v>1555</v>
      </c>
      <c r="G252">
        <v>1</v>
      </c>
      <c r="H252">
        <v>45322</v>
      </c>
      <c r="J252">
        <v>0</v>
      </c>
      <c r="K252" t="s">
        <v>1620</v>
      </c>
      <c r="L252" t="s">
        <v>1636</v>
      </c>
      <c r="M252" t="s">
        <v>1556</v>
      </c>
      <c r="N252">
        <v>152</v>
      </c>
      <c r="O252" t="s">
        <v>1557</v>
      </c>
      <c r="P252" t="s">
        <v>3</v>
      </c>
      <c r="Q252" t="s">
        <v>1558</v>
      </c>
      <c r="R252" t="s">
        <v>670</v>
      </c>
      <c r="S252" t="s">
        <v>1566</v>
      </c>
      <c r="T252" s="109">
        <v>67</v>
      </c>
      <c r="U252" t="s">
        <v>1559</v>
      </c>
      <c r="V252" t="s">
        <v>1662</v>
      </c>
    </row>
    <row r="253" spans="1:22" hidden="1" x14ac:dyDescent="0.25">
      <c r="A253" t="s">
        <v>449</v>
      </c>
      <c r="B253">
        <v>20</v>
      </c>
      <c r="C253">
        <v>8</v>
      </c>
      <c r="D253" t="s">
        <v>1554</v>
      </c>
      <c r="E253" s="108">
        <v>45322</v>
      </c>
      <c r="F253" t="s">
        <v>1555</v>
      </c>
      <c r="G253">
        <v>1</v>
      </c>
      <c r="H253">
        <v>45322</v>
      </c>
      <c r="J253">
        <v>0</v>
      </c>
      <c r="K253" t="s">
        <v>1620</v>
      </c>
      <c r="L253" t="s">
        <v>1636</v>
      </c>
      <c r="M253" t="s">
        <v>1556</v>
      </c>
      <c r="N253">
        <v>152</v>
      </c>
      <c r="O253" t="s">
        <v>1557</v>
      </c>
      <c r="P253" t="s">
        <v>3</v>
      </c>
      <c r="Q253" t="s">
        <v>1558</v>
      </c>
      <c r="R253" t="s">
        <v>1055</v>
      </c>
      <c r="S253" t="s">
        <v>1056</v>
      </c>
      <c r="T253" s="109">
        <v>185</v>
      </c>
      <c r="U253" t="s">
        <v>1559</v>
      </c>
      <c r="V253" t="s">
        <v>1662</v>
      </c>
    </row>
    <row r="254" spans="1:22" hidden="1" x14ac:dyDescent="0.25">
      <c r="A254" t="s">
        <v>449</v>
      </c>
      <c r="B254">
        <v>20</v>
      </c>
      <c r="C254">
        <v>8</v>
      </c>
      <c r="D254" t="s">
        <v>1554</v>
      </c>
      <c r="E254" s="108">
        <v>45322</v>
      </c>
      <c r="F254" t="s">
        <v>1555</v>
      </c>
      <c r="G254">
        <v>1</v>
      </c>
      <c r="H254">
        <v>45322</v>
      </c>
      <c r="J254">
        <v>0</v>
      </c>
      <c r="K254" t="s">
        <v>1620</v>
      </c>
      <c r="L254" t="s">
        <v>1636</v>
      </c>
      <c r="M254" t="s">
        <v>1556</v>
      </c>
      <c r="N254">
        <v>152</v>
      </c>
      <c r="O254" t="s">
        <v>1557</v>
      </c>
      <c r="P254" t="s">
        <v>3</v>
      </c>
      <c r="Q254" t="s">
        <v>1558</v>
      </c>
      <c r="R254" t="s">
        <v>346</v>
      </c>
      <c r="S254" t="s">
        <v>347</v>
      </c>
      <c r="T254" s="109">
        <v>200</v>
      </c>
      <c r="U254" t="s">
        <v>1559</v>
      </c>
      <c r="V254" t="s">
        <v>1662</v>
      </c>
    </row>
    <row r="255" spans="1:22" hidden="1" x14ac:dyDescent="0.25">
      <c r="A255" t="s">
        <v>449</v>
      </c>
      <c r="B255">
        <v>20</v>
      </c>
      <c r="C255">
        <v>8</v>
      </c>
      <c r="D255" t="s">
        <v>1554</v>
      </c>
      <c r="E255" s="108">
        <v>45322</v>
      </c>
      <c r="F255" t="s">
        <v>1555</v>
      </c>
      <c r="G255">
        <v>1</v>
      </c>
      <c r="H255">
        <v>45322</v>
      </c>
      <c r="J255">
        <v>0</v>
      </c>
      <c r="K255" t="s">
        <v>1620</v>
      </c>
      <c r="L255" t="s">
        <v>1636</v>
      </c>
      <c r="M255" t="s">
        <v>1556</v>
      </c>
      <c r="N255">
        <v>152</v>
      </c>
      <c r="O255" t="s">
        <v>1557</v>
      </c>
      <c r="P255" t="s">
        <v>3</v>
      </c>
      <c r="Q255" t="s">
        <v>1558</v>
      </c>
      <c r="R255" t="s">
        <v>775</v>
      </c>
      <c r="S255" t="s">
        <v>776</v>
      </c>
      <c r="T255" s="109">
        <v>200</v>
      </c>
      <c r="U255" t="s">
        <v>1559</v>
      </c>
      <c r="V255" t="s">
        <v>1662</v>
      </c>
    </row>
    <row r="256" spans="1:22" hidden="1" x14ac:dyDescent="0.25">
      <c r="A256" t="s">
        <v>449</v>
      </c>
      <c r="B256">
        <v>20</v>
      </c>
      <c r="C256">
        <v>8</v>
      </c>
      <c r="D256" t="s">
        <v>1554</v>
      </c>
      <c r="E256" s="108">
        <v>45322</v>
      </c>
      <c r="F256" t="s">
        <v>1555</v>
      </c>
      <c r="G256">
        <v>1</v>
      </c>
      <c r="H256">
        <v>45322</v>
      </c>
      <c r="J256">
        <v>0</v>
      </c>
      <c r="K256" t="s">
        <v>1620</v>
      </c>
      <c r="L256" t="s">
        <v>1636</v>
      </c>
      <c r="M256" t="s">
        <v>1556</v>
      </c>
      <c r="N256">
        <v>152</v>
      </c>
      <c r="O256" t="s">
        <v>1557</v>
      </c>
      <c r="P256" t="s">
        <v>3</v>
      </c>
      <c r="Q256" t="s">
        <v>1558</v>
      </c>
      <c r="R256" t="s">
        <v>371</v>
      </c>
      <c r="S256" t="s">
        <v>1637</v>
      </c>
      <c r="T256" s="109">
        <v>860</v>
      </c>
      <c r="U256" t="s">
        <v>1559</v>
      </c>
      <c r="V256" t="s">
        <v>1662</v>
      </c>
    </row>
    <row r="257" spans="1:22" hidden="1" x14ac:dyDescent="0.25">
      <c r="A257" t="s">
        <v>449</v>
      </c>
      <c r="B257">
        <v>20</v>
      </c>
      <c r="C257">
        <v>8</v>
      </c>
      <c r="D257" t="s">
        <v>1554</v>
      </c>
      <c r="E257" s="108">
        <v>45322</v>
      </c>
      <c r="F257" t="s">
        <v>1555</v>
      </c>
      <c r="G257">
        <v>1</v>
      </c>
      <c r="H257">
        <v>45322</v>
      </c>
      <c r="J257">
        <v>0</v>
      </c>
      <c r="K257" t="s">
        <v>1620</v>
      </c>
      <c r="L257" t="s">
        <v>1636</v>
      </c>
      <c r="M257" t="s">
        <v>1556</v>
      </c>
      <c r="N257">
        <v>152</v>
      </c>
      <c r="O257" t="s">
        <v>1557</v>
      </c>
      <c r="P257" t="s">
        <v>3</v>
      </c>
      <c r="Q257" t="s">
        <v>1558</v>
      </c>
      <c r="R257" t="s">
        <v>1181</v>
      </c>
      <c r="S257" t="s">
        <v>1182</v>
      </c>
      <c r="T257" s="109">
        <v>100</v>
      </c>
      <c r="U257" t="s">
        <v>1559</v>
      </c>
      <c r="V257" t="s">
        <v>1662</v>
      </c>
    </row>
    <row r="258" spans="1:22" hidden="1" x14ac:dyDescent="0.25">
      <c r="A258" t="s">
        <v>449</v>
      </c>
      <c r="B258">
        <v>20</v>
      </c>
      <c r="C258">
        <v>8</v>
      </c>
      <c r="D258" t="s">
        <v>1554</v>
      </c>
      <c r="E258" s="108">
        <v>45322</v>
      </c>
      <c r="F258" t="s">
        <v>1555</v>
      </c>
      <c r="G258">
        <v>1</v>
      </c>
      <c r="H258">
        <v>45322</v>
      </c>
      <c r="J258">
        <v>0</v>
      </c>
      <c r="K258" t="s">
        <v>1620</v>
      </c>
      <c r="L258" t="s">
        <v>1636</v>
      </c>
      <c r="M258" t="s">
        <v>1556</v>
      </c>
      <c r="N258">
        <v>152</v>
      </c>
      <c r="O258" t="s">
        <v>1557</v>
      </c>
      <c r="P258" t="s">
        <v>3</v>
      </c>
      <c r="Q258" t="s">
        <v>1558</v>
      </c>
      <c r="R258" t="s">
        <v>1072</v>
      </c>
      <c r="S258" t="s">
        <v>1638</v>
      </c>
      <c r="T258" s="109">
        <v>575</v>
      </c>
      <c r="U258" t="s">
        <v>1559</v>
      </c>
      <c r="V258" t="s">
        <v>1662</v>
      </c>
    </row>
    <row r="259" spans="1:22" hidden="1" x14ac:dyDescent="0.25">
      <c r="A259" t="s">
        <v>449</v>
      </c>
      <c r="B259">
        <v>20</v>
      </c>
      <c r="C259">
        <v>8</v>
      </c>
      <c r="D259" t="s">
        <v>1554</v>
      </c>
      <c r="E259" s="108">
        <v>45322</v>
      </c>
      <c r="F259" t="s">
        <v>1555</v>
      </c>
      <c r="G259">
        <v>1</v>
      </c>
      <c r="H259">
        <v>45322</v>
      </c>
      <c r="J259">
        <v>0</v>
      </c>
      <c r="K259" t="s">
        <v>1620</v>
      </c>
      <c r="L259" t="s">
        <v>1636</v>
      </c>
      <c r="M259" t="s">
        <v>1556</v>
      </c>
      <c r="N259">
        <v>152</v>
      </c>
      <c r="O259" t="s">
        <v>1557</v>
      </c>
      <c r="P259" t="s">
        <v>3</v>
      </c>
      <c r="Q259" t="s">
        <v>1558</v>
      </c>
      <c r="R259" t="s">
        <v>956</v>
      </c>
      <c r="S259" t="s">
        <v>957</v>
      </c>
      <c r="T259" s="109">
        <v>300</v>
      </c>
      <c r="U259" t="s">
        <v>1559</v>
      </c>
      <c r="V259" t="s">
        <v>1662</v>
      </c>
    </row>
    <row r="260" spans="1:22" hidden="1" x14ac:dyDescent="0.25">
      <c r="A260" t="s">
        <v>449</v>
      </c>
      <c r="B260">
        <v>20</v>
      </c>
      <c r="C260">
        <v>8</v>
      </c>
      <c r="D260" t="s">
        <v>1554</v>
      </c>
      <c r="E260" s="108">
        <v>45322</v>
      </c>
      <c r="F260" t="s">
        <v>1555</v>
      </c>
      <c r="G260">
        <v>1</v>
      </c>
      <c r="H260">
        <v>45322</v>
      </c>
      <c r="J260">
        <v>0</v>
      </c>
      <c r="K260" t="s">
        <v>1620</v>
      </c>
      <c r="L260" t="s">
        <v>1636</v>
      </c>
      <c r="M260" t="s">
        <v>1556</v>
      </c>
      <c r="N260">
        <v>152</v>
      </c>
      <c r="O260" t="s">
        <v>1557</v>
      </c>
      <c r="P260" t="s">
        <v>3</v>
      </c>
      <c r="Q260" t="s">
        <v>1558</v>
      </c>
      <c r="R260" t="s">
        <v>371</v>
      </c>
      <c r="S260" t="s">
        <v>1637</v>
      </c>
      <c r="T260" s="109">
        <v>375</v>
      </c>
      <c r="U260" t="s">
        <v>1559</v>
      </c>
      <c r="V260" t="s">
        <v>1662</v>
      </c>
    </row>
    <row r="261" spans="1:22" hidden="1" x14ac:dyDescent="0.25">
      <c r="A261" t="s">
        <v>449</v>
      </c>
      <c r="B261">
        <v>20</v>
      </c>
      <c r="C261">
        <v>8</v>
      </c>
      <c r="D261" t="s">
        <v>1554</v>
      </c>
      <c r="E261" s="108">
        <v>45322</v>
      </c>
      <c r="F261" t="s">
        <v>1555</v>
      </c>
      <c r="G261">
        <v>1</v>
      </c>
      <c r="H261">
        <v>45322</v>
      </c>
      <c r="J261">
        <v>0</v>
      </c>
      <c r="K261" t="s">
        <v>1620</v>
      </c>
      <c r="L261" t="s">
        <v>1636</v>
      </c>
      <c r="M261" t="s">
        <v>1556</v>
      </c>
      <c r="N261">
        <v>152</v>
      </c>
      <c r="O261" t="s">
        <v>1557</v>
      </c>
      <c r="P261" t="s">
        <v>3</v>
      </c>
      <c r="Q261" t="s">
        <v>1558</v>
      </c>
      <c r="R261" t="s">
        <v>358</v>
      </c>
      <c r="S261" t="s">
        <v>359</v>
      </c>
      <c r="T261" s="109">
        <v>3744</v>
      </c>
      <c r="U261" t="s">
        <v>1559</v>
      </c>
      <c r="V261" t="s">
        <v>1662</v>
      </c>
    </row>
    <row r="262" spans="1:22" hidden="1" x14ac:dyDescent="0.25">
      <c r="A262" t="s">
        <v>1641</v>
      </c>
      <c r="B262">
        <v>15</v>
      </c>
      <c r="C262">
        <v>8</v>
      </c>
      <c r="D262" t="s">
        <v>1554</v>
      </c>
      <c r="E262" s="108">
        <v>45322</v>
      </c>
      <c r="G262">
        <v>0</v>
      </c>
      <c r="K262" t="s">
        <v>1620</v>
      </c>
      <c r="L262" t="s">
        <v>1636</v>
      </c>
      <c r="M262" t="s">
        <v>1556</v>
      </c>
      <c r="N262">
        <v>152</v>
      </c>
      <c r="O262" t="s">
        <v>1557</v>
      </c>
      <c r="P262" t="s">
        <v>3</v>
      </c>
      <c r="Q262" t="s">
        <v>1558</v>
      </c>
      <c r="R262" t="s">
        <v>395</v>
      </c>
      <c r="S262" t="s">
        <v>396</v>
      </c>
      <c r="T262" s="109">
        <v>19.260000000000002</v>
      </c>
      <c r="U262" t="s">
        <v>1559</v>
      </c>
      <c r="V262" t="s">
        <v>1663</v>
      </c>
    </row>
    <row r="263" spans="1:22" hidden="1" x14ac:dyDescent="0.25">
      <c r="A263" t="s">
        <v>449</v>
      </c>
      <c r="B263">
        <v>21</v>
      </c>
      <c r="C263">
        <v>8</v>
      </c>
      <c r="D263" t="s">
        <v>1554</v>
      </c>
      <c r="E263" s="108">
        <v>45329</v>
      </c>
      <c r="F263" t="s">
        <v>1555</v>
      </c>
      <c r="G263">
        <v>1</v>
      </c>
      <c r="H263">
        <v>45329</v>
      </c>
      <c r="J263">
        <v>0</v>
      </c>
      <c r="K263" t="s">
        <v>1620</v>
      </c>
      <c r="L263" t="s">
        <v>1636</v>
      </c>
      <c r="M263" t="s">
        <v>1556</v>
      </c>
      <c r="N263">
        <v>152</v>
      </c>
      <c r="O263" t="s">
        <v>1557</v>
      </c>
      <c r="P263" t="s">
        <v>3</v>
      </c>
      <c r="Q263" t="s">
        <v>1558</v>
      </c>
      <c r="R263" t="s">
        <v>358</v>
      </c>
      <c r="S263" t="s">
        <v>359</v>
      </c>
      <c r="T263" s="109">
        <v>351</v>
      </c>
      <c r="U263" t="s">
        <v>1559</v>
      </c>
      <c r="V263" t="s">
        <v>1664</v>
      </c>
    </row>
    <row r="264" spans="1:22" hidden="1" x14ac:dyDescent="0.25">
      <c r="A264" t="s">
        <v>449</v>
      </c>
      <c r="B264">
        <v>21</v>
      </c>
      <c r="C264">
        <v>8</v>
      </c>
      <c r="D264" t="s">
        <v>1554</v>
      </c>
      <c r="E264" s="108">
        <v>45329</v>
      </c>
      <c r="F264" t="s">
        <v>1555</v>
      </c>
      <c r="G264">
        <v>1</v>
      </c>
      <c r="H264">
        <v>45329</v>
      </c>
      <c r="J264">
        <v>0</v>
      </c>
      <c r="K264" t="s">
        <v>1620</v>
      </c>
      <c r="L264" t="s">
        <v>1636</v>
      </c>
      <c r="M264" t="s">
        <v>1556</v>
      </c>
      <c r="N264">
        <v>152</v>
      </c>
      <c r="O264" t="s">
        <v>1557</v>
      </c>
      <c r="P264" t="s">
        <v>3</v>
      </c>
      <c r="Q264" t="s">
        <v>1558</v>
      </c>
      <c r="R264" t="s">
        <v>624</v>
      </c>
      <c r="S264" t="s">
        <v>625</v>
      </c>
      <c r="T264" s="109">
        <v>152</v>
      </c>
      <c r="U264" t="s">
        <v>1559</v>
      </c>
      <c r="V264" t="s">
        <v>1664</v>
      </c>
    </row>
    <row r="265" spans="1:22" hidden="1" x14ac:dyDescent="0.25">
      <c r="A265" t="s">
        <v>449</v>
      </c>
      <c r="B265">
        <v>21</v>
      </c>
      <c r="C265">
        <v>8</v>
      </c>
      <c r="D265" t="s">
        <v>1554</v>
      </c>
      <c r="E265" s="108">
        <v>45329</v>
      </c>
      <c r="F265" t="s">
        <v>1555</v>
      </c>
      <c r="G265">
        <v>1</v>
      </c>
      <c r="H265">
        <v>45329</v>
      </c>
      <c r="J265">
        <v>0</v>
      </c>
      <c r="K265" t="s">
        <v>1620</v>
      </c>
      <c r="L265" t="s">
        <v>1636</v>
      </c>
      <c r="M265" t="s">
        <v>1556</v>
      </c>
      <c r="N265">
        <v>152</v>
      </c>
      <c r="O265" t="s">
        <v>1557</v>
      </c>
      <c r="P265" t="s">
        <v>3</v>
      </c>
      <c r="Q265" t="s">
        <v>1558</v>
      </c>
      <c r="R265" t="s">
        <v>624</v>
      </c>
      <c r="S265" t="s">
        <v>625</v>
      </c>
      <c r="T265" s="109">
        <v>152</v>
      </c>
      <c r="U265" t="s">
        <v>1559</v>
      </c>
      <c r="V265" t="s">
        <v>1664</v>
      </c>
    </row>
    <row r="266" spans="1:22" hidden="1" x14ac:dyDescent="0.25">
      <c r="A266" t="s">
        <v>449</v>
      </c>
      <c r="B266">
        <v>21</v>
      </c>
      <c r="C266">
        <v>8</v>
      </c>
      <c r="D266" t="s">
        <v>1554</v>
      </c>
      <c r="E266" s="108">
        <v>45329</v>
      </c>
      <c r="F266" t="s">
        <v>1555</v>
      </c>
      <c r="G266">
        <v>1</v>
      </c>
      <c r="H266">
        <v>45329</v>
      </c>
      <c r="J266">
        <v>0</v>
      </c>
      <c r="K266" t="s">
        <v>1620</v>
      </c>
      <c r="L266" t="s">
        <v>1636</v>
      </c>
      <c r="M266" t="s">
        <v>1556</v>
      </c>
      <c r="N266">
        <v>152</v>
      </c>
      <c r="O266" t="s">
        <v>1557</v>
      </c>
      <c r="P266" t="s">
        <v>3</v>
      </c>
      <c r="Q266" t="s">
        <v>1558</v>
      </c>
      <c r="R266" t="s">
        <v>811</v>
      </c>
      <c r="S266" t="s">
        <v>812</v>
      </c>
      <c r="T266" s="109">
        <v>76.05</v>
      </c>
      <c r="U266" t="s">
        <v>1559</v>
      </c>
      <c r="V266" t="s">
        <v>1664</v>
      </c>
    </row>
    <row r="267" spans="1:22" hidden="1" x14ac:dyDescent="0.25">
      <c r="A267" t="s">
        <v>449</v>
      </c>
      <c r="B267">
        <v>21</v>
      </c>
      <c r="C267">
        <v>8</v>
      </c>
      <c r="D267" t="s">
        <v>1554</v>
      </c>
      <c r="E267" s="108">
        <v>45329</v>
      </c>
      <c r="F267" t="s">
        <v>1555</v>
      </c>
      <c r="G267">
        <v>1</v>
      </c>
      <c r="H267">
        <v>45329</v>
      </c>
      <c r="J267">
        <v>0</v>
      </c>
      <c r="K267" t="s">
        <v>1620</v>
      </c>
      <c r="L267" t="s">
        <v>1636</v>
      </c>
      <c r="M267" t="s">
        <v>1556</v>
      </c>
      <c r="N267">
        <v>152</v>
      </c>
      <c r="O267" t="s">
        <v>1557</v>
      </c>
      <c r="P267" t="s">
        <v>3</v>
      </c>
      <c r="Q267" t="s">
        <v>1558</v>
      </c>
      <c r="R267" t="s">
        <v>811</v>
      </c>
      <c r="S267" t="s">
        <v>812</v>
      </c>
      <c r="T267" s="109">
        <v>76.05</v>
      </c>
      <c r="U267" t="s">
        <v>1559</v>
      </c>
      <c r="V267" t="s">
        <v>1664</v>
      </c>
    </row>
    <row r="268" spans="1:22" hidden="1" x14ac:dyDescent="0.25">
      <c r="A268" t="s">
        <v>449</v>
      </c>
      <c r="B268">
        <v>21</v>
      </c>
      <c r="C268">
        <v>8</v>
      </c>
      <c r="D268" t="s">
        <v>1554</v>
      </c>
      <c r="E268" s="108">
        <v>45329</v>
      </c>
      <c r="F268" t="s">
        <v>1555</v>
      </c>
      <c r="G268">
        <v>1</v>
      </c>
      <c r="H268">
        <v>45329</v>
      </c>
      <c r="J268">
        <v>0</v>
      </c>
      <c r="K268" t="s">
        <v>1620</v>
      </c>
      <c r="L268" t="s">
        <v>1636</v>
      </c>
      <c r="M268" t="s">
        <v>1556</v>
      </c>
      <c r="N268">
        <v>152</v>
      </c>
      <c r="O268" t="s">
        <v>1557</v>
      </c>
      <c r="P268" t="s">
        <v>3</v>
      </c>
      <c r="Q268" t="s">
        <v>1558</v>
      </c>
      <c r="R268" t="s">
        <v>811</v>
      </c>
      <c r="S268" t="s">
        <v>812</v>
      </c>
      <c r="T268" s="109">
        <v>91</v>
      </c>
      <c r="U268" t="s">
        <v>1559</v>
      </c>
      <c r="V268" t="s">
        <v>1664</v>
      </c>
    </row>
    <row r="269" spans="1:22" hidden="1" x14ac:dyDescent="0.25">
      <c r="A269" t="s">
        <v>449</v>
      </c>
      <c r="B269">
        <v>21</v>
      </c>
      <c r="C269">
        <v>8</v>
      </c>
      <c r="D269" t="s">
        <v>1554</v>
      </c>
      <c r="E269" s="108">
        <v>45329</v>
      </c>
      <c r="F269" t="s">
        <v>1555</v>
      </c>
      <c r="G269">
        <v>1</v>
      </c>
      <c r="H269">
        <v>45329</v>
      </c>
      <c r="J269">
        <v>0</v>
      </c>
      <c r="K269" t="s">
        <v>1620</v>
      </c>
      <c r="L269" t="s">
        <v>1636</v>
      </c>
      <c r="M269" t="s">
        <v>1556</v>
      </c>
      <c r="N269">
        <v>152</v>
      </c>
      <c r="O269" t="s">
        <v>1557</v>
      </c>
      <c r="P269" t="s">
        <v>3</v>
      </c>
      <c r="Q269" t="s">
        <v>1558</v>
      </c>
      <c r="R269" t="s">
        <v>811</v>
      </c>
      <c r="S269" t="s">
        <v>812</v>
      </c>
      <c r="T269" s="109">
        <v>76.05</v>
      </c>
      <c r="U269" t="s">
        <v>1559</v>
      </c>
      <c r="V269" t="s">
        <v>1664</v>
      </c>
    </row>
    <row r="270" spans="1:22" hidden="1" x14ac:dyDescent="0.25">
      <c r="A270" t="s">
        <v>449</v>
      </c>
      <c r="B270">
        <v>21</v>
      </c>
      <c r="C270">
        <v>8</v>
      </c>
      <c r="D270" t="s">
        <v>1554</v>
      </c>
      <c r="E270" s="108">
        <v>45329</v>
      </c>
      <c r="F270" t="s">
        <v>1555</v>
      </c>
      <c r="G270">
        <v>1</v>
      </c>
      <c r="H270">
        <v>45329</v>
      </c>
      <c r="J270">
        <v>0</v>
      </c>
      <c r="K270" t="s">
        <v>1620</v>
      </c>
      <c r="L270" t="s">
        <v>1636</v>
      </c>
      <c r="M270" t="s">
        <v>1556</v>
      </c>
      <c r="N270">
        <v>152</v>
      </c>
      <c r="O270" t="s">
        <v>1557</v>
      </c>
      <c r="P270" t="s">
        <v>3</v>
      </c>
      <c r="Q270" t="s">
        <v>1558</v>
      </c>
      <c r="R270" t="s">
        <v>811</v>
      </c>
      <c r="S270" t="s">
        <v>812</v>
      </c>
      <c r="T270" s="109">
        <v>76.05</v>
      </c>
      <c r="U270" t="s">
        <v>1559</v>
      </c>
      <c r="V270" t="s">
        <v>1664</v>
      </c>
    </row>
    <row r="271" spans="1:22" hidden="1" x14ac:dyDescent="0.25">
      <c r="A271" t="s">
        <v>449</v>
      </c>
      <c r="B271">
        <v>21</v>
      </c>
      <c r="C271">
        <v>8</v>
      </c>
      <c r="D271" t="s">
        <v>1554</v>
      </c>
      <c r="E271" s="108">
        <v>45329</v>
      </c>
      <c r="F271" t="s">
        <v>1555</v>
      </c>
      <c r="G271">
        <v>1</v>
      </c>
      <c r="H271">
        <v>45329</v>
      </c>
      <c r="J271">
        <v>0</v>
      </c>
      <c r="K271" t="s">
        <v>1620</v>
      </c>
      <c r="L271" t="s">
        <v>1636</v>
      </c>
      <c r="M271" t="s">
        <v>1556</v>
      </c>
      <c r="N271">
        <v>152</v>
      </c>
      <c r="O271" t="s">
        <v>1557</v>
      </c>
      <c r="P271" t="s">
        <v>3</v>
      </c>
      <c r="Q271" t="s">
        <v>1558</v>
      </c>
      <c r="R271" t="s">
        <v>624</v>
      </c>
      <c r="S271" t="s">
        <v>625</v>
      </c>
      <c r="T271" s="109">
        <v>110</v>
      </c>
      <c r="U271" t="s">
        <v>1559</v>
      </c>
      <c r="V271" t="s">
        <v>1664</v>
      </c>
    </row>
    <row r="272" spans="1:22" hidden="1" x14ac:dyDescent="0.25">
      <c r="A272" t="s">
        <v>449</v>
      </c>
      <c r="B272">
        <v>21</v>
      </c>
      <c r="C272">
        <v>8</v>
      </c>
      <c r="D272" t="s">
        <v>1554</v>
      </c>
      <c r="E272" s="108">
        <v>45329</v>
      </c>
      <c r="F272" t="s">
        <v>1555</v>
      </c>
      <c r="G272">
        <v>1</v>
      </c>
      <c r="H272">
        <v>45329</v>
      </c>
      <c r="J272">
        <v>0</v>
      </c>
      <c r="K272" t="s">
        <v>1620</v>
      </c>
      <c r="L272" t="s">
        <v>1636</v>
      </c>
      <c r="M272" t="s">
        <v>1556</v>
      </c>
      <c r="N272">
        <v>152</v>
      </c>
      <c r="O272" t="s">
        <v>1557</v>
      </c>
      <c r="P272" t="s">
        <v>3</v>
      </c>
      <c r="Q272" t="s">
        <v>1558</v>
      </c>
      <c r="R272" t="s">
        <v>811</v>
      </c>
      <c r="S272" t="s">
        <v>812</v>
      </c>
      <c r="T272" s="109">
        <v>76.099999999999994</v>
      </c>
      <c r="U272" t="s">
        <v>1559</v>
      </c>
      <c r="V272" t="s">
        <v>1664</v>
      </c>
    </row>
    <row r="273" spans="1:22" hidden="1" x14ac:dyDescent="0.25">
      <c r="A273" t="s">
        <v>449</v>
      </c>
      <c r="B273">
        <v>21</v>
      </c>
      <c r="C273">
        <v>8</v>
      </c>
      <c r="D273" t="s">
        <v>1554</v>
      </c>
      <c r="E273" s="108">
        <v>45329</v>
      </c>
      <c r="F273" t="s">
        <v>1555</v>
      </c>
      <c r="G273">
        <v>1</v>
      </c>
      <c r="H273">
        <v>45329</v>
      </c>
      <c r="J273">
        <v>0</v>
      </c>
      <c r="K273" t="s">
        <v>1620</v>
      </c>
      <c r="L273" t="s">
        <v>1636</v>
      </c>
      <c r="M273" t="s">
        <v>1556</v>
      </c>
      <c r="N273">
        <v>152</v>
      </c>
      <c r="O273" t="s">
        <v>1557</v>
      </c>
      <c r="P273" t="s">
        <v>3</v>
      </c>
      <c r="Q273" t="s">
        <v>1558</v>
      </c>
      <c r="R273" t="s">
        <v>811</v>
      </c>
      <c r="S273" t="s">
        <v>812</v>
      </c>
      <c r="T273" s="109">
        <v>76.099999999999994</v>
      </c>
      <c r="U273" t="s">
        <v>1559</v>
      </c>
      <c r="V273" t="s">
        <v>1664</v>
      </c>
    </row>
    <row r="274" spans="1:22" hidden="1" x14ac:dyDescent="0.25">
      <c r="A274" t="s">
        <v>449</v>
      </c>
      <c r="B274">
        <v>21</v>
      </c>
      <c r="C274">
        <v>8</v>
      </c>
      <c r="D274" t="s">
        <v>1554</v>
      </c>
      <c r="E274" s="108">
        <v>45329</v>
      </c>
      <c r="F274" t="s">
        <v>1555</v>
      </c>
      <c r="G274">
        <v>1</v>
      </c>
      <c r="H274">
        <v>45329</v>
      </c>
      <c r="J274">
        <v>0</v>
      </c>
      <c r="K274" t="s">
        <v>1620</v>
      </c>
      <c r="L274" t="s">
        <v>1636</v>
      </c>
      <c r="M274" t="s">
        <v>1556</v>
      </c>
      <c r="N274">
        <v>152</v>
      </c>
      <c r="O274" t="s">
        <v>1557</v>
      </c>
      <c r="P274" t="s">
        <v>3</v>
      </c>
      <c r="Q274" t="s">
        <v>1558</v>
      </c>
      <c r="R274" t="s">
        <v>811</v>
      </c>
      <c r="S274" t="s">
        <v>812</v>
      </c>
      <c r="T274" s="109">
        <v>76.099999999999994</v>
      </c>
      <c r="U274" t="s">
        <v>1559</v>
      </c>
      <c r="V274" t="s">
        <v>1664</v>
      </c>
    </row>
    <row r="275" spans="1:22" hidden="1" x14ac:dyDescent="0.25">
      <c r="A275" t="s">
        <v>449</v>
      </c>
      <c r="B275">
        <v>21</v>
      </c>
      <c r="C275">
        <v>8</v>
      </c>
      <c r="D275" t="s">
        <v>1554</v>
      </c>
      <c r="E275" s="108">
        <v>45329</v>
      </c>
      <c r="F275" t="s">
        <v>1555</v>
      </c>
      <c r="G275">
        <v>1</v>
      </c>
      <c r="H275">
        <v>45329</v>
      </c>
      <c r="J275">
        <v>0</v>
      </c>
      <c r="K275" t="s">
        <v>1620</v>
      </c>
      <c r="L275" t="s">
        <v>1636</v>
      </c>
      <c r="M275" t="s">
        <v>1556</v>
      </c>
      <c r="N275">
        <v>152</v>
      </c>
      <c r="O275" t="s">
        <v>1557</v>
      </c>
      <c r="P275" t="s">
        <v>3</v>
      </c>
      <c r="Q275" t="s">
        <v>1558</v>
      </c>
      <c r="R275" t="s">
        <v>811</v>
      </c>
      <c r="S275" t="s">
        <v>812</v>
      </c>
      <c r="T275" s="109">
        <v>91</v>
      </c>
      <c r="U275" t="s">
        <v>1559</v>
      </c>
      <c r="V275" t="s">
        <v>1664</v>
      </c>
    </row>
    <row r="276" spans="1:22" hidden="1" x14ac:dyDescent="0.25">
      <c r="A276" t="s">
        <v>449</v>
      </c>
      <c r="B276">
        <v>21</v>
      </c>
      <c r="C276">
        <v>8</v>
      </c>
      <c r="D276" t="s">
        <v>1554</v>
      </c>
      <c r="E276" s="108">
        <v>45329</v>
      </c>
      <c r="F276" t="s">
        <v>1555</v>
      </c>
      <c r="G276">
        <v>1</v>
      </c>
      <c r="H276">
        <v>45329</v>
      </c>
      <c r="J276">
        <v>0</v>
      </c>
      <c r="K276" t="s">
        <v>1620</v>
      </c>
      <c r="L276" t="s">
        <v>1636</v>
      </c>
      <c r="M276" t="s">
        <v>1556</v>
      </c>
      <c r="N276">
        <v>152</v>
      </c>
      <c r="O276" t="s">
        <v>1557</v>
      </c>
      <c r="P276" t="s">
        <v>3</v>
      </c>
      <c r="Q276" t="s">
        <v>1558</v>
      </c>
      <c r="R276" t="s">
        <v>1181</v>
      </c>
      <c r="S276" t="s">
        <v>1182</v>
      </c>
      <c r="T276" s="109">
        <v>100</v>
      </c>
      <c r="U276" t="s">
        <v>1559</v>
      </c>
      <c r="V276" t="s">
        <v>1664</v>
      </c>
    </row>
    <row r="277" spans="1:22" hidden="1" x14ac:dyDescent="0.25">
      <c r="A277" t="s">
        <v>449</v>
      </c>
      <c r="B277">
        <v>21</v>
      </c>
      <c r="C277">
        <v>8</v>
      </c>
      <c r="D277" t="s">
        <v>1554</v>
      </c>
      <c r="E277" s="108">
        <v>45329</v>
      </c>
      <c r="F277" t="s">
        <v>1555</v>
      </c>
      <c r="G277">
        <v>1</v>
      </c>
      <c r="H277">
        <v>45329</v>
      </c>
      <c r="J277">
        <v>0</v>
      </c>
      <c r="K277" t="s">
        <v>1620</v>
      </c>
      <c r="L277" t="s">
        <v>1636</v>
      </c>
      <c r="M277" t="s">
        <v>1556</v>
      </c>
      <c r="N277">
        <v>152</v>
      </c>
      <c r="O277" t="s">
        <v>1557</v>
      </c>
      <c r="P277" t="s">
        <v>3</v>
      </c>
      <c r="Q277" t="s">
        <v>1558</v>
      </c>
      <c r="R277" t="s">
        <v>1181</v>
      </c>
      <c r="S277" t="s">
        <v>1182</v>
      </c>
      <c r="T277" s="109">
        <v>100</v>
      </c>
      <c r="U277" t="s">
        <v>1559</v>
      </c>
      <c r="V277" t="s">
        <v>1664</v>
      </c>
    </row>
    <row r="278" spans="1:22" hidden="1" x14ac:dyDescent="0.25">
      <c r="A278" t="s">
        <v>449</v>
      </c>
      <c r="B278">
        <v>21</v>
      </c>
      <c r="C278">
        <v>8</v>
      </c>
      <c r="D278" t="s">
        <v>1554</v>
      </c>
      <c r="E278" s="108">
        <v>45329</v>
      </c>
      <c r="F278" t="s">
        <v>1555</v>
      </c>
      <c r="G278">
        <v>1</v>
      </c>
      <c r="H278">
        <v>45329</v>
      </c>
      <c r="J278">
        <v>0</v>
      </c>
      <c r="K278" t="s">
        <v>1620</v>
      </c>
      <c r="L278" t="s">
        <v>1636</v>
      </c>
      <c r="M278" t="s">
        <v>1556</v>
      </c>
      <c r="N278">
        <v>152</v>
      </c>
      <c r="O278" t="s">
        <v>1557</v>
      </c>
      <c r="P278" t="s">
        <v>3</v>
      </c>
      <c r="Q278" t="s">
        <v>1558</v>
      </c>
      <c r="R278" t="s">
        <v>1181</v>
      </c>
      <c r="S278" t="s">
        <v>1182</v>
      </c>
      <c r="T278" s="109">
        <v>100</v>
      </c>
      <c r="U278" t="s">
        <v>1559</v>
      </c>
      <c r="V278" t="s">
        <v>1664</v>
      </c>
    </row>
    <row r="279" spans="1:22" hidden="1" x14ac:dyDescent="0.25">
      <c r="A279" t="s">
        <v>449</v>
      </c>
      <c r="B279">
        <v>21</v>
      </c>
      <c r="C279">
        <v>8</v>
      </c>
      <c r="D279" t="s">
        <v>1554</v>
      </c>
      <c r="E279" s="108">
        <v>45329</v>
      </c>
      <c r="F279" t="s">
        <v>1555</v>
      </c>
      <c r="G279">
        <v>1</v>
      </c>
      <c r="H279">
        <v>45329</v>
      </c>
      <c r="J279">
        <v>0</v>
      </c>
      <c r="K279" t="s">
        <v>1620</v>
      </c>
      <c r="L279" t="s">
        <v>1636</v>
      </c>
      <c r="M279" t="s">
        <v>1556</v>
      </c>
      <c r="N279">
        <v>152</v>
      </c>
      <c r="O279" t="s">
        <v>1557</v>
      </c>
      <c r="P279" t="s">
        <v>3</v>
      </c>
      <c r="Q279" t="s">
        <v>1558</v>
      </c>
      <c r="R279" t="s">
        <v>399</v>
      </c>
      <c r="S279" t="s">
        <v>400</v>
      </c>
      <c r="T279" s="109">
        <v>76</v>
      </c>
      <c r="U279" t="s">
        <v>1559</v>
      </c>
      <c r="V279" t="s">
        <v>1664</v>
      </c>
    </row>
    <row r="280" spans="1:22" hidden="1" x14ac:dyDescent="0.25">
      <c r="A280" t="s">
        <v>449</v>
      </c>
      <c r="B280">
        <v>21</v>
      </c>
      <c r="C280">
        <v>8</v>
      </c>
      <c r="D280" t="s">
        <v>1554</v>
      </c>
      <c r="E280" s="108">
        <v>45329</v>
      </c>
      <c r="F280" t="s">
        <v>1555</v>
      </c>
      <c r="G280">
        <v>1</v>
      </c>
      <c r="H280">
        <v>45329</v>
      </c>
      <c r="J280">
        <v>0</v>
      </c>
      <c r="K280" t="s">
        <v>1620</v>
      </c>
      <c r="L280" t="s">
        <v>1636</v>
      </c>
      <c r="M280" t="s">
        <v>1556</v>
      </c>
      <c r="N280">
        <v>152</v>
      </c>
      <c r="O280" t="s">
        <v>1557</v>
      </c>
      <c r="P280" t="s">
        <v>3</v>
      </c>
      <c r="Q280" t="s">
        <v>1558</v>
      </c>
      <c r="R280" t="s">
        <v>672</v>
      </c>
      <c r="S280" t="s">
        <v>673</v>
      </c>
      <c r="T280" s="109">
        <v>164</v>
      </c>
      <c r="U280" t="s">
        <v>1559</v>
      </c>
      <c r="V280" t="s">
        <v>1664</v>
      </c>
    </row>
    <row r="281" spans="1:22" hidden="1" x14ac:dyDescent="0.25">
      <c r="A281" t="s">
        <v>449</v>
      </c>
      <c r="B281">
        <v>21</v>
      </c>
      <c r="C281">
        <v>8</v>
      </c>
      <c r="D281" t="s">
        <v>1554</v>
      </c>
      <c r="E281" s="108">
        <v>45329</v>
      </c>
      <c r="F281" t="s">
        <v>1555</v>
      </c>
      <c r="G281">
        <v>1</v>
      </c>
      <c r="H281">
        <v>45329</v>
      </c>
      <c r="J281">
        <v>0</v>
      </c>
      <c r="K281" t="s">
        <v>1620</v>
      </c>
      <c r="L281" t="s">
        <v>1636</v>
      </c>
      <c r="M281" t="s">
        <v>1556</v>
      </c>
      <c r="N281">
        <v>152</v>
      </c>
      <c r="O281" t="s">
        <v>1557</v>
      </c>
      <c r="P281" t="s">
        <v>3</v>
      </c>
      <c r="Q281" t="s">
        <v>1558</v>
      </c>
      <c r="R281" t="s">
        <v>670</v>
      </c>
      <c r="S281" t="s">
        <v>1566</v>
      </c>
      <c r="T281" s="109">
        <v>104</v>
      </c>
      <c r="U281" t="s">
        <v>1559</v>
      </c>
      <c r="V281" t="s">
        <v>1664</v>
      </c>
    </row>
    <row r="282" spans="1:22" hidden="1" x14ac:dyDescent="0.25">
      <c r="A282" t="s">
        <v>449</v>
      </c>
      <c r="B282">
        <v>21</v>
      </c>
      <c r="C282">
        <v>8</v>
      </c>
      <c r="D282" t="s">
        <v>1554</v>
      </c>
      <c r="E282" s="108">
        <v>45329</v>
      </c>
      <c r="F282" t="s">
        <v>1555</v>
      </c>
      <c r="G282">
        <v>1</v>
      </c>
      <c r="H282">
        <v>45329</v>
      </c>
      <c r="J282">
        <v>0</v>
      </c>
      <c r="K282" t="s">
        <v>1620</v>
      </c>
      <c r="L282" t="s">
        <v>1636</v>
      </c>
      <c r="M282" t="s">
        <v>1556</v>
      </c>
      <c r="N282">
        <v>152</v>
      </c>
      <c r="O282" t="s">
        <v>1557</v>
      </c>
      <c r="P282" t="s">
        <v>3</v>
      </c>
      <c r="Q282" t="s">
        <v>1558</v>
      </c>
      <c r="R282" t="s">
        <v>1055</v>
      </c>
      <c r="S282" t="s">
        <v>1056</v>
      </c>
      <c r="T282" s="109">
        <v>279</v>
      </c>
      <c r="U282" t="s">
        <v>1559</v>
      </c>
      <c r="V282" t="s">
        <v>1664</v>
      </c>
    </row>
    <row r="283" spans="1:22" hidden="1" x14ac:dyDescent="0.25">
      <c r="A283" t="s">
        <v>449</v>
      </c>
      <c r="B283">
        <v>21</v>
      </c>
      <c r="C283">
        <v>8</v>
      </c>
      <c r="D283" t="s">
        <v>1554</v>
      </c>
      <c r="E283" s="108">
        <v>45329</v>
      </c>
      <c r="F283" t="s">
        <v>1555</v>
      </c>
      <c r="G283">
        <v>1</v>
      </c>
      <c r="H283">
        <v>45329</v>
      </c>
      <c r="J283">
        <v>0</v>
      </c>
      <c r="K283" t="s">
        <v>1620</v>
      </c>
      <c r="L283" t="s">
        <v>1636</v>
      </c>
      <c r="M283" t="s">
        <v>1556</v>
      </c>
      <c r="N283">
        <v>152</v>
      </c>
      <c r="O283" t="s">
        <v>1557</v>
      </c>
      <c r="P283" t="s">
        <v>3</v>
      </c>
      <c r="Q283" t="s">
        <v>1558</v>
      </c>
      <c r="R283" t="s">
        <v>775</v>
      </c>
      <c r="S283" t="s">
        <v>776</v>
      </c>
      <c r="T283" s="109">
        <v>350</v>
      </c>
      <c r="U283" t="s">
        <v>1559</v>
      </c>
      <c r="V283" t="s">
        <v>1664</v>
      </c>
    </row>
    <row r="284" spans="1:22" hidden="1" x14ac:dyDescent="0.25">
      <c r="A284" t="s">
        <v>449</v>
      </c>
      <c r="B284">
        <v>21</v>
      </c>
      <c r="C284">
        <v>8</v>
      </c>
      <c r="D284" t="s">
        <v>1554</v>
      </c>
      <c r="E284" s="108">
        <v>45329</v>
      </c>
      <c r="F284" t="s">
        <v>1555</v>
      </c>
      <c r="G284">
        <v>1</v>
      </c>
      <c r="H284">
        <v>45329</v>
      </c>
      <c r="J284">
        <v>0</v>
      </c>
      <c r="K284" t="s">
        <v>1620</v>
      </c>
      <c r="L284" t="s">
        <v>1636</v>
      </c>
      <c r="M284" t="s">
        <v>1556</v>
      </c>
      <c r="N284">
        <v>152</v>
      </c>
      <c r="O284" t="s">
        <v>1557</v>
      </c>
      <c r="P284" t="s">
        <v>3</v>
      </c>
      <c r="Q284" t="s">
        <v>1558</v>
      </c>
      <c r="R284" t="s">
        <v>346</v>
      </c>
      <c r="S284" t="s">
        <v>347</v>
      </c>
      <c r="T284" s="109">
        <v>160</v>
      </c>
      <c r="U284" t="s">
        <v>1559</v>
      </c>
      <c r="V284" t="s">
        <v>1664</v>
      </c>
    </row>
    <row r="285" spans="1:22" hidden="1" x14ac:dyDescent="0.25">
      <c r="A285" t="s">
        <v>449</v>
      </c>
      <c r="B285">
        <v>21</v>
      </c>
      <c r="C285">
        <v>8</v>
      </c>
      <c r="D285" t="s">
        <v>1554</v>
      </c>
      <c r="E285" s="108">
        <v>45329</v>
      </c>
      <c r="F285" t="s">
        <v>1555</v>
      </c>
      <c r="G285">
        <v>1</v>
      </c>
      <c r="H285">
        <v>45329</v>
      </c>
      <c r="J285">
        <v>0</v>
      </c>
      <c r="K285" t="s">
        <v>1620</v>
      </c>
      <c r="L285" t="s">
        <v>1636</v>
      </c>
      <c r="M285" t="s">
        <v>1556</v>
      </c>
      <c r="N285">
        <v>152</v>
      </c>
      <c r="O285" t="s">
        <v>1557</v>
      </c>
      <c r="P285" t="s">
        <v>3</v>
      </c>
      <c r="Q285" t="s">
        <v>1558</v>
      </c>
      <c r="R285" t="s">
        <v>832</v>
      </c>
      <c r="S285" t="s">
        <v>833</v>
      </c>
      <c r="T285" s="109">
        <v>527</v>
      </c>
      <c r="U285" t="s">
        <v>1559</v>
      </c>
      <c r="V285" t="s">
        <v>1664</v>
      </c>
    </row>
    <row r="286" spans="1:22" hidden="1" x14ac:dyDescent="0.25">
      <c r="A286" t="s">
        <v>449</v>
      </c>
      <c r="B286">
        <v>21</v>
      </c>
      <c r="C286">
        <v>8</v>
      </c>
      <c r="D286" t="s">
        <v>1554</v>
      </c>
      <c r="E286" s="108">
        <v>45329</v>
      </c>
      <c r="F286" t="s">
        <v>1555</v>
      </c>
      <c r="G286">
        <v>1</v>
      </c>
      <c r="H286">
        <v>45329</v>
      </c>
      <c r="J286">
        <v>0</v>
      </c>
      <c r="K286" t="s">
        <v>1620</v>
      </c>
      <c r="L286" t="s">
        <v>1636</v>
      </c>
      <c r="M286" t="s">
        <v>1556</v>
      </c>
      <c r="N286">
        <v>152</v>
      </c>
      <c r="O286" t="s">
        <v>1557</v>
      </c>
      <c r="P286" t="s">
        <v>3</v>
      </c>
      <c r="Q286" t="s">
        <v>1558</v>
      </c>
      <c r="R286" t="s">
        <v>671</v>
      </c>
      <c r="S286" t="s">
        <v>1567</v>
      </c>
      <c r="T286" s="109">
        <v>105</v>
      </c>
      <c r="U286" t="s">
        <v>1559</v>
      </c>
      <c r="V286" t="s">
        <v>1664</v>
      </c>
    </row>
    <row r="287" spans="1:22" hidden="1" x14ac:dyDescent="0.25">
      <c r="A287" t="s">
        <v>449</v>
      </c>
      <c r="B287">
        <v>21</v>
      </c>
      <c r="C287">
        <v>8</v>
      </c>
      <c r="D287" t="s">
        <v>1554</v>
      </c>
      <c r="E287" s="108">
        <v>45329</v>
      </c>
      <c r="F287" t="s">
        <v>1555</v>
      </c>
      <c r="G287">
        <v>1</v>
      </c>
      <c r="H287">
        <v>45329</v>
      </c>
      <c r="J287">
        <v>0</v>
      </c>
      <c r="K287" t="s">
        <v>1620</v>
      </c>
      <c r="L287" t="s">
        <v>1636</v>
      </c>
      <c r="M287" t="s">
        <v>1556</v>
      </c>
      <c r="N287">
        <v>152</v>
      </c>
      <c r="O287" t="s">
        <v>1557</v>
      </c>
      <c r="P287" t="s">
        <v>3</v>
      </c>
      <c r="Q287" t="s">
        <v>1558</v>
      </c>
      <c r="R287" t="s">
        <v>811</v>
      </c>
      <c r="S287" t="s">
        <v>812</v>
      </c>
      <c r="T287" s="109">
        <v>91</v>
      </c>
      <c r="U287" t="s">
        <v>1559</v>
      </c>
      <c r="V287" t="s">
        <v>1664</v>
      </c>
    </row>
    <row r="288" spans="1:22" hidden="1" x14ac:dyDescent="0.25">
      <c r="A288" t="s">
        <v>449</v>
      </c>
      <c r="B288">
        <v>21</v>
      </c>
      <c r="C288">
        <v>8</v>
      </c>
      <c r="D288" t="s">
        <v>1554</v>
      </c>
      <c r="E288" s="108">
        <v>45329</v>
      </c>
      <c r="F288" t="s">
        <v>1555</v>
      </c>
      <c r="G288">
        <v>1</v>
      </c>
      <c r="H288">
        <v>45329</v>
      </c>
      <c r="J288">
        <v>0</v>
      </c>
      <c r="K288" t="s">
        <v>1620</v>
      </c>
      <c r="L288" t="s">
        <v>1636</v>
      </c>
      <c r="M288" t="s">
        <v>1556</v>
      </c>
      <c r="N288">
        <v>152</v>
      </c>
      <c r="O288" t="s">
        <v>1557</v>
      </c>
      <c r="P288" t="s">
        <v>3</v>
      </c>
      <c r="Q288" t="s">
        <v>1558</v>
      </c>
      <c r="R288" t="s">
        <v>811</v>
      </c>
      <c r="S288" t="s">
        <v>812</v>
      </c>
      <c r="T288" s="109">
        <v>91</v>
      </c>
      <c r="U288" t="s">
        <v>1559</v>
      </c>
      <c r="V288" t="s">
        <v>1664</v>
      </c>
    </row>
    <row r="289" spans="1:22" hidden="1" x14ac:dyDescent="0.25">
      <c r="A289" t="s">
        <v>449</v>
      </c>
      <c r="B289">
        <v>21</v>
      </c>
      <c r="C289">
        <v>8</v>
      </c>
      <c r="D289" t="s">
        <v>1554</v>
      </c>
      <c r="E289" s="108">
        <v>45329</v>
      </c>
      <c r="F289" t="s">
        <v>1555</v>
      </c>
      <c r="G289">
        <v>1</v>
      </c>
      <c r="H289">
        <v>45329</v>
      </c>
      <c r="J289">
        <v>0</v>
      </c>
      <c r="K289" t="s">
        <v>1620</v>
      </c>
      <c r="L289" t="s">
        <v>1636</v>
      </c>
      <c r="M289" t="s">
        <v>1556</v>
      </c>
      <c r="N289">
        <v>152</v>
      </c>
      <c r="O289" t="s">
        <v>1557</v>
      </c>
      <c r="P289" t="s">
        <v>3</v>
      </c>
      <c r="Q289" t="s">
        <v>1558</v>
      </c>
      <c r="R289" t="s">
        <v>811</v>
      </c>
      <c r="S289" t="s">
        <v>812</v>
      </c>
      <c r="T289" s="109">
        <v>91</v>
      </c>
      <c r="U289" t="s">
        <v>1559</v>
      </c>
      <c r="V289" t="s">
        <v>1664</v>
      </c>
    </row>
    <row r="290" spans="1:22" hidden="1" x14ac:dyDescent="0.25">
      <c r="A290" t="s">
        <v>449</v>
      </c>
      <c r="B290">
        <v>21</v>
      </c>
      <c r="C290">
        <v>8</v>
      </c>
      <c r="D290" t="s">
        <v>1554</v>
      </c>
      <c r="E290" s="108">
        <v>45329</v>
      </c>
      <c r="F290" t="s">
        <v>1555</v>
      </c>
      <c r="G290">
        <v>1</v>
      </c>
      <c r="H290">
        <v>45329</v>
      </c>
      <c r="J290">
        <v>0</v>
      </c>
      <c r="K290" t="s">
        <v>1620</v>
      </c>
      <c r="L290" t="s">
        <v>1636</v>
      </c>
      <c r="M290" t="s">
        <v>1556</v>
      </c>
      <c r="N290">
        <v>152</v>
      </c>
      <c r="O290" t="s">
        <v>1557</v>
      </c>
      <c r="P290" t="s">
        <v>3</v>
      </c>
      <c r="Q290" t="s">
        <v>1558</v>
      </c>
      <c r="R290" t="s">
        <v>811</v>
      </c>
      <c r="S290" t="s">
        <v>812</v>
      </c>
      <c r="T290" s="109">
        <v>76.05</v>
      </c>
      <c r="U290" t="s">
        <v>1559</v>
      </c>
      <c r="V290" t="s">
        <v>1664</v>
      </c>
    </row>
    <row r="291" spans="1:22" hidden="1" x14ac:dyDescent="0.25">
      <c r="A291" t="s">
        <v>449</v>
      </c>
      <c r="B291">
        <v>21</v>
      </c>
      <c r="C291">
        <v>8</v>
      </c>
      <c r="D291" t="s">
        <v>1554</v>
      </c>
      <c r="E291" s="108">
        <v>45329</v>
      </c>
      <c r="F291" t="s">
        <v>1555</v>
      </c>
      <c r="G291">
        <v>1</v>
      </c>
      <c r="H291">
        <v>45329</v>
      </c>
      <c r="J291">
        <v>0</v>
      </c>
      <c r="K291" t="s">
        <v>1620</v>
      </c>
      <c r="L291" t="s">
        <v>1636</v>
      </c>
      <c r="M291" t="s">
        <v>1556</v>
      </c>
      <c r="N291">
        <v>152</v>
      </c>
      <c r="O291" t="s">
        <v>1557</v>
      </c>
      <c r="P291" t="s">
        <v>3</v>
      </c>
      <c r="Q291" t="s">
        <v>1558</v>
      </c>
      <c r="R291" t="s">
        <v>811</v>
      </c>
      <c r="S291" t="s">
        <v>812</v>
      </c>
      <c r="T291" s="109">
        <v>91</v>
      </c>
      <c r="U291" t="s">
        <v>1559</v>
      </c>
      <c r="V291" t="s">
        <v>1664</v>
      </c>
    </row>
    <row r="292" spans="1:22" hidden="1" x14ac:dyDescent="0.25">
      <c r="A292" t="s">
        <v>449</v>
      </c>
      <c r="B292">
        <v>21</v>
      </c>
      <c r="C292">
        <v>8</v>
      </c>
      <c r="D292" t="s">
        <v>1554</v>
      </c>
      <c r="E292" s="108">
        <v>45329</v>
      </c>
      <c r="F292" t="s">
        <v>1555</v>
      </c>
      <c r="G292">
        <v>1</v>
      </c>
      <c r="H292">
        <v>45329</v>
      </c>
      <c r="J292">
        <v>0</v>
      </c>
      <c r="K292" t="s">
        <v>1620</v>
      </c>
      <c r="L292" t="s">
        <v>1636</v>
      </c>
      <c r="M292" t="s">
        <v>1556</v>
      </c>
      <c r="N292">
        <v>152</v>
      </c>
      <c r="O292" t="s">
        <v>1557</v>
      </c>
      <c r="P292" t="s">
        <v>3</v>
      </c>
      <c r="Q292" t="s">
        <v>1558</v>
      </c>
      <c r="R292" t="s">
        <v>811</v>
      </c>
      <c r="S292" t="s">
        <v>812</v>
      </c>
      <c r="T292" s="109">
        <v>91</v>
      </c>
      <c r="U292" t="s">
        <v>1559</v>
      </c>
      <c r="V292" t="s">
        <v>1664</v>
      </c>
    </row>
    <row r="293" spans="1:22" hidden="1" x14ac:dyDescent="0.25">
      <c r="A293" t="s">
        <v>449</v>
      </c>
      <c r="B293">
        <v>21</v>
      </c>
      <c r="C293">
        <v>8</v>
      </c>
      <c r="D293" t="s">
        <v>1554</v>
      </c>
      <c r="E293" s="108">
        <v>45329</v>
      </c>
      <c r="F293" t="s">
        <v>1555</v>
      </c>
      <c r="G293">
        <v>1</v>
      </c>
      <c r="H293">
        <v>45329</v>
      </c>
      <c r="J293">
        <v>0</v>
      </c>
      <c r="K293" t="s">
        <v>1620</v>
      </c>
      <c r="L293" t="s">
        <v>1636</v>
      </c>
      <c r="M293" t="s">
        <v>1556</v>
      </c>
      <c r="N293">
        <v>152</v>
      </c>
      <c r="O293" t="s">
        <v>1557</v>
      </c>
      <c r="P293" t="s">
        <v>3</v>
      </c>
      <c r="Q293" t="s">
        <v>1558</v>
      </c>
      <c r="R293" t="s">
        <v>811</v>
      </c>
      <c r="S293" t="s">
        <v>812</v>
      </c>
      <c r="T293" s="109">
        <v>91</v>
      </c>
      <c r="U293" t="s">
        <v>1559</v>
      </c>
      <c r="V293" t="s">
        <v>1664</v>
      </c>
    </row>
    <row r="294" spans="1:22" hidden="1" x14ac:dyDescent="0.25">
      <c r="A294" t="s">
        <v>449</v>
      </c>
      <c r="B294">
        <v>21</v>
      </c>
      <c r="C294">
        <v>8</v>
      </c>
      <c r="D294" t="s">
        <v>1554</v>
      </c>
      <c r="E294" s="108">
        <v>45329</v>
      </c>
      <c r="F294" t="s">
        <v>1555</v>
      </c>
      <c r="G294">
        <v>1</v>
      </c>
      <c r="H294">
        <v>45329</v>
      </c>
      <c r="J294">
        <v>0</v>
      </c>
      <c r="K294" t="s">
        <v>1620</v>
      </c>
      <c r="L294" t="s">
        <v>1636</v>
      </c>
      <c r="M294" t="s">
        <v>1556</v>
      </c>
      <c r="N294">
        <v>152</v>
      </c>
      <c r="O294" t="s">
        <v>1557</v>
      </c>
      <c r="P294" t="s">
        <v>3</v>
      </c>
      <c r="Q294" t="s">
        <v>1558</v>
      </c>
      <c r="R294" t="s">
        <v>811</v>
      </c>
      <c r="S294" t="s">
        <v>812</v>
      </c>
      <c r="T294" s="109">
        <v>91</v>
      </c>
      <c r="U294" t="s">
        <v>1559</v>
      </c>
      <c r="V294" t="s">
        <v>1664</v>
      </c>
    </row>
    <row r="295" spans="1:22" hidden="1" x14ac:dyDescent="0.25">
      <c r="A295" t="s">
        <v>449</v>
      </c>
      <c r="B295">
        <v>21</v>
      </c>
      <c r="C295">
        <v>8</v>
      </c>
      <c r="D295" t="s">
        <v>1554</v>
      </c>
      <c r="E295" s="108">
        <v>45329</v>
      </c>
      <c r="F295" t="s">
        <v>1555</v>
      </c>
      <c r="G295">
        <v>1</v>
      </c>
      <c r="H295">
        <v>45329</v>
      </c>
      <c r="J295">
        <v>0</v>
      </c>
      <c r="K295" t="s">
        <v>1620</v>
      </c>
      <c r="L295" t="s">
        <v>1636</v>
      </c>
      <c r="M295" t="s">
        <v>1556</v>
      </c>
      <c r="N295">
        <v>152</v>
      </c>
      <c r="O295" t="s">
        <v>1557</v>
      </c>
      <c r="P295" t="s">
        <v>3</v>
      </c>
      <c r="Q295" t="s">
        <v>1558</v>
      </c>
      <c r="R295" t="s">
        <v>811</v>
      </c>
      <c r="S295" t="s">
        <v>812</v>
      </c>
      <c r="T295" s="109">
        <v>91</v>
      </c>
      <c r="U295" t="s">
        <v>1559</v>
      </c>
      <c r="V295" t="s">
        <v>1664</v>
      </c>
    </row>
    <row r="296" spans="1:22" hidden="1" x14ac:dyDescent="0.25">
      <c r="A296" t="s">
        <v>449</v>
      </c>
      <c r="B296">
        <v>21</v>
      </c>
      <c r="C296">
        <v>8</v>
      </c>
      <c r="D296" t="s">
        <v>1554</v>
      </c>
      <c r="E296" s="108">
        <v>45329</v>
      </c>
      <c r="F296" t="s">
        <v>1555</v>
      </c>
      <c r="G296">
        <v>1</v>
      </c>
      <c r="H296">
        <v>45329</v>
      </c>
      <c r="J296">
        <v>0</v>
      </c>
      <c r="K296" t="s">
        <v>1620</v>
      </c>
      <c r="L296" t="s">
        <v>1636</v>
      </c>
      <c r="M296" t="s">
        <v>1556</v>
      </c>
      <c r="N296">
        <v>152</v>
      </c>
      <c r="O296" t="s">
        <v>1557</v>
      </c>
      <c r="P296" t="s">
        <v>3</v>
      </c>
      <c r="Q296" t="s">
        <v>1558</v>
      </c>
      <c r="R296" t="s">
        <v>811</v>
      </c>
      <c r="S296" t="s">
        <v>812</v>
      </c>
      <c r="T296" s="109">
        <v>130</v>
      </c>
      <c r="U296" t="s">
        <v>1559</v>
      </c>
      <c r="V296" t="s">
        <v>1664</v>
      </c>
    </row>
    <row r="297" spans="1:22" hidden="1" x14ac:dyDescent="0.25">
      <c r="A297" t="s">
        <v>449</v>
      </c>
      <c r="B297">
        <v>21</v>
      </c>
      <c r="C297">
        <v>8</v>
      </c>
      <c r="D297" t="s">
        <v>1554</v>
      </c>
      <c r="E297" s="108">
        <v>45329</v>
      </c>
      <c r="F297" t="s">
        <v>1555</v>
      </c>
      <c r="G297">
        <v>1</v>
      </c>
      <c r="H297">
        <v>45329</v>
      </c>
      <c r="J297">
        <v>0</v>
      </c>
      <c r="K297" t="s">
        <v>1620</v>
      </c>
      <c r="L297" t="s">
        <v>1636</v>
      </c>
      <c r="M297" t="s">
        <v>1556</v>
      </c>
      <c r="N297">
        <v>152</v>
      </c>
      <c r="O297" t="s">
        <v>1557</v>
      </c>
      <c r="P297" t="s">
        <v>3</v>
      </c>
      <c r="Q297" t="s">
        <v>1558</v>
      </c>
      <c r="R297" t="s">
        <v>811</v>
      </c>
      <c r="S297" t="s">
        <v>812</v>
      </c>
      <c r="T297" s="109">
        <v>130</v>
      </c>
      <c r="U297" t="s">
        <v>1559</v>
      </c>
      <c r="V297" t="s">
        <v>1664</v>
      </c>
    </row>
    <row r="298" spans="1:22" hidden="1" x14ac:dyDescent="0.25">
      <c r="A298" t="s">
        <v>449</v>
      </c>
      <c r="B298">
        <v>21</v>
      </c>
      <c r="C298">
        <v>8</v>
      </c>
      <c r="D298" t="s">
        <v>1554</v>
      </c>
      <c r="E298" s="108">
        <v>45329</v>
      </c>
      <c r="F298" t="s">
        <v>1555</v>
      </c>
      <c r="G298">
        <v>1</v>
      </c>
      <c r="H298">
        <v>45329</v>
      </c>
      <c r="J298">
        <v>0</v>
      </c>
      <c r="K298" t="s">
        <v>1620</v>
      </c>
      <c r="L298" t="s">
        <v>1636</v>
      </c>
      <c r="M298" t="s">
        <v>1556</v>
      </c>
      <c r="N298">
        <v>152</v>
      </c>
      <c r="O298" t="s">
        <v>1557</v>
      </c>
      <c r="P298" t="s">
        <v>3</v>
      </c>
      <c r="Q298" t="s">
        <v>1558</v>
      </c>
      <c r="R298" t="s">
        <v>371</v>
      </c>
      <c r="S298" t="s">
        <v>1637</v>
      </c>
      <c r="T298" s="109">
        <v>375</v>
      </c>
      <c r="U298" t="s">
        <v>1559</v>
      </c>
      <c r="V298" t="s">
        <v>1664</v>
      </c>
    </row>
    <row r="299" spans="1:22" hidden="1" x14ac:dyDescent="0.25">
      <c r="A299" t="s">
        <v>449</v>
      </c>
      <c r="B299">
        <v>21</v>
      </c>
      <c r="C299">
        <v>8</v>
      </c>
      <c r="D299" t="s">
        <v>1554</v>
      </c>
      <c r="E299" s="108">
        <v>45329</v>
      </c>
      <c r="F299" t="s">
        <v>1555</v>
      </c>
      <c r="G299">
        <v>1</v>
      </c>
      <c r="H299">
        <v>45329</v>
      </c>
      <c r="J299">
        <v>0</v>
      </c>
      <c r="K299" t="s">
        <v>1620</v>
      </c>
      <c r="L299" t="s">
        <v>1636</v>
      </c>
      <c r="M299" t="s">
        <v>1556</v>
      </c>
      <c r="N299">
        <v>152</v>
      </c>
      <c r="O299" t="s">
        <v>1557</v>
      </c>
      <c r="P299" t="s">
        <v>3</v>
      </c>
      <c r="Q299" t="s">
        <v>1558</v>
      </c>
      <c r="R299" t="s">
        <v>1072</v>
      </c>
      <c r="S299" t="s">
        <v>1638</v>
      </c>
      <c r="T299" s="109">
        <v>575</v>
      </c>
      <c r="U299" t="s">
        <v>1559</v>
      </c>
      <c r="V299" t="s">
        <v>1664</v>
      </c>
    </row>
    <row r="300" spans="1:22" hidden="1" x14ac:dyDescent="0.25">
      <c r="A300" t="s">
        <v>449</v>
      </c>
      <c r="B300">
        <v>21</v>
      </c>
      <c r="C300">
        <v>8</v>
      </c>
      <c r="D300" t="s">
        <v>1554</v>
      </c>
      <c r="E300" s="108">
        <v>45329</v>
      </c>
      <c r="F300" t="s">
        <v>1555</v>
      </c>
      <c r="G300">
        <v>1</v>
      </c>
      <c r="H300">
        <v>45329</v>
      </c>
      <c r="J300">
        <v>0</v>
      </c>
      <c r="K300" t="s">
        <v>1620</v>
      </c>
      <c r="L300" t="s">
        <v>1636</v>
      </c>
      <c r="M300" t="s">
        <v>1556</v>
      </c>
      <c r="N300">
        <v>152</v>
      </c>
      <c r="O300" t="s">
        <v>1557</v>
      </c>
      <c r="P300" t="s">
        <v>3</v>
      </c>
      <c r="Q300" t="s">
        <v>1558</v>
      </c>
      <c r="R300" t="s">
        <v>685</v>
      </c>
      <c r="S300" t="s">
        <v>373</v>
      </c>
      <c r="T300" s="109">
        <v>373</v>
      </c>
      <c r="U300" t="s">
        <v>1559</v>
      </c>
      <c r="V300" t="s">
        <v>1664</v>
      </c>
    </row>
    <row r="301" spans="1:22" hidden="1" x14ac:dyDescent="0.25">
      <c r="A301" t="s">
        <v>449</v>
      </c>
      <c r="B301">
        <v>21</v>
      </c>
      <c r="C301">
        <v>8</v>
      </c>
      <c r="D301" t="s">
        <v>1554</v>
      </c>
      <c r="E301" s="108">
        <v>45329</v>
      </c>
      <c r="F301" t="s">
        <v>1555</v>
      </c>
      <c r="G301">
        <v>1</v>
      </c>
      <c r="H301">
        <v>45329</v>
      </c>
      <c r="J301">
        <v>0</v>
      </c>
      <c r="K301" t="s">
        <v>1620</v>
      </c>
      <c r="L301" t="s">
        <v>1636</v>
      </c>
      <c r="M301" t="s">
        <v>1556</v>
      </c>
      <c r="N301">
        <v>152</v>
      </c>
      <c r="O301" t="s">
        <v>1557</v>
      </c>
      <c r="P301" t="s">
        <v>3</v>
      </c>
      <c r="Q301" t="s">
        <v>1558</v>
      </c>
      <c r="R301" t="s">
        <v>1639</v>
      </c>
      <c r="S301" t="s">
        <v>1640</v>
      </c>
      <c r="T301" s="109">
        <v>222</v>
      </c>
      <c r="U301" t="s">
        <v>1559</v>
      </c>
      <c r="V301" t="s">
        <v>1664</v>
      </c>
    </row>
    <row r="302" spans="1:22" hidden="1" x14ac:dyDescent="0.25">
      <c r="A302" t="s">
        <v>449</v>
      </c>
      <c r="B302">
        <v>21</v>
      </c>
      <c r="C302">
        <v>8</v>
      </c>
      <c r="D302" t="s">
        <v>1554</v>
      </c>
      <c r="E302" s="108">
        <v>45329</v>
      </c>
      <c r="F302" t="s">
        <v>1555</v>
      </c>
      <c r="G302">
        <v>1</v>
      </c>
      <c r="H302">
        <v>45329</v>
      </c>
      <c r="J302">
        <v>0</v>
      </c>
      <c r="K302" t="s">
        <v>1620</v>
      </c>
      <c r="L302" t="s">
        <v>1636</v>
      </c>
      <c r="M302" t="s">
        <v>1556</v>
      </c>
      <c r="N302">
        <v>152</v>
      </c>
      <c r="O302" t="s">
        <v>1557</v>
      </c>
      <c r="P302" t="s">
        <v>3</v>
      </c>
      <c r="Q302" t="s">
        <v>1558</v>
      </c>
      <c r="R302" t="s">
        <v>1381</v>
      </c>
      <c r="S302" t="s">
        <v>1382</v>
      </c>
      <c r="T302" s="109">
        <v>500</v>
      </c>
      <c r="U302" t="s">
        <v>1559</v>
      </c>
      <c r="V302" t="s">
        <v>1664</v>
      </c>
    </row>
    <row r="303" spans="1:22" hidden="1" x14ac:dyDescent="0.25">
      <c r="A303" t="s">
        <v>449</v>
      </c>
      <c r="B303">
        <v>21</v>
      </c>
      <c r="C303">
        <v>8</v>
      </c>
      <c r="D303" t="s">
        <v>1554</v>
      </c>
      <c r="E303" s="108">
        <v>45329</v>
      </c>
      <c r="F303" t="s">
        <v>1555</v>
      </c>
      <c r="G303">
        <v>1</v>
      </c>
      <c r="H303">
        <v>45329</v>
      </c>
      <c r="J303">
        <v>0</v>
      </c>
      <c r="K303" t="s">
        <v>1620</v>
      </c>
      <c r="L303" t="s">
        <v>1636</v>
      </c>
      <c r="M303" t="s">
        <v>1556</v>
      </c>
      <c r="N303">
        <v>152</v>
      </c>
      <c r="O303" t="s">
        <v>1557</v>
      </c>
      <c r="P303" t="s">
        <v>3</v>
      </c>
      <c r="Q303" t="s">
        <v>1558</v>
      </c>
      <c r="R303" t="s">
        <v>978</v>
      </c>
      <c r="S303" t="s">
        <v>979</v>
      </c>
      <c r="T303" s="109">
        <v>702</v>
      </c>
      <c r="U303" t="s">
        <v>1559</v>
      </c>
      <c r="V303" t="s">
        <v>1664</v>
      </c>
    </row>
    <row r="304" spans="1:22" hidden="1" x14ac:dyDescent="0.25">
      <c r="A304" t="s">
        <v>449</v>
      </c>
      <c r="B304">
        <v>21</v>
      </c>
      <c r="C304">
        <v>8</v>
      </c>
      <c r="D304" t="s">
        <v>1554</v>
      </c>
      <c r="E304" s="108">
        <v>45329</v>
      </c>
      <c r="F304" t="s">
        <v>1555</v>
      </c>
      <c r="G304">
        <v>1</v>
      </c>
      <c r="H304">
        <v>45329</v>
      </c>
      <c r="J304">
        <v>0</v>
      </c>
      <c r="K304" t="s">
        <v>1620</v>
      </c>
      <c r="L304" t="s">
        <v>1636</v>
      </c>
      <c r="M304" t="s">
        <v>1556</v>
      </c>
      <c r="N304">
        <v>152</v>
      </c>
      <c r="O304" t="s">
        <v>1557</v>
      </c>
      <c r="P304" t="s">
        <v>3</v>
      </c>
      <c r="Q304" t="s">
        <v>1558</v>
      </c>
      <c r="R304" t="s">
        <v>811</v>
      </c>
      <c r="S304" t="s">
        <v>812</v>
      </c>
      <c r="T304" s="109">
        <v>76.05</v>
      </c>
      <c r="U304" t="s">
        <v>1559</v>
      </c>
      <c r="V304" t="s">
        <v>1664</v>
      </c>
    </row>
    <row r="305" spans="1:22" hidden="1" x14ac:dyDescent="0.25">
      <c r="A305" t="s">
        <v>449</v>
      </c>
      <c r="B305">
        <v>21</v>
      </c>
      <c r="C305">
        <v>8</v>
      </c>
      <c r="D305" t="s">
        <v>1554</v>
      </c>
      <c r="E305" s="108">
        <v>45329</v>
      </c>
      <c r="F305" t="s">
        <v>1555</v>
      </c>
      <c r="G305">
        <v>1</v>
      </c>
      <c r="H305">
        <v>45329</v>
      </c>
      <c r="J305">
        <v>0</v>
      </c>
      <c r="K305" t="s">
        <v>1620</v>
      </c>
      <c r="L305" t="s">
        <v>1636</v>
      </c>
      <c r="M305" t="s">
        <v>1556</v>
      </c>
      <c r="N305">
        <v>152</v>
      </c>
      <c r="O305" t="s">
        <v>1557</v>
      </c>
      <c r="P305" t="s">
        <v>3</v>
      </c>
      <c r="Q305" t="s">
        <v>1558</v>
      </c>
      <c r="R305" t="s">
        <v>811</v>
      </c>
      <c r="S305" t="s">
        <v>812</v>
      </c>
      <c r="T305" s="109">
        <v>91</v>
      </c>
      <c r="U305" t="s">
        <v>1559</v>
      </c>
      <c r="V305" t="s">
        <v>1664</v>
      </c>
    </row>
    <row r="306" spans="1:22" hidden="1" x14ac:dyDescent="0.25">
      <c r="A306" t="s">
        <v>449</v>
      </c>
      <c r="B306">
        <v>21</v>
      </c>
      <c r="C306">
        <v>8</v>
      </c>
      <c r="D306" t="s">
        <v>1554</v>
      </c>
      <c r="E306" s="108">
        <v>45329</v>
      </c>
      <c r="F306" t="s">
        <v>1555</v>
      </c>
      <c r="G306">
        <v>1</v>
      </c>
      <c r="H306">
        <v>45329</v>
      </c>
      <c r="J306">
        <v>0</v>
      </c>
      <c r="K306" t="s">
        <v>1620</v>
      </c>
      <c r="L306" t="s">
        <v>1636</v>
      </c>
      <c r="M306" t="s">
        <v>1556</v>
      </c>
      <c r="N306">
        <v>152</v>
      </c>
      <c r="O306" t="s">
        <v>1557</v>
      </c>
      <c r="P306" t="s">
        <v>3</v>
      </c>
      <c r="Q306" t="s">
        <v>1558</v>
      </c>
      <c r="R306" t="s">
        <v>811</v>
      </c>
      <c r="S306" t="s">
        <v>812</v>
      </c>
      <c r="T306" s="109">
        <v>91</v>
      </c>
      <c r="U306" t="s">
        <v>1559</v>
      </c>
      <c r="V306" t="s">
        <v>1664</v>
      </c>
    </row>
    <row r="307" spans="1:22" hidden="1" x14ac:dyDescent="0.25">
      <c r="A307" t="s">
        <v>449</v>
      </c>
      <c r="B307">
        <v>21</v>
      </c>
      <c r="C307">
        <v>8</v>
      </c>
      <c r="D307" t="s">
        <v>1554</v>
      </c>
      <c r="E307" s="108">
        <v>45329</v>
      </c>
      <c r="F307" t="s">
        <v>1555</v>
      </c>
      <c r="G307">
        <v>1</v>
      </c>
      <c r="H307">
        <v>45329</v>
      </c>
      <c r="J307">
        <v>0</v>
      </c>
      <c r="K307" t="s">
        <v>1620</v>
      </c>
      <c r="L307" t="s">
        <v>1636</v>
      </c>
      <c r="M307" t="s">
        <v>1556</v>
      </c>
      <c r="N307">
        <v>152</v>
      </c>
      <c r="O307" t="s">
        <v>1557</v>
      </c>
      <c r="P307" t="s">
        <v>3</v>
      </c>
      <c r="Q307" t="s">
        <v>1558</v>
      </c>
      <c r="R307" t="s">
        <v>811</v>
      </c>
      <c r="S307" t="s">
        <v>812</v>
      </c>
      <c r="T307" s="109">
        <v>91</v>
      </c>
      <c r="U307" t="s">
        <v>1559</v>
      </c>
      <c r="V307" t="s">
        <v>1664</v>
      </c>
    </row>
    <row r="308" spans="1:22" hidden="1" x14ac:dyDescent="0.25">
      <c r="A308" t="s">
        <v>449</v>
      </c>
      <c r="B308">
        <v>21</v>
      </c>
      <c r="C308">
        <v>8</v>
      </c>
      <c r="D308" t="s">
        <v>1554</v>
      </c>
      <c r="E308" s="108">
        <v>45329</v>
      </c>
      <c r="F308" t="s">
        <v>1555</v>
      </c>
      <c r="G308">
        <v>1</v>
      </c>
      <c r="H308">
        <v>45329</v>
      </c>
      <c r="J308">
        <v>0</v>
      </c>
      <c r="K308" t="s">
        <v>1620</v>
      </c>
      <c r="L308" t="s">
        <v>1636</v>
      </c>
      <c r="M308" t="s">
        <v>1556</v>
      </c>
      <c r="N308">
        <v>152</v>
      </c>
      <c r="O308" t="s">
        <v>1557</v>
      </c>
      <c r="P308" t="s">
        <v>3</v>
      </c>
      <c r="Q308" t="s">
        <v>1558</v>
      </c>
      <c r="R308" t="s">
        <v>811</v>
      </c>
      <c r="S308" t="s">
        <v>812</v>
      </c>
      <c r="T308" s="109">
        <v>91</v>
      </c>
      <c r="U308" t="s">
        <v>1559</v>
      </c>
      <c r="V308" t="s">
        <v>1664</v>
      </c>
    </row>
    <row r="309" spans="1:22" hidden="1" x14ac:dyDescent="0.25">
      <c r="A309" t="s">
        <v>449</v>
      </c>
      <c r="B309">
        <v>21</v>
      </c>
      <c r="C309">
        <v>8</v>
      </c>
      <c r="D309" t="s">
        <v>1554</v>
      </c>
      <c r="E309" s="108">
        <v>45329</v>
      </c>
      <c r="F309" t="s">
        <v>1555</v>
      </c>
      <c r="G309">
        <v>1</v>
      </c>
      <c r="H309">
        <v>45329</v>
      </c>
      <c r="J309">
        <v>0</v>
      </c>
      <c r="K309" t="s">
        <v>1620</v>
      </c>
      <c r="L309" t="s">
        <v>1636</v>
      </c>
      <c r="M309" t="s">
        <v>1556</v>
      </c>
      <c r="N309">
        <v>152</v>
      </c>
      <c r="O309" t="s">
        <v>1557</v>
      </c>
      <c r="P309" t="s">
        <v>3</v>
      </c>
      <c r="Q309" t="s">
        <v>1558</v>
      </c>
      <c r="R309" t="s">
        <v>956</v>
      </c>
      <c r="S309" t="s">
        <v>957</v>
      </c>
      <c r="T309" s="109">
        <v>750</v>
      </c>
      <c r="U309" t="s">
        <v>1559</v>
      </c>
      <c r="V309" t="s">
        <v>1664</v>
      </c>
    </row>
    <row r="310" spans="1:22" hidden="1" x14ac:dyDescent="0.25">
      <c r="A310" t="s">
        <v>449</v>
      </c>
      <c r="B310">
        <v>21</v>
      </c>
      <c r="C310">
        <v>8</v>
      </c>
      <c r="D310" t="s">
        <v>1554</v>
      </c>
      <c r="E310" s="108">
        <v>45329</v>
      </c>
      <c r="F310" t="s">
        <v>1555</v>
      </c>
      <c r="G310">
        <v>1</v>
      </c>
      <c r="H310">
        <v>45329</v>
      </c>
      <c r="J310">
        <v>0</v>
      </c>
      <c r="K310" t="s">
        <v>1620</v>
      </c>
      <c r="L310" t="s">
        <v>1636</v>
      </c>
      <c r="M310" t="s">
        <v>1556</v>
      </c>
      <c r="N310">
        <v>152</v>
      </c>
      <c r="O310" t="s">
        <v>1557</v>
      </c>
      <c r="P310" t="s">
        <v>3</v>
      </c>
      <c r="Q310" t="s">
        <v>1558</v>
      </c>
      <c r="R310" t="s">
        <v>685</v>
      </c>
      <c r="S310" t="s">
        <v>373</v>
      </c>
      <c r="T310" s="109">
        <v>611</v>
      </c>
      <c r="U310" t="s">
        <v>1559</v>
      </c>
      <c r="V310" t="s">
        <v>1664</v>
      </c>
    </row>
    <row r="311" spans="1:22" hidden="1" x14ac:dyDescent="0.25">
      <c r="A311" t="s">
        <v>449</v>
      </c>
      <c r="B311">
        <v>21</v>
      </c>
      <c r="C311">
        <v>8</v>
      </c>
      <c r="D311" t="s">
        <v>1554</v>
      </c>
      <c r="E311" s="108">
        <v>45329</v>
      </c>
      <c r="F311" t="s">
        <v>1555</v>
      </c>
      <c r="G311">
        <v>1</v>
      </c>
      <c r="H311">
        <v>45329</v>
      </c>
      <c r="J311">
        <v>0</v>
      </c>
      <c r="K311" t="s">
        <v>1620</v>
      </c>
      <c r="L311" t="s">
        <v>1636</v>
      </c>
      <c r="M311" t="s">
        <v>1556</v>
      </c>
      <c r="N311">
        <v>152</v>
      </c>
      <c r="O311" t="s">
        <v>1557</v>
      </c>
      <c r="P311" t="s">
        <v>3</v>
      </c>
      <c r="Q311" t="s">
        <v>1558</v>
      </c>
      <c r="R311" t="s">
        <v>358</v>
      </c>
      <c r="S311" t="s">
        <v>359</v>
      </c>
      <c r="T311" s="109">
        <v>1170</v>
      </c>
      <c r="U311" t="s">
        <v>1559</v>
      </c>
      <c r="V311" t="s">
        <v>1664</v>
      </c>
    </row>
    <row r="312" spans="1:22" hidden="1" x14ac:dyDescent="0.25">
      <c r="A312" t="s">
        <v>449</v>
      </c>
      <c r="B312">
        <v>21</v>
      </c>
      <c r="C312">
        <v>8</v>
      </c>
      <c r="D312" t="s">
        <v>1554</v>
      </c>
      <c r="E312" s="108">
        <v>45329</v>
      </c>
      <c r="F312" t="s">
        <v>1555</v>
      </c>
      <c r="G312">
        <v>1</v>
      </c>
      <c r="H312">
        <v>45329</v>
      </c>
      <c r="J312">
        <v>0</v>
      </c>
      <c r="K312" t="s">
        <v>1620</v>
      </c>
      <c r="L312" t="s">
        <v>1636</v>
      </c>
      <c r="M312" t="s">
        <v>1556</v>
      </c>
      <c r="N312">
        <v>152</v>
      </c>
      <c r="O312" t="s">
        <v>1557</v>
      </c>
      <c r="P312" t="s">
        <v>3</v>
      </c>
      <c r="Q312" t="s">
        <v>1558</v>
      </c>
      <c r="R312" t="s">
        <v>624</v>
      </c>
      <c r="S312" t="s">
        <v>625</v>
      </c>
      <c r="T312" s="109">
        <v>260</v>
      </c>
      <c r="U312" t="s">
        <v>1559</v>
      </c>
      <c r="V312" t="s">
        <v>1664</v>
      </c>
    </row>
    <row r="313" spans="1:22" hidden="1" x14ac:dyDescent="0.25">
      <c r="A313" t="s">
        <v>449</v>
      </c>
      <c r="B313">
        <v>21</v>
      </c>
      <c r="C313">
        <v>8</v>
      </c>
      <c r="D313" t="s">
        <v>1554</v>
      </c>
      <c r="E313" s="108">
        <v>45329</v>
      </c>
      <c r="F313" t="s">
        <v>1555</v>
      </c>
      <c r="G313">
        <v>1</v>
      </c>
      <c r="H313">
        <v>45329</v>
      </c>
      <c r="J313">
        <v>0</v>
      </c>
      <c r="K313" t="s">
        <v>1620</v>
      </c>
      <c r="L313" t="s">
        <v>1636</v>
      </c>
      <c r="M313" t="s">
        <v>1556</v>
      </c>
      <c r="N313">
        <v>152</v>
      </c>
      <c r="O313" t="s">
        <v>1557</v>
      </c>
      <c r="P313" t="s">
        <v>3</v>
      </c>
      <c r="Q313" t="s">
        <v>1558</v>
      </c>
      <c r="R313" t="s">
        <v>811</v>
      </c>
      <c r="S313" t="s">
        <v>812</v>
      </c>
      <c r="T313" s="109">
        <v>91</v>
      </c>
      <c r="U313" t="s">
        <v>1559</v>
      </c>
      <c r="V313" t="s">
        <v>1664</v>
      </c>
    </row>
    <row r="314" spans="1:22" hidden="1" x14ac:dyDescent="0.25">
      <c r="A314" t="s">
        <v>449</v>
      </c>
      <c r="B314">
        <v>21</v>
      </c>
      <c r="C314">
        <v>8</v>
      </c>
      <c r="D314" t="s">
        <v>1554</v>
      </c>
      <c r="E314" s="108">
        <v>45329</v>
      </c>
      <c r="F314" t="s">
        <v>1555</v>
      </c>
      <c r="G314">
        <v>1</v>
      </c>
      <c r="H314">
        <v>45329</v>
      </c>
      <c r="J314">
        <v>0</v>
      </c>
      <c r="K314" t="s">
        <v>1620</v>
      </c>
      <c r="L314" t="s">
        <v>1636</v>
      </c>
      <c r="M314" t="s">
        <v>1556</v>
      </c>
      <c r="N314">
        <v>152</v>
      </c>
      <c r="O314" t="s">
        <v>1557</v>
      </c>
      <c r="P314" t="s">
        <v>3</v>
      </c>
      <c r="Q314" t="s">
        <v>1558</v>
      </c>
      <c r="R314" t="s">
        <v>811</v>
      </c>
      <c r="S314" t="s">
        <v>812</v>
      </c>
      <c r="T314" s="109">
        <v>76.099999999999994</v>
      </c>
      <c r="U314" t="s">
        <v>1559</v>
      </c>
      <c r="V314" t="s">
        <v>1664</v>
      </c>
    </row>
    <row r="315" spans="1:22" hidden="1" x14ac:dyDescent="0.25">
      <c r="A315" t="s">
        <v>449</v>
      </c>
      <c r="B315">
        <v>21</v>
      </c>
      <c r="C315">
        <v>8</v>
      </c>
      <c r="D315" t="s">
        <v>1554</v>
      </c>
      <c r="E315" s="108">
        <v>45329</v>
      </c>
      <c r="F315" t="s">
        <v>1555</v>
      </c>
      <c r="G315">
        <v>1</v>
      </c>
      <c r="H315">
        <v>45329</v>
      </c>
      <c r="J315">
        <v>0</v>
      </c>
      <c r="K315" t="s">
        <v>1620</v>
      </c>
      <c r="L315" t="s">
        <v>1636</v>
      </c>
      <c r="M315" t="s">
        <v>1556</v>
      </c>
      <c r="N315">
        <v>152</v>
      </c>
      <c r="O315" t="s">
        <v>1557</v>
      </c>
      <c r="P315" t="s">
        <v>3</v>
      </c>
      <c r="Q315" t="s">
        <v>1558</v>
      </c>
      <c r="R315" t="s">
        <v>811</v>
      </c>
      <c r="S315" t="s">
        <v>812</v>
      </c>
      <c r="T315" s="109">
        <v>91</v>
      </c>
      <c r="U315" t="s">
        <v>1559</v>
      </c>
      <c r="V315" t="s">
        <v>1664</v>
      </c>
    </row>
    <row r="316" spans="1:22" hidden="1" x14ac:dyDescent="0.25">
      <c r="A316" t="s">
        <v>449</v>
      </c>
      <c r="B316">
        <v>21</v>
      </c>
      <c r="C316">
        <v>8</v>
      </c>
      <c r="D316" t="s">
        <v>1554</v>
      </c>
      <c r="E316" s="108">
        <v>45329</v>
      </c>
      <c r="F316" t="s">
        <v>1555</v>
      </c>
      <c r="G316">
        <v>1</v>
      </c>
      <c r="H316">
        <v>45329</v>
      </c>
      <c r="J316">
        <v>0</v>
      </c>
      <c r="K316" t="s">
        <v>1620</v>
      </c>
      <c r="L316" t="s">
        <v>1636</v>
      </c>
      <c r="M316" t="s">
        <v>1556</v>
      </c>
      <c r="N316">
        <v>152</v>
      </c>
      <c r="O316" t="s">
        <v>1557</v>
      </c>
      <c r="P316" t="s">
        <v>3</v>
      </c>
      <c r="Q316" t="s">
        <v>1558</v>
      </c>
      <c r="R316" t="s">
        <v>811</v>
      </c>
      <c r="S316" t="s">
        <v>812</v>
      </c>
      <c r="T316" s="109">
        <v>91</v>
      </c>
      <c r="U316" t="s">
        <v>1559</v>
      </c>
      <c r="V316" t="s">
        <v>1664</v>
      </c>
    </row>
    <row r="317" spans="1:22" hidden="1" x14ac:dyDescent="0.25">
      <c r="A317" t="s">
        <v>449</v>
      </c>
      <c r="B317">
        <v>21</v>
      </c>
      <c r="C317">
        <v>8</v>
      </c>
      <c r="D317" t="s">
        <v>1554</v>
      </c>
      <c r="E317" s="108">
        <v>45329</v>
      </c>
      <c r="F317" t="s">
        <v>1555</v>
      </c>
      <c r="G317">
        <v>1</v>
      </c>
      <c r="H317">
        <v>45329</v>
      </c>
      <c r="J317">
        <v>0</v>
      </c>
      <c r="K317" t="s">
        <v>1620</v>
      </c>
      <c r="L317" t="s">
        <v>1636</v>
      </c>
      <c r="M317" t="s">
        <v>1556</v>
      </c>
      <c r="N317">
        <v>152</v>
      </c>
      <c r="O317" t="s">
        <v>1557</v>
      </c>
      <c r="P317" t="s">
        <v>3</v>
      </c>
      <c r="Q317" t="s">
        <v>1558</v>
      </c>
      <c r="R317" t="s">
        <v>811</v>
      </c>
      <c r="S317" t="s">
        <v>812</v>
      </c>
      <c r="T317" s="109">
        <v>91</v>
      </c>
      <c r="U317" t="s">
        <v>1559</v>
      </c>
      <c r="V317" t="s">
        <v>1664</v>
      </c>
    </row>
    <row r="318" spans="1:22" hidden="1" x14ac:dyDescent="0.25">
      <c r="A318" t="s">
        <v>449</v>
      </c>
      <c r="B318">
        <v>21</v>
      </c>
      <c r="C318">
        <v>8</v>
      </c>
      <c r="D318" t="s">
        <v>1554</v>
      </c>
      <c r="E318" s="108">
        <v>45329</v>
      </c>
      <c r="F318" t="s">
        <v>1555</v>
      </c>
      <c r="G318">
        <v>1</v>
      </c>
      <c r="H318">
        <v>45329</v>
      </c>
      <c r="J318">
        <v>0</v>
      </c>
      <c r="K318" t="s">
        <v>1620</v>
      </c>
      <c r="L318" t="s">
        <v>1636</v>
      </c>
      <c r="M318" t="s">
        <v>1556</v>
      </c>
      <c r="N318">
        <v>152</v>
      </c>
      <c r="O318" t="s">
        <v>1557</v>
      </c>
      <c r="P318" t="s">
        <v>3</v>
      </c>
      <c r="Q318" t="s">
        <v>1558</v>
      </c>
      <c r="R318" t="s">
        <v>811</v>
      </c>
      <c r="S318" t="s">
        <v>812</v>
      </c>
      <c r="T318" s="109">
        <v>91</v>
      </c>
      <c r="U318" t="s">
        <v>1559</v>
      </c>
      <c r="V318" t="s">
        <v>1664</v>
      </c>
    </row>
    <row r="319" spans="1:22" hidden="1" x14ac:dyDescent="0.25">
      <c r="A319" t="s">
        <v>449</v>
      </c>
      <c r="B319">
        <v>21</v>
      </c>
      <c r="C319">
        <v>8</v>
      </c>
      <c r="D319" t="s">
        <v>1554</v>
      </c>
      <c r="E319" s="108">
        <v>45329</v>
      </c>
      <c r="F319" t="s">
        <v>1555</v>
      </c>
      <c r="G319">
        <v>1</v>
      </c>
      <c r="H319">
        <v>45329</v>
      </c>
      <c r="J319">
        <v>0</v>
      </c>
      <c r="K319" t="s">
        <v>1620</v>
      </c>
      <c r="L319" t="s">
        <v>1636</v>
      </c>
      <c r="M319" t="s">
        <v>1556</v>
      </c>
      <c r="N319">
        <v>152</v>
      </c>
      <c r="O319" t="s">
        <v>1557</v>
      </c>
      <c r="P319" t="s">
        <v>3</v>
      </c>
      <c r="Q319" t="s">
        <v>1558</v>
      </c>
      <c r="R319" t="s">
        <v>811</v>
      </c>
      <c r="S319" t="s">
        <v>812</v>
      </c>
      <c r="T319" s="109">
        <v>91</v>
      </c>
      <c r="U319" t="s">
        <v>1559</v>
      </c>
      <c r="V319" t="s">
        <v>1664</v>
      </c>
    </row>
    <row r="320" spans="1:22" hidden="1" x14ac:dyDescent="0.25">
      <c r="A320" t="s">
        <v>449</v>
      </c>
      <c r="B320">
        <v>21</v>
      </c>
      <c r="C320">
        <v>8</v>
      </c>
      <c r="D320" t="s">
        <v>1554</v>
      </c>
      <c r="E320" s="108">
        <v>45329</v>
      </c>
      <c r="F320" t="s">
        <v>1555</v>
      </c>
      <c r="G320">
        <v>1</v>
      </c>
      <c r="H320">
        <v>45329</v>
      </c>
      <c r="J320">
        <v>0</v>
      </c>
      <c r="K320" t="s">
        <v>1620</v>
      </c>
      <c r="L320" t="s">
        <v>1636</v>
      </c>
      <c r="M320" t="s">
        <v>1556</v>
      </c>
      <c r="N320">
        <v>152</v>
      </c>
      <c r="O320" t="s">
        <v>1557</v>
      </c>
      <c r="P320" t="s">
        <v>3</v>
      </c>
      <c r="Q320" t="s">
        <v>1558</v>
      </c>
      <c r="R320" t="s">
        <v>811</v>
      </c>
      <c r="S320" t="s">
        <v>812</v>
      </c>
      <c r="T320" s="109">
        <v>91</v>
      </c>
      <c r="U320" t="s">
        <v>1559</v>
      </c>
      <c r="V320" t="s">
        <v>1664</v>
      </c>
    </row>
    <row r="321" spans="1:22" hidden="1" x14ac:dyDescent="0.25">
      <c r="A321" t="s">
        <v>449</v>
      </c>
      <c r="B321">
        <v>21</v>
      </c>
      <c r="C321">
        <v>8</v>
      </c>
      <c r="D321" t="s">
        <v>1554</v>
      </c>
      <c r="E321" s="108">
        <v>45329</v>
      </c>
      <c r="F321" t="s">
        <v>1555</v>
      </c>
      <c r="G321">
        <v>1</v>
      </c>
      <c r="H321">
        <v>45329</v>
      </c>
      <c r="J321">
        <v>0</v>
      </c>
      <c r="K321" t="s">
        <v>1620</v>
      </c>
      <c r="L321" t="s">
        <v>1636</v>
      </c>
      <c r="M321" t="s">
        <v>1556</v>
      </c>
      <c r="N321">
        <v>152</v>
      </c>
      <c r="O321" t="s">
        <v>1557</v>
      </c>
      <c r="P321" t="s">
        <v>3</v>
      </c>
      <c r="Q321" t="s">
        <v>1558</v>
      </c>
      <c r="R321" t="s">
        <v>811</v>
      </c>
      <c r="S321" t="s">
        <v>812</v>
      </c>
      <c r="T321" s="109">
        <v>91</v>
      </c>
      <c r="U321" t="s">
        <v>1559</v>
      </c>
      <c r="V321" t="s">
        <v>1664</v>
      </c>
    </row>
    <row r="322" spans="1:22" hidden="1" x14ac:dyDescent="0.25">
      <c r="A322" t="s">
        <v>449</v>
      </c>
      <c r="B322">
        <v>21</v>
      </c>
      <c r="C322">
        <v>8</v>
      </c>
      <c r="D322" t="s">
        <v>1554</v>
      </c>
      <c r="E322" s="108">
        <v>45329</v>
      </c>
      <c r="F322" t="s">
        <v>1555</v>
      </c>
      <c r="G322">
        <v>1</v>
      </c>
      <c r="H322">
        <v>45329</v>
      </c>
      <c r="J322">
        <v>0</v>
      </c>
      <c r="K322" t="s">
        <v>1620</v>
      </c>
      <c r="L322" t="s">
        <v>1636</v>
      </c>
      <c r="M322" t="s">
        <v>1556</v>
      </c>
      <c r="N322">
        <v>152</v>
      </c>
      <c r="O322" t="s">
        <v>1557</v>
      </c>
      <c r="P322" t="s">
        <v>3</v>
      </c>
      <c r="Q322" t="s">
        <v>1558</v>
      </c>
      <c r="R322" t="s">
        <v>811</v>
      </c>
      <c r="S322" t="s">
        <v>812</v>
      </c>
      <c r="T322" s="109">
        <v>76.099999999999994</v>
      </c>
      <c r="U322" t="s">
        <v>1559</v>
      </c>
      <c r="V322" t="s">
        <v>1664</v>
      </c>
    </row>
    <row r="323" spans="1:22" hidden="1" x14ac:dyDescent="0.25">
      <c r="A323" t="s">
        <v>449</v>
      </c>
      <c r="B323">
        <v>21</v>
      </c>
      <c r="C323">
        <v>8</v>
      </c>
      <c r="D323" t="s">
        <v>1554</v>
      </c>
      <c r="E323" s="108">
        <v>45329</v>
      </c>
      <c r="F323" t="s">
        <v>1555</v>
      </c>
      <c r="G323">
        <v>1</v>
      </c>
      <c r="H323">
        <v>45329</v>
      </c>
      <c r="J323">
        <v>0</v>
      </c>
      <c r="K323" t="s">
        <v>1620</v>
      </c>
      <c r="L323" t="s">
        <v>1636</v>
      </c>
      <c r="M323" t="s">
        <v>1556</v>
      </c>
      <c r="N323">
        <v>152</v>
      </c>
      <c r="O323" t="s">
        <v>1557</v>
      </c>
      <c r="P323" t="s">
        <v>3</v>
      </c>
      <c r="Q323" t="s">
        <v>1558</v>
      </c>
      <c r="R323" t="s">
        <v>811</v>
      </c>
      <c r="S323" t="s">
        <v>812</v>
      </c>
      <c r="T323" s="109">
        <v>76.099999999999994</v>
      </c>
      <c r="U323" t="s">
        <v>1559</v>
      </c>
      <c r="V323" t="s">
        <v>1664</v>
      </c>
    </row>
    <row r="324" spans="1:22" hidden="1" x14ac:dyDescent="0.25">
      <c r="A324" t="s">
        <v>449</v>
      </c>
      <c r="B324">
        <v>21</v>
      </c>
      <c r="C324">
        <v>8</v>
      </c>
      <c r="D324" t="s">
        <v>1554</v>
      </c>
      <c r="E324" s="108">
        <v>45329</v>
      </c>
      <c r="F324" t="s">
        <v>1555</v>
      </c>
      <c r="G324">
        <v>1</v>
      </c>
      <c r="H324">
        <v>45329</v>
      </c>
      <c r="J324">
        <v>0</v>
      </c>
      <c r="K324" t="s">
        <v>1620</v>
      </c>
      <c r="L324" t="s">
        <v>1636</v>
      </c>
      <c r="M324" t="s">
        <v>1556</v>
      </c>
      <c r="N324">
        <v>152</v>
      </c>
      <c r="O324" t="s">
        <v>1557</v>
      </c>
      <c r="P324" t="s">
        <v>3</v>
      </c>
      <c r="Q324" t="s">
        <v>1558</v>
      </c>
      <c r="R324" t="s">
        <v>811</v>
      </c>
      <c r="S324" t="s">
        <v>812</v>
      </c>
      <c r="T324" s="109">
        <v>91</v>
      </c>
      <c r="U324" t="s">
        <v>1559</v>
      </c>
      <c r="V324" t="s">
        <v>1664</v>
      </c>
    </row>
    <row r="325" spans="1:22" hidden="1" x14ac:dyDescent="0.25">
      <c r="A325" t="s">
        <v>449</v>
      </c>
      <c r="B325">
        <v>21</v>
      </c>
      <c r="C325">
        <v>8</v>
      </c>
      <c r="D325" t="s">
        <v>1554</v>
      </c>
      <c r="E325" s="108">
        <v>45329</v>
      </c>
      <c r="F325" t="s">
        <v>1555</v>
      </c>
      <c r="G325">
        <v>1</v>
      </c>
      <c r="H325">
        <v>45329</v>
      </c>
      <c r="J325">
        <v>0</v>
      </c>
      <c r="K325" t="s">
        <v>1620</v>
      </c>
      <c r="L325" t="s">
        <v>1636</v>
      </c>
      <c r="M325" t="s">
        <v>1556</v>
      </c>
      <c r="N325">
        <v>152</v>
      </c>
      <c r="O325" t="s">
        <v>1557</v>
      </c>
      <c r="P325" t="s">
        <v>3</v>
      </c>
      <c r="Q325" t="s">
        <v>1558</v>
      </c>
      <c r="R325" t="s">
        <v>811</v>
      </c>
      <c r="S325" t="s">
        <v>812</v>
      </c>
      <c r="T325" s="109">
        <v>91</v>
      </c>
      <c r="U325" t="s">
        <v>1559</v>
      </c>
      <c r="V325" t="s">
        <v>1664</v>
      </c>
    </row>
    <row r="326" spans="1:22" hidden="1" x14ac:dyDescent="0.25">
      <c r="A326" t="s">
        <v>449</v>
      </c>
      <c r="B326">
        <v>21</v>
      </c>
      <c r="C326">
        <v>8</v>
      </c>
      <c r="D326" t="s">
        <v>1554</v>
      </c>
      <c r="E326" s="108">
        <v>45329</v>
      </c>
      <c r="F326" t="s">
        <v>1555</v>
      </c>
      <c r="G326">
        <v>1</v>
      </c>
      <c r="H326">
        <v>45329</v>
      </c>
      <c r="J326">
        <v>0</v>
      </c>
      <c r="K326" t="s">
        <v>1620</v>
      </c>
      <c r="L326" t="s">
        <v>1636</v>
      </c>
      <c r="M326" t="s">
        <v>1556</v>
      </c>
      <c r="N326">
        <v>152</v>
      </c>
      <c r="O326" t="s">
        <v>1557</v>
      </c>
      <c r="P326" t="s">
        <v>3</v>
      </c>
      <c r="Q326" t="s">
        <v>1558</v>
      </c>
      <c r="R326" t="s">
        <v>811</v>
      </c>
      <c r="S326" t="s">
        <v>812</v>
      </c>
      <c r="T326" s="109">
        <v>76.05</v>
      </c>
      <c r="U326" t="s">
        <v>1559</v>
      </c>
      <c r="V326" t="s">
        <v>1664</v>
      </c>
    </row>
    <row r="327" spans="1:22" hidden="1" x14ac:dyDescent="0.25">
      <c r="A327" t="s">
        <v>449</v>
      </c>
      <c r="B327">
        <v>21</v>
      </c>
      <c r="C327">
        <v>8</v>
      </c>
      <c r="D327" t="s">
        <v>1554</v>
      </c>
      <c r="E327" s="108">
        <v>45329</v>
      </c>
      <c r="F327" t="s">
        <v>1555</v>
      </c>
      <c r="G327">
        <v>1</v>
      </c>
      <c r="H327">
        <v>45329</v>
      </c>
      <c r="J327">
        <v>0</v>
      </c>
      <c r="K327" t="s">
        <v>1620</v>
      </c>
      <c r="L327" t="s">
        <v>1636</v>
      </c>
      <c r="M327" t="s">
        <v>1556</v>
      </c>
      <c r="N327">
        <v>152</v>
      </c>
      <c r="O327" t="s">
        <v>1557</v>
      </c>
      <c r="P327" t="s">
        <v>3</v>
      </c>
      <c r="Q327" t="s">
        <v>1558</v>
      </c>
      <c r="R327" t="s">
        <v>811</v>
      </c>
      <c r="S327" t="s">
        <v>812</v>
      </c>
      <c r="T327" s="109">
        <v>76.05</v>
      </c>
      <c r="U327" t="s">
        <v>1559</v>
      </c>
      <c r="V327" t="s">
        <v>1664</v>
      </c>
    </row>
    <row r="328" spans="1:22" hidden="1" x14ac:dyDescent="0.25">
      <c r="A328" t="s">
        <v>449</v>
      </c>
      <c r="B328">
        <v>21</v>
      </c>
      <c r="C328">
        <v>8</v>
      </c>
      <c r="D328" t="s">
        <v>1554</v>
      </c>
      <c r="E328" s="108">
        <v>45329</v>
      </c>
      <c r="F328" t="s">
        <v>1555</v>
      </c>
      <c r="G328">
        <v>1</v>
      </c>
      <c r="H328">
        <v>45329</v>
      </c>
      <c r="J328">
        <v>0</v>
      </c>
      <c r="K328" t="s">
        <v>1620</v>
      </c>
      <c r="L328" t="s">
        <v>1636</v>
      </c>
      <c r="M328" t="s">
        <v>1556</v>
      </c>
      <c r="N328">
        <v>152</v>
      </c>
      <c r="O328" t="s">
        <v>1557</v>
      </c>
      <c r="P328" t="s">
        <v>3</v>
      </c>
      <c r="Q328" t="s">
        <v>1558</v>
      </c>
      <c r="R328" t="s">
        <v>670</v>
      </c>
      <c r="S328" t="s">
        <v>1566</v>
      </c>
      <c r="T328" s="109">
        <v>67</v>
      </c>
      <c r="U328" t="s">
        <v>1559</v>
      </c>
      <c r="V328" t="s">
        <v>1664</v>
      </c>
    </row>
    <row r="329" spans="1:22" x14ac:dyDescent="0.25">
      <c r="A329" t="s">
        <v>449</v>
      </c>
      <c r="B329">
        <v>21</v>
      </c>
      <c r="C329">
        <v>8</v>
      </c>
      <c r="D329" t="s">
        <v>1554</v>
      </c>
      <c r="E329" s="108">
        <v>45329</v>
      </c>
      <c r="F329" t="s">
        <v>1555</v>
      </c>
      <c r="G329">
        <v>1</v>
      </c>
      <c r="H329">
        <v>45329</v>
      </c>
      <c r="J329">
        <v>0</v>
      </c>
      <c r="K329" t="s">
        <v>1620</v>
      </c>
      <c r="L329" t="s">
        <v>1636</v>
      </c>
      <c r="M329" t="s">
        <v>1556</v>
      </c>
      <c r="N329">
        <v>152</v>
      </c>
      <c r="O329" t="s">
        <v>1557</v>
      </c>
      <c r="P329" t="s">
        <v>3</v>
      </c>
      <c r="Q329" t="s">
        <v>1558</v>
      </c>
      <c r="R329" t="s">
        <v>1642</v>
      </c>
      <c r="S329" t="s">
        <v>375</v>
      </c>
      <c r="T329" s="109">
        <v>3856</v>
      </c>
      <c r="U329" t="s">
        <v>1559</v>
      </c>
      <c r="V329" t="s">
        <v>1664</v>
      </c>
    </row>
    <row r="330" spans="1:22" hidden="1" x14ac:dyDescent="0.25">
      <c r="A330" t="s">
        <v>449</v>
      </c>
      <c r="B330">
        <v>21</v>
      </c>
      <c r="C330">
        <v>8</v>
      </c>
      <c r="D330" t="s">
        <v>1554</v>
      </c>
      <c r="E330" s="108">
        <v>45329</v>
      </c>
      <c r="F330" t="s">
        <v>1555</v>
      </c>
      <c r="G330">
        <v>1</v>
      </c>
      <c r="H330">
        <v>45329</v>
      </c>
      <c r="J330">
        <v>0</v>
      </c>
      <c r="K330" t="s">
        <v>1620</v>
      </c>
      <c r="L330" t="s">
        <v>1636</v>
      </c>
      <c r="M330" t="s">
        <v>1556</v>
      </c>
      <c r="N330">
        <v>152</v>
      </c>
      <c r="O330" t="s">
        <v>1557</v>
      </c>
      <c r="P330" t="s">
        <v>3</v>
      </c>
      <c r="Q330" t="s">
        <v>1558</v>
      </c>
      <c r="R330" t="s">
        <v>371</v>
      </c>
      <c r="S330" t="s">
        <v>1637</v>
      </c>
      <c r="T330" s="109">
        <v>375</v>
      </c>
      <c r="U330" t="s">
        <v>1559</v>
      </c>
      <c r="V330" t="s">
        <v>1664</v>
      </c>
    </row>
    <row r="331" spans="1:22" hidden="1" x14ac:dyDescent="0.25">
      <c r="A331" t="s">
        <v>449</v>
      </c>
      <c r="B331">
        <v>21</v>
      </c>
      <c r="C331">
        <v>8</v>
      </c>
      <c r="D331" t="s">
        <v>1554</v>
      </c>
      <c r="E331" s="108">
        <v>45329</v>
      </c>
      <c r="F331" t="s">
        <v>1555</v>
      </c>
      <c r="G331">
        <v>1</v>
      </c>
      <c r="H331">
        <v>45329</v>
      </c>
      <c r="J331">
        <v>0</v>
      </c>
      <c r="K331" t="s">
        <v>1620</v>
      </c>
      <c r="L331" t="s">
        <v>1636</v>
      </c>
      <c r="M331" t="s">
        <v>1556</v>
      </c>
      <c r="N331">
        <v>152</v>
      </c>
      <c r="O331" t="s">
        <v>1557</v>
      </c>
      <c r="P331" t="s">
        <v>3</v>
      </c>
      <c r="Q331" t="s">
        <v>1558</v>
      </c>
      <c r="R331" t="s">
        <v>371</v>
      </c>
      <c r="S331" t="s">
        <v>1637</v>
      </c>
      <c r="T331" s="109">
        <v>375</v>
      </c>
      <c r="U331" t="s">
        <v>1559</v>
      </c>
      <c r="V331" t="s">
        <v>1664</v>
      </c>
    </row>
    <row r="332" spans="1:22" hidden="1" x14ac:dyDescent="0.25">
      <c r="A332" t="s">
        <v>449</v>
      </c>
      <c r="B332">
        <v>21</v>
      </c>
      <c r="C332">
        <v>8</v>
      </c>
      <c r="D332" t="s">
        <v>1554</v>
      </c>
      <c r="E332" s="108">
        <v>45329</v>
      </c>
      <c r="F332" t="s">
        <v>1555</v>
      </c>
      <c r="G332">
        <v>1</v>
      </c>
      <c r="H332">
        <v>45329</v>
      </c>
      <c r="J332">
        <v>0</v>
      </c>
      <c r="K332" t="s">
        <v>1620</v>
      </c>
      <c r="L332" t="s">
        <v>1636</v>
      </c>
      <c r="M332" t="s">
        <v>1556</v>
      </c>
      <c r="N332">
        <v>152</v>
      </c>
      <c r="O332" t="s">
        <v>1557</v>
      </c>
      <c r="P332" t="s">
        <v>3</v>
      </c>
      <c r="Q332" t="s">
        <v>1558</v>
      </c>
      <c r="R332" t="s">
        <v>832</v>
      </c>
      <c r="S332" t="s">
        <v>833</v>
      </c>
      <c r="T332" s="109">
        <v>527</v>
      </c>
      <c r="U332" t="s">
        <v>1559</v>
      </c>
      <c r="V332" t="s">
        <v>1664</v>
      </c>
    </row>
    <row r="333" spans="1:22" hidden="1" x14ac:dyDescent="0.25">
      <c r="A333" t="s">
        <v>449</v>
      </c>
      <c r="B333">
        <v>21</v>
      </c>
      <c r="C333">
        <v>8</v>
      </c>
      <c r="D333" t="s">
        <v>1554</v>
      </c>
      <c r="E333" s="108">
        <v>45329</v>
      </c>
      <c r="F333" t="s">
        <v>1555</v>
      </c>
      <c r="G333">
        <v>1</v>
      </c>
      <c r="H333">
        <v>45329</v>
      </c>
      <c r="J333">
        <v>0</v>
      </c>
      <c r="K333" t="s">
        <v>1620</v>
      </c>
      <c r="L333" t="s">
        <v>1636</v>
      </c>
      <c r="M333" t="s">
        <v>1556</v>
      </c>
      <c r="N333">
        <v>152</v>
      </c>
      <c r="O333" t="s">
        <v>1557</v>
      </c>
      <c r="P333" t="s">
        <v>3</v>
      </c>
      <c r="Q333" t="s">
        <v>1558</v>
      </c>
      <c r="R333" t="s">
        <v>1072</v>
      </c>
      <c r="S333" t="s">
        <v>1638</v>
      </c>
      <c r="T333" s="109">
        <v>575</v>
      </c>
      <c r="U333" t="s">
        <v>1559</v>
      </c>
      <c r="V333" t="s">
        <v>1664</v>
      </c>
    </row>
    <row r="334" spans="1:22" hidden="1" x14ac:dyDescent="0.25">
      <c r="A334" t="s">
        <v>449</v>
      </c>
      <c r="B334">
        <v>21</v>
      </c>
      <c r="C334">
        <v>8</v>
      </c>
      <c r="D334" t="s">
        <v>1554</v>
      </c>
      <c r="E334" s="108">
        <v>45329</v>
      </c>
      <c r="F334" t="s">
        <v>1555</v>
      </c>
      <c r="G334">
        <v>1</v>
      </c>
      <c r="H334">
        <v>45329</v>
      </c>
      <c r="J334">
        <v>0</v>
      </c>
      <c r="K334" t="s">
        <v>1620</v>
      </c>
      <c r="L334" t="s">
        <v>1636</v>
      </c>
      <c r="M334" t="s">
        <v>1556</v>
      </c>
      <c r="N334">
        <v>152</v>
      </c>
      <c r="O334" t="s">
        <v>1557</v>
      </c>
      <c r="P334" t="s">
        <v>3</v>
      </c>
      <c r="Q334" t="s">
        <v>1558</v>
      </c>
      <c r="R334" t="s">
        <v>371</v>
      </c>
      <c r="S334" t="s">
        <v>1637</v>
      </c>
      <c r="T334" s="109">
        <v>375</v>
      </c>
      <c r="U334" t="s">
        <v>1559</v>
      </c>
      <c r="V334" t="s">
        <v>1664</v>
      </c>
    </row>
    <row r="335" spans="1:22" hidden="1" x14ac:dyDescent="0.25">
      <c r="A335" t="s">
        <v>449</v>
      </c>
      <c r="B335">
        <v>21</v>
      </c>
      <c r="C335">
        <v>8</v>
      </c>
      <c r="D335" t="s">
        <v>1554</v>
      </c>
      <c r="E335" s="108">
        <v>45329</v>
      </c>
      <c r="F335" t="s">
        <v>1555</v>
      </c>
      <c r="G335">
        <v>1</v>
      </c>
      <c r="H335">
        <v>45329</v>
      </c>
      <c r="J335">
        <v>0</v>
      </c>
      <c r="K335" t="s">
        <v>1620</v>
      </c>
      <c r="L335" t="s">
        <v>1636</v>
      </c>
      <c r="M335" t="s">
        <v>1556</v>
      </c>
      <c r="N335">
        <v>152</v>
      </c>
      <c r="O335" t="s">
        <v>1557</v>
      </c>
      <c r="P335" t="s">
        <v>3</v>
      </c>
      <c r="Q335" t="s">
        <v>1558</v>
      </c>
      <c r="R335" t="s">
        <v>371</v>
      </c>
      <c r="S335" t="s">
        <v>1637</v>
      </c>
      <c r="T335" s="109">
        <v>375</v>
      </c>
      <c r="U335" t="s">
        <v>1559</v>
      </c>
      <c r="V335" t="s">
        <v>1664</v>
      </c>
    </row>
    <row r="336" spans="1:22" hidden="1" x14ac:dyDescent="0.25">
      <c r="A336" t="s">
        <v>449</v>
      </c>
      <c r="B336">
        <v>21</v>
      </c>
      <c r="C336">
        <v>8</v>
      </c>
      <c r="D336" t="s">
        <v>1554</v>
      </c>
      <c r="E336" s="108">
        <v>45329</v>
      </c>
      <c r="F336" t="s">
        <v>1555</v>
      </c>
      <c r="G336">
        <v>1</v>
      </c>
      <c r="H336">
        <v>45329</v>
      </c>
      <c r="J336">
        <v>0</v>
      </c>
      <c r="K336" t="s">
        <v>1620</v>
      </c>
      <c r="L336" t="s">
        <v>1636</v>
      </c>
      <c r="M336" t="s">
        <v>1556</v>
      </c>
      <c r="N336">
        <v>152</v>
      </c>
      <c r="O336" t="s">
        <v>1557</v>
      </c>
      <c r="P336" t="s">
        <v>3</v>
      </c>
      <c r="Q336" t="s">
        <v>1558</v>
      </c>
      <c r="R336" t="s">
        <v>371</v>
      </c>
      <c r="S336" t="s">
        <v>1637</v>
      </c>
      <c r="T336" s="109">
        <v>375</v>
      </c>
      <c r="U336" t="s">
        <v>1559</v>
      </c>
      <c r="V336" t="s">
        <v>1664</v>
      </c>
    </row>
    <row r="337" spans="1:22" hidden="1" x14ac:dyDescent="0.25">
      <c r="A337" t="s">
        <v>449</v>
      </c>
      <c r="B337">
        <v>21</v>
      </c>
      <c r="C337">
        <v>8</v>
      </c>
      <c r="D337" t="s">
        <v>1554</v>
      </c>
      <c r="E337" s="108">
        <v>45329</v>
      </c>
      <c r="F337" t="s">
        <v>1555</v>
      </c>
      <c r="G337">
        <v>1</v>
      </c>
      <c r="H337">
        <v>45329</v>
      </c>
      <c r="J337">
        <v>0</v>
      </c>
      <c r="K337" t="s">
        <v>1620</v>
      </c>
      <c r="L337" t="s">
        <v>1636</v>
      </c>
      <c r="M337" t="s">
        <v>1556</v>
      </c>
      <c r="N337">
        <v>152</v>
      </c>
      <c r="O337" t="s">
        <v>1557</v>
      </c>
      <c r="P337" t="s">
        <v>3</v>
      </c>
      <c r="Q337" t="s">
        <v>1558</v>
      </c>
      <c r="R337" t="s">
        <v>1368</v>
      </c>
      <c r="S337" t="s">
        <v>1369</v>
      </c>
      <c r="T337" s="109">
        <v>5400</v>
      </c>
      <c r="U337" t="s">
        <v>1559</v>
      </c>
      <c r="V337" t="s">
        <v>1664</v>
      </c>
    </row>
    <row r="338" spans="1:22" hidden="1" x14ac:dyDescent="0.25">
      <c r="A338" t="s">
        <v>449</v>
      </c>
      <c r="B338">
        <v>21</v>
      </c>
      <c r="C338">
        <v>8</v>
      </c>
      <c r="D338" t="s">
        <v>1554</v>
      </c>
      <c r="E338" s="108">
        <v>45329</v>
      </c>
      <c r="F338" t="s">
        <v>1555</v>
      </c>
      <c r="G338">
        <v>1</v>
      </c>
      <c r="H338">
        <v>45329</v>
      </c>
      <c r="J338">
        <v>0</v>
      </c>
      <c r="K338" t="s">
        <v>1620</v>
      </c>
      <c r="L338" t="s">
        <v>1636</v>
      </c>
      <c r="M338" t="s">
        <v>1556</v>
      </c>
      <c r="N338">
        <v>152</v>
      </c>
      <c r="O338" t="s">
        <v>1557</v>
      </c>
      <c r="P338" t="s">
        <v>3</v>
      </c>
      <c r="Q338" t="s">
        <v>1558</v>
      </c>
      <c r="R338" t="s">
        <v>358</v>
      </c>
      <c r="S338" t="s">
        <v>359</v>
      </c>
      <c r="T338" s="109">
        <v>702</v>
      </c>
      <c r="U338" t="s">
        <v>1559</v>
      </c>
      <c r="V338" t="s">
        <v>1664</v>
      </c>
    </row>
    <row r="339" spans="1:22" hidden="1" x14ac:dyDescent="0.25">
      <c r="A339" t="s">
        <v>449</v>
      </c>
      <c r="B339">
        <v>21</v>
      </c>
      <c r="C339">
        <v>8</v>
      </c>
      <c r="D339" t="s">
        <v>1554</v>
      </c>
      <c r="E339" s="108">
        <v>45329</v>
      </c>
      <c r="F339" t="s">
        <v>1555</v>
      </c>
      <c r="G339">
        <v>1</v>
      </c>
      <c r="H339">
        <v>45329</v>
      </c>
      <c r="J339">
        <v>0</v>
      </c>
      <c r="K339" t="s">
        <v>1620</v>
      </c>
      <c r="L339" t="s">
        <v>1636</v>
      </c>
      <c r="M339" t="s">
        <v>1556</v>
      </c>
      <c r="N339">
        <v>152</v>
      </c>
      <c r="O339" t="s">
        <v>1557</v>
      </c>
      <c r="P339" t="s">
        <v>3</v>
      </c>
      <c r="Q339" t="s">
        <v>1558</v>
      </c>
      <c r="R339" t="s">
        <v>358</v>
      </c>
      <c r="S339" t="s">
        <v>359</v>
      </c>
      <c r="T339" s="109">
        <v>702</v>
      </c>
      <c r="U339" t="s">
        <v>1559</v>
      </c>
      <c r="V339" t="s">
        <v>1664</v>
      </c>
    </row>
    <row r="340" spans="1:22" hidden="1" x14ac:dyDescent="0.25">
      <c r="A340" t="s">
        <v>449</v>
      </c>
      <c r="B340">
        <v>21</v>
      </c>
      <c r="C340">
        <v>8</v>
      </c>
      <c r="D340" t="s">
        <v>1554</v>
      </c>
      <c r="E340" s="108">
        <v>45329</v>
      </c>
      <c r="F340" t="s">
        <v>1555</v>
      </c>
      <c r="G340">
        <v>1</v>
      </c>
      <c r="H340">
        <v>45329</v>
      </c>
      <c r="J340">
        <v>0</v>
      </c>
      <c r="K340" t="s">
        <v>1620</v>
      </c>
      <c r="L340" t="s">
        <v>1636</v>
      </c>
      <c r="M340" t="s">
        <v>1556</v>
      </c>
      <c r="N340">
        <v>152</v>
      </c>
      <c r="O340" t="s">
        <v>1557</v>
      </c>
      <c r="P340" t="s">
        <v>3</v>
      </c>
      <c r="Q340" t="s">
        <v>1558</v>
      </c>
      <c r="R340" t="s">
        <v>371</v>
      </c>
      <c r="S340" t="s">
        <v>1637</v>
      </c>
      <c r="T340" s="109">
        <v>375</v>
      </c>
      <c r="U340" t="s">
        <v>1559</v>
      </c>
      <c r="V340" t="s">
        <v>1664</v>
      </c>
    </row>
    <row r="341" spans="1:22" hidden="1" x14ac:dyDescent="0.25">
      <c r="A341" t="s">
        <v>449</v>
      </c>
      <c r="B341">
        <v>21</v>
      </c>
      <c r="C341">
        <v>8</v>
      </c>
      <c r="D341" t="s">
        <v>1554</v>
      </c>
      <c r="E341" s="108">
        <v>45329</v>
      </c>
      <c r="F341" t="s">
        <v>1555</v>
      </c>
      <c r="G341">
        <v>1</v>
      </c>
      <c r="H341">
        <v>45329</v>
      </c>
      <c r="J341">
        <v>0</v>
      </c>
      <c r="K341" t="s">
        <v>1620</v>
      </c>
      <c r="L341" t="s">
        <v>1636</v>
      </c>
      <c r="M341" t="s">
        <v>1556</v>
      </c>
      <c r="N341">
        <v>152</v>
      </c>
      <c r="O341" t="s">
        <v>1557</v>
      </c>
      <c r="P341" t="s">
        <v>3</v>
      </c>
      <c r="Q341" t="s">
        <v>1558</v>
      </c>
      <c r="R341" t="s">
        <v>1072</v>
      </c>
      <c r="S341" t="s">
        <v>1638</v>
      </c>
      <c r="T341" s="109">
        <v>575</v>
      </c>
      <c r="U341" t="s">
        <v>1559</v>
      </c>
      <c r="V341" t="s">
        <v>1664</v>
      </c>
    </row>
    <row r="342" spans="1:22" hidden="1" x14ac:dyDescent="0.25">
      <c r="A342" t="s">
        <v>449</v>
      </c>
      <c r="B342">
        <v>21</v>
      </c>
      <c r="C342">
        <v>8</v>
      </c>
      <c r="D342" t="s">
        <v>1554</v>
      </c>
      <c r="E342" s="108">
        <v>45329</v>
      </c>
      <c r="F342" t="s">
        <v>1555</v>
      </c>
      <c r="G342">
        <v>1</v>
      </c>
      <c r="H342">
        <v>45329</v>
      </c>
      <c r="J342">
        <v>0</v>
      </c>
      <c r="K342" t="s">
        <v>1620</v>
      </c>
      <c r="L342" t="s">
        <v>1636</v>
      </c>
      <c r="M342" t="s">
        <v>1556</v>
      </c>
      <c r="N342">
        <v>152</v>
      </c>
      <c r="O342" t="s">
        <v>1557</v>
      </c>
      <c r="P342" t="s">
        <v>3</v>
      </c>
      <c r="Q342" t="s">
        <v>1558</v>
      </c>
      <c r="R342" t="s">
        <v>371</v>
      </c>
      <c r="S342" t="s">
        <v>1637</v>
      </c>
      <c r="T342" s="109">
        <v>375</v>
      </c>
      <c r="U342" t="s">
        <v>1559</v>
      </c>
      <c r="V342" t="s">
        <v>1664</v>
      </c>
    </row>
    <row r="343" spans="1:22" hidden="1" x14ac:dyDescent="0.25">
      <c r="A343" t="s">
        <v>449</v>
      </c>
      <c r="B343">
        <v>22</v>
      </c>
      <c r="C343">
        <v>8</v>
      </c>
      <c r="D343" t="s">
        <v>1554</v>
      </c>
      <c r="E343" s="108">
        <v>45330</v>
      </c>
      <c r="F343" t="s">
        <v>1555</v>
      </c>
      <c r="G343">
        <v>1</v>
      </c>
      <c r="H343">
        <v>45330</v>
      </c>
      <c r="J343">
        <v>0</v>
      </c>
      <c r="K343" t="s">
        <v>1620</v>
      </c>
      <c r="L343" t="s">
        <v>1636</v>
      </c>
      <c r="M343" t="s">
        <v>1556</v>
      </c>
      <c r="N343">
        <v>152</v>
      </c>
      <c r="O343" t="s">
        <v>1557</v>
      </c>
      <c r="P343" t="s">
        <v>3</v>
      </c>
      <c r="Q343" t="s">
        <v>1558</v>
      </c>
      <c r="R343" t="s">
        <v>811</v>
      </c>
      <c r="S343" t="s">
        <v>812</v>
      </c>
      <c r="T343" s="109">
        <v>91</v>
      </c>
      <c r="U343" t="s">
        <v>1559</v>
      </c>
      <c r="V343" t="s">
        <v>1665</v>
      </c>
    </row>
    <row r="344" spans="1:22" hidden="1" x14ac:dyDescent="0.25">
      <c r="A344" t="s">
        <v>449</v>
      </c>
      <c r="B344">
        <v>22</v>
      </c>
      <c r="C344">
        <v>8</v>
      </c>
      <c r="D344" t="s">
        <v>1554</v>
      </c>
      <c r="E344" s="108">
        <v>45330</v>
      </c>
      <c r="F344" t="s">
        <v>1555</v>
      </c>
      <c r="G344">
        <v>1</v>
      </c>
      <c r="H344">
        <v>45330</v>
      </c>
      <c r="J344">
        <v>0</v>
      </c>
      <c r="K344" t="s">
        <v>1620</v>
      </c>
      <c r="L344" t="s">
        <v>1636</v>
      </c>
      <c r="M344" t="s">
        <v>1556</v>
      </c>
      <c r="N344">
        <v>152</v>
      </c>
      <c r="O344" t="s">
        <v>1557</v>
      </c>
      <c r="P344" t="s">
        <v>3</v>
      </c>
      <c r="Q344" t="s">
        <v>1558</v>
      </c>
      <c r="R344" t="s">
        <v>811</v>
      </c>
      <c r="S344" t="s">
        <v>812</v>
      </c>
      <c r="T344" s="109">
        <v>91</v>
      </c>
      <c r="U344" t="s">
        <v>1559</v>
      </c>
      <c r="V344" t="s">
        <v>1665</v>
      </c>
    </row>
    <row r="345" spans="1:22" hidden="1" x14ac:dyDescent="0.25">
      <c r="A345" t="s">
        <v>449</v>
      </c>
      <c r="B345">
        <v>22</v>
      </c>
      <c r="C345">
        <v>8</v>
      </c>
      <c r="D345" t="s">
        <v>1554</v>
      </c>
      <c r="E345" s="108">
        <v>45330</v>
      </c>
      <c r="F345" t="s">
        <v>1555</v>
      </c>
      <c r="G345">
        <v>1</v>
      </c>
      <c r="H345">
        <v>45330</v>
      </c>
      <c r="J345">
        <v>0</v>
      </c>
      <c r="K345" t="s">
        <v>1620</v>
      </c>
      <c r="L345" t="s">
        <v>1636</v>
      </c>
      <c r="M345" t="s">
        <v>1556</v>
      </c>
      <c r="N345">
        <v>152</v>
      </c>
      <c r="O345" t="s">
        <v>1557</v>
      </c>
      <c r="P345" t="s">
        <v>3</v>
      </c>
      <c r="Q345" t="s">
        <v>1558</v>
      </c>
      <c r="R345" t="s">
        <v>811</v>
      </c>
      <c r="S345" t="s">
        <v>812</v>
      </c>
      <c r="T345" s="109">
        <v>91</v>
      </c>
      <c r="U345" t="s">
        <v>1559</v>
      </c>
      <c r="V345" t="s">
        <v>1665</v>
      </c>
    </row>
    <row r="346" spans="1:22" hidden="1" x14ac:dyDescent="0.25">
      <c r="A346" t="s">
        <v>449</v>
      </c>
      <c r="B346">
        <v>22</v>
      </c>
      <c r="C346">
        <v>8</v>
      </c>
      <c r="D346" t="s">
        <v>1554</v>
      </c>
      <c r="E346" s="108">
        <v>45330</v>
      </c>
      <c r="F346" t="s">
        <v>1555</v>
      </c>
      <c r="G346">
        <v>1</v>
      </c>
      <c r="H346">
        <v>45330</v>
      </c>
      <c r="J346">
        <v>0</v>
      </c>
      <c r="K346" t="s">
        <v>1620</v>
      </c>
      <c r="L346" t="s">
        <v>1636</v>
      </c>
      <c r="M346" t="s">
        <v>1556</v>
      </c>
      <c r="N346">
        <v>152</v>
      </c>
      <c r="O346" t="s">
        <v>1557</v>
      </c>
      <c r="P346" t="s">
        <v>3</v>
      </c>
      <c r="Q346" t="s">
        <v>1558</v>
      </c>
      <c r="R346" t="s">
        <v>811</v>
      </c>
      <c r="S346" t="s">
        <v>812</v>
      </c>
      <c r="T346" s="109">
        <v>91</v>
      </c>
      <c r="U346" t="s">
        <v>1559</v>
      </c>
      <c r="V346" t="s">
        <v>1665</v>
      </c>
    </row>
    <row r="347" spans="1:22" hidden="1" x14ac:dyDescent="0.25">
      <c r="A347" t="s">
        <v>449</v>
      </c>
      <c r="B347">
        <v>22</v>
      </c>
      <c r="C347">
        <v>8</v>
      </c>
      <c r="D347" t="s">
        <v>1554</v>
      </c>
      <c r="E347" s="108">
        <v>45330</v>
      </c>
      <c r="F347" t="s">
        <v>1555</v>
      </c>
      <c r="G347">
        <v>1</v>
      </c>
      <c r="H347">
        <v>45330</v>
      </c>
      <c r="J347">
        <v>0</v>
      </c>
      <c r="K347" t="s">
        <v>1620</v>
      </c>
      <c r="L347" t="s">
        <v>1636</v>
      </c>
      <c r="M347" t="s">
        <v>1556</v>
      </c>
      <c r="N347">
        <v>152</v>
      </c>
      <c r="O347" t="s">
        <v>1557</v>
      </c>
      <c r="P347" t="s">
        <v>3</v>
      </c>
      <c r="Q347" t="s">
        <v>1558</v>
      </c>
      <c r="R347" t="s">
        <v>811</v>
      </c>
      <c r="S347" t="s">
        <v>812</v>
      </c>
      <c r="T347" s="109">
        <v>91</v>
      </c>
      <c r="U347" t="s">
        <v>1559</v>
      </c>
      <c r="V347" t="s">
        <v>1665</v>
      </c>
    </row>
    <row r="348" spans="1:22" hidden="1" x14ac:dyDescent="0.25">
      <c r="A348" t="s">
        <v>449</v>
      </c>
      <c r="B348">
        <v>22</v>
      </c>
      <c r="C348">
        <v>8</v>
      </c>
      <c r="D348" t="s">
        <v>1554</v>
      </c>
      <c r="E348" s="108">
        <v>45330</v>
      </c>
      <c r="F348" t="s">
        <v>1555</v>
      </c>
      <c r="G348">
        <v>1</v>
      </c>
      <c r="H348">
        <v>45330</v>
      </c>
      <c r="J348">
        <v>0</v>
      </c>
      <c r="K348" t="s">
        <v>1620</v>
      </c>
      <c r="L348" t="s">
        <v>1636</v>
      </c>
      <c r="M348" t="s">
        <v>1556</v>
      </c>
      <c r="N348">
        <v>152</v>
      </c>
      <c r="O348" t="s">
        <v>1557</v>
      </c>
      <c r="P348" t="s">
        <v>3</v>
      </c>
      <c r="Q348" t="s">
        <v>1558</v>
      </c>
      <c r="R348" t="s">
        <v>811</v>
      </c>
      <c r="S348" t="s">
        <v>812</v>
      </c>
      <c r="T348" s="109">
        <v>91</v>
      </c>
      <c r="U348" t="s">
        <v>1559</v>
      </c>
      <c r="V348" t="s">
        <v>1665</v>
      </c>
    </row>
    <row r="349" spans="1:22" hidden="1" x14ac:dyDescent="0.25">
      <c r="A349" t="s">
        <v>449</v>
      </c>
      <c r="B349">
        <v>22</v>
      </c>
      <c r="C349">
        <v>8</v>
      </c>
      <c r="D349" t="s">
        <v>1554</v>
      </c>
      <c r="E349" s="108">
        <v>45330</v>
      </c>
      <c r="F349" t="s">
        <v>1555</v>
      </c>
      <c r="G349">
        <v>1</v>
      </c>
      <c r="H349">
        <v>45330</v>
      </c>
      <c r="J349">
        <v>0</v>
      </c>
      <c r="K349" t="s">
        <v>1620</v>
      </c>
      <c r="L349" t="s">
        <v>1636</v>
      </c>
      <c r="M349" t="s">
        <v>1556</v>
      </c>
      <c r="N349">
        <v>152</v>
      </c>
      <c r="O349" t="s">
        <v>1557</v>
      </c>
      <c r="P349" t="s">
        <v>3</v>
      </c>
      <c r="Q349" t="s">
        <v>1558</v>
      </c>
      <c r="R349" t="s">
        <v>811</v>
      </c>
      <c r="S349" t="s">
        <v>812</v>
      </c>
      <c r="T349" s="109">
        <v>91</v>
      </c>
      <c r="U349" t="s">
        <v>1559</v>
      </c>
      <c r="V349" t="s">
        <v>1665</v>
      </c>
    </row>
    <row r="350" spans="1:22" hidden="1" x14ac:dyDescent="0.25">
      <c r="A350" t="s">
        <v>449</v>
      </c>
      <c r="B350">
        <v>22</v>
      </c>
      <c r="C350">
        <v>8</v>
      </c>
      <c r="D350" t="s">
        <v>1554</v>
      </c>
      <c r="E350" s="108">
        <v>45330</v>
      </c>
      <c r="F350" t="s">
        <v>1555</v>
      </c>
      <c r="G350">
        <v>1</v>
      </c>
      <c r="H350">
        <v>45330</v>
      </c>
      <c r="J350">
        <v>0</v>
      </c>
      <c r="K350" t="s">
        <v>1620</v>
      </c>
      <c r="L350" t="s">
        <v>1636</v>
      </c>
      <c r="M350" t="s">
        <v>1556</v>
      </c>
      <c r="N350">
        <v>152</v>
      </c>
      <c r="O350" t="s">
        <v>1557</v>
      </c>
      <c r="P350" t="s">
        <v>3</v>
      </c>
      <c r="Q350" t="s">
        <v>1558</v>
      </c>
      <c r="R350" t="s">
        <v>811</v>
      </c>
      <c r="S350" t="s">
        <v>812</v>
      </c>
      <c r="T350" s="109">
        <v>91</v>
      </c>
      <c r="U350" t="s">
        <v>1559</v>
      </c>
      <c r="V350" t="s">
        <v>1665</v>
      </c>
    </row>
    <row r="351" spans="1:22" hidden="1" x14ac:dyDescent="0.25">
      <c r="A351" t="s">
        <v>449</v>
      </c>
      <c r="B351">
        <v>22</v>
      </c>
      <c r="C351">
        <v>8</v>
      </c>
      <c r="D351" t="s">
        <v>1554</v>
      </c>
      <c r="E351" s="108">
        <v>45330</v>
      </c>
      <c r="F351" t="s">
        <v>1555</v>
      </c>
      <c r="G351">
        <v>1</v>
      </c>
      <c r="H351">
        <v>45330</v>
      </c>
      <c r="J351">
        <v>0</v>
      </c>
      <c r="K351" t="s">
        <v>1620</v>
      </c>
      <c r="L351" t="s">
        <v>1636</v>
      </c>
      <c r="M351" t="s">
        <v>1556</v>
      </c>
      <c r="N351">
        <v>152</v>
      </c>
      <c r="O351" t="s">
        <v>1557</v>
      </c>
      <c r="P351" t="s">
        <v>3</v>
      </c>
      <c r="Q351" t="s">
        <v>1558</v>
      </c>
      <c r="R351" t="s">
        <v>811</v>
      </c>
      <c r="S351" t="s">
        <v>812</v>
      </c>
      <c r="T351" s="109">
        <v>91</v>
      </c>
      <c r="U351" t="s">
        <v>1559</v>
      </c>
      <c r="V351" t="s">
        <v>1665</v>
      </c>
    </row>
    <row r="352" spans="1:22" hidden="1" x14ac:dyDescent="0.25">
      <c r="A352" t="s">
        <v>449</v>
      </c>
      <c r="B352">
        <v>22</v>
      </c>
      <c r="C352">
        <v>8</v>
      </c>
      <c r="D352" t="s">
        <v>1554</v>
      </c>
      <c r="E352" s="108">
        <v>45330</v>
      </c>
      <c r="F352" t="s">
        <v>1555</v>
      </c>
      <c r="G352">
        <v>1</v>
      </c>
      <c r="H352">
        <v>45330</v>
      </c>
      <c r="J352">
        <v>0</v>
      </c>
      <c r="K352" t="s">
        <v>1620</v>
      </c>
      <c r="L352" t="s">
        <v>1636</v>
      </c>
      <c r="M352" t="s">
        <v>1556</v>
      </c>
      <c r="N352">
        <v>152</v>
      </c>
      <c r="O352" t="s">
        <v>1557</v>
      </c>
      <c r="P352" t="s">
        <v>3</v>
      </c>
      <c r="Q352" t="s">
        <v>1558</v>
      </c>
      <c r="R352" t="s">
        <v>811</v>
      </c>
      <c r="S352" t="s">
        <v>812</v>
      </c>
      <c r="T352" s="109">
        <v>76</v>
      </c>
      <c r="U352" t="s">
        <v>1559</v>
      </c>
      <c r="V352" t="s">
        <v>1665</v>
      </c>
    </row>
    <row r="353" spans="1:22" hidden="1" x14ac:dyDescent="0.25">
      <c r="A353" t="s">
        <v>449</v>
      </c>
      <c r="B353">
        <v>22</v>
      </c>
      <c r="C353">
        <v>8</v>
      </c>
      <c r="D353" t="s">
        <v>1554</v>
      </c>
      <c r="E353" s="108">
        <v>45330</v>
      </c>
      <c r="F353" t="s">
        <v>1555</v>
      </c>
      <c r="G353">
        <v>1</v>
      </c>
      <c r="H353">
        <v>45330</v>
      </c>
      <c r="J353">
        <v>0</v>
      </c>
      <c r="K353" t="s">
        <v>1620</v>
      </c>
      <c r="L353" t="s">
        <v>1636</v>
      </c>
      <c r="M353" t="s">
        <v>1556</v>
      </c>
      <c r="N353">
        <v>152</v>
      </c>
      <c r="O353" t="s">
        <v>1557</v>
      </c>
      <c r="P353" t="s">
        <v>3</v>
      </c>
      <c r="Q353" t="s">
        <v>1558</v>
      </c>
      <c r="R353" t="s">
        <v>346</v>
      </c>
      <c r="S353" t="s">
        <v>347</v>
      </c>
      <c r="T353" s="109">
        <v>160</v>
      </c>
      <c r="U353" t="s">
        <v>1559</v>
      </c>
      <c r="V353" t="s">
        <v>1665</v>
      </c>
    </row>
    <row r="354" spans="1:22" hidden="1" x14ac:dyDescent="0.25">
      <c r="A354" t="s">
        <v>449</v>
      </c>
      <c r="B354">
        <v>22</v>
      </c>
      <c r="C354">
        <v>8</v>
      </c>
      <c r="D354" t="s">
        <v>1554</v>
      </c>
      <c r="E354" s="108">
        <v>45330</v>
      </c>
      <c r="F354" t="s">
        <v>1555</v>
      </c>
      <c r="G354">
        <v>1</v>
      </c>
      <c r="H354">
        <v>45330</v>
      </c>
      <c r="J354">
        <v>0</v>
      </c>
      <c r="K354" t="s">
        <v>1620</v>
      </c>
      <c r="L354" t="s">
        <v>1636</v>
      </c>
      <c r="M354" t="s">
        <v>1556</v>
      </c>
      <c r="N354">
        <v>152</v>
      </c>
      <c r="O354" t="s">
        <v>1557</v>
      </c>
      <c r="P354" t="s">
        <v>3</v>
      </c>
      <c r="Q354" t="s">
        <v>1558</v>
      </c>
      <c r="R354" t="s">
        <v>672</v>
      </c>
      <c r="S354" t="s">
        <v>673</v>
      </c>
      <c r="T354" s="109">
        <v>934</v>
      </c>
      <c r="U354" t="s">
        <v>1559</v>
      </c>
      <c r="V354" t="s">
        <v>1665</v>
      </c>
    </row>
    <row r="355" spans="1:22" hidden="1" x14ac:dyDescent="0.25">
      <c r="A355" t="s">
        <v>449</v>
      </c>
      <c r="B355">
        <v>22</v>
      </c>
      <c r="C355">
        <v>8</v>
      </c>
      <c r="D355" t="s">
        <v>1554</v>
      </c>
      <c r="E355" s="108">
        <v>45330</v>
      </c>
      <c r="F355" t="s">
        <v>1555</v>
      </c>
      <c r="G355">
        <v>1</v>
      </c>
      <c r="H355">
        <v>45330</v>
      </c>
      <c r="J355">
        <v>0</v>
      </c>
      <c r="K355" t="s">
        <v>1620</v>
      </c>
      <c r="L355" t="s">
        <v>1636</v>
      </c>
      <c r="M355" t="s">
        <v>1556</v>
      </c>
      <c r="N355">
        <v>152</v>
      </c>
      <c r="O355" t="s">
        <v>1557</v>
      </c>
      <c r="P355" t="s">
        <v>3</v>
      </c>
      <c r="Q355" t="s">
        <v>1558</v>
      </c>
      <c r="R355" t="s">
        <v>1055</v>
      </c>
      <c r="S355" t="s">
        <v>1056</v>
      </c>
      <c r="T355" s="109">
        <v>279</v>
      </c>
      <c r="U355" t="s">
        <v>1559</v>
      </c>
      <c r="V355" t="s">
        <v>1665</v>
      </c>
    </row>
    <row r="356" spans="1:22" hidden="1" x14ac:dyDescent="0.25">
      <c r="A356" t="s">
        <v>449</v>
      </c>
      <c r="B356">
        <v>22</v>
      </c>
      <c r="C356">
        <v>8</v>
      </c>
      <c r="D356" t="s">
        <v>1554</v>
      </c>
      <c r="E356" s="108">
        <v>45330</v>
      </c>
      <c r="F356" t="s">
        <v>1555</v>
      </c>
      <c r="G356">
        <v>1</v>
      </c>
      <c r="H356">
        <v>45330</v>
      </c>
      <c r="J356">
        <v>0</v>
      </c>
      <c r="K356" t="s">
        <v>1620</v>
      </c>
      <c r="L356" t="s">
        <v>1636</v>
      </c>
      <c r="M356" t="s">
        <v>1556</v>
      </c>
      <c r="N356">
        <v>152</v>
      </c>
      <c r="O356" t="s">
        <v>1557</v>
      </c>
      <c r="P356" t="s">
        <v>3</v>
      </c>
      <c r="Q356" t="s">
        <v>1558</v>
      </c>
      <c r="R356" t="s">
        <v>1055</v>
      </c>
      <c r="S356" t="s">
        <v>1056</v>
      </c>
      <c r="T356" s="109">
        <v>104</v>
      </c>
      <c r="U356" t="s">
        <v>1559</v>
      </c>
      <c r="V356" t="s">
        <v>1665</v>
      </c>
    </row>
    <row r="357" spans="1:22" hidden="1" x14ac:dyDescent="0.25">
      <c r="A357" t="s">
        <v>449</v>
      </c>
      <c r="B357">
        <v>22</v>
      </c>
      <c r="C357">
        <v>8</v>
      </c>
      <c r="D357" t="s">
        <v>1554</v>
      </c>
      <c r="E357" s="108">
        <v>45330</v>
      </c>
      <c r="F357" t="s">
        <v>1555</v>
      </c>
      <c r="G357">
        <v>1</v>
      </c>
      <c r="H357">
        <v>45330</v>
      </c>
      <c r="J357">
        <v>0</v>
      </c>
      <c r="K357" t="s">
        <v>1620</v>
      </c>
      <c r="L357" t="s">
        <v>1636</v>
      </c>
      <c r="M357" t="s">
        <v>1556</v>
      </c>
      <c r="N357">
        <v>152</v>
      </c>
      <c r="O357" t="s">
        <v>1557</v>
      </c>
      <c r="P357" t="s">
        <v>3</v>
      </c>
      <c r="Q357" t="s">
        <v>1558</v>
      </c>
      <c r="R357" t="s">
        <v>672</v>
      </c>
      <c r="S357" t="s">
        <v>673</v>
      </c>
      <c r="T357" s="109">
        <v>164</v>
      </c>
      <c r="U357" t="s">
        <v>1559</v>
      </c>
      <c r="V357" t="s">
        <v>1665</v>
      </c>
    </row>
    <row r="358" spans="1:22" hidden="1" x14ac:dyDescent="0.25">
      <c r="A358" t="s">
        <v>449</v>
      </c>
      <c r="B358">
        <v>22</v>
      </c>
      <c r="C358">
        <v>8</v>
      </c>
      <c r="D358" t="s">
        <v>1554</v>
      </c>
      <c r="E358" s="108">
        <v>45330</v>
      </c>
      <c r="F358" t="s">
        <v>1555</v>
      </c>
      <c r="G358">
        <v>1</v>
      </c>
      <c r="H358">
        <v>45330</v>
      </c>
      <c r="J358">
        <v>0</v>
      </c>
      <c r="K358" t="s">
        <v>1620</v>
      </c>
      <c r="L358" t="s">
        <v>1636</v>
      </c>
      <c r="M358" t="s">
        <v>1556</v>
      </c>
      <c r="N358">
        <v>152</v>
      </c>
      <c r="O358" t="s">
        <v>1557</v>
      </c>
      <c r="P358" t="s">
        <v>3</v>
      </c>
      <c r="Q358" t="s">
        <v>1558</v>
      </c>
      <c r="R358" t="s">
        <v>811</v>
      </c>
      <c r="S358" t="s">
        <v>812</v>
      </c>
      <c r="T358" s="109">
        <v>76.05</v>
      </c>
      <c r="U358" t="s">
        <v>1559</v>
      </c>
      <c r="V358" t="s">
        <v>1665</v>
      </c>
    </row>
    <row r="359" spans="1:22" hidden="1" x14ac:dyDescent="0.25">
      <c r="A359" t="s">
        <v>449</v>
      </c>
      <c r="B359">
        <v>22</v>
      </c>
      <c r="C359">
        <v>8</v>
      </c>
      <c r="D359" t="s">
        <v>1554</v>
      </c>
      <c r="E359" s="108">
        <v>45330</v>
      </c>
      <c r="F359" t="s">
        <v>1555</v>
      </c>
      <c r="G359">
        <v>1</v>
      </c>
      <c r="H359">
        <v>45330</v>
      </c>
      <c r="J359">
        <v>0</v>
      </c>
      <c r="K359" t="s">
        <v>1620</v>
      </c>
      <c r="L359" t="s">
        <v>1636</v>
      </c>
      <c r="M359" t="s">
        <v>1556</v>
      </c>
      <c r="N359">
        <v>152</v>
      </c>
      <c r="O359" t="s">
        <v>1557</v>
      </c>
      <c r="P359" t="s">
        <v>3</v>
      </c>
      <c r="Q359" t="s">
        <v>1558</v>
      </c>
      <c r="R359" t="s">
        <v>811</v>
      </c>
      <c r="S359" t="s">
        <v>812</v>
      </c>
      <c r="T359" s="109">
        <v>76.05</v>
      </c>
      <c r="U359" t="s">
        <v>1559</v>
      </c>
      <c r="V359" t="s">
        <v>1665</v>
      </c>
    </row>
    <row r="360" spans="1:22" hidden="1" x14ac:dyDescent="0.25">
      <c r="A360" t="s">
        <v>449</v>
      </c>
      <c r="B360">
        <v>22</v>
      </c>
      <c r="C360">
        <v>8</v>
      </c>
      <c r="D360" t="s">
        <v>1554</v>
      </c>
      <c r="E360" s="108">
        <v>45330</v>
      </c>
      <c r="F360" t="s">
        <v>1555</v>
      </c>
      <c r="G360">
        <v>1</v>
      </c>
      <c r="H360">
        <v>45330</v>
      </c>
      <c r="J360">
        <v>0</v>
      </c>
      <c r="K360" t="s">
        <v>1620</v>
      </c>
      <c r="L360" t="s">
        <v>1636</v>
      </c>
      <c r="M360" t="s">
        <v>1556</v>
      </c>
      <c r="N360">
        <v>152</v>
      </c>
      <c r="O360" t="s">
        <v>1557</v>
      </c>
      <c r="P360" t="s">
        <v>3</v>
      </c>
      <c r="Q360" t="s">
        <v>1558</v>
      </c>
      <c r="R360" t="s">
        <v>811</v>
      </c>
      <c r="S360" t="s">
        <v>812</v>
      </c>
      <c r="T360" s="109">
        <v>76.05</v>
      </c>
      <c r="U360" t="s">
        <v>1559</v>
      </c>
      <c r="V360" t="s">
        <v>1665</v>
      </c>
    </row>
    <row r="361" spans="1:22" hidden="1" x14ac:dyDescent="0.25">
      <c r="A361" t="s">
        <v>449</v>
      </c>
      <c r="B361">
        <v>22</v>
      </c>
      <c r="C361">
        <v>8</v>
      </c>
      <c r="D361" t="s">
        <v>1554</v>
      </c>
      <c r="E361" s="108">
        <v>45330</v>
      </c>
      <c r="F361" t="s">
        <v>1555</v>
      </c>
      <c r="G361">
        <v>1</v>
      </c>
      <c r="H361">
        <v>45330</v>
      </c>
      <c r="J361">
        <v>0</v>
      </c>
      <c r="K361" t="s">
        <v>1620</v>
      </c>
      <c r="L361" t="s">
        <v>1636</v>
      </c>
      <c r="M361" t="s">
        <v>1556</v>
      </c>
      <c r="N361">
        <v>152</v>
      </c>
      <c r="O361" t="s">
        <v>1557</v>
      </c>
      <c r="P361" t="s">
        <v>3</v>
      </c>
      <c r="Q361" t="s">
        <v>1558</v>
      </c>
      <c r="R361" t="s">
        <v>811</v>
      </c>
      <c r="S361" t="s">
        <v>812</v>
      </c>
      <c r="T361" s="109">
        <v>76.05</v>
      </c>
      <c r="U361" t="s">
        <v>1559</v>
      </c>
      <c r="V361" t="s">
        <v>1665</v>
      </c>
    </row>
    <row r="362" spans="1:22" hidden="1" x14ac:dyDescent="0.25">
      <c r="A362" t="s">
        <v>449</v>
      </c>
      <c r="B362">
        <v>22</v>
      </c>
      <c r="C362">
        <v>8</v>
      </c>
      <c r="D362" t="s">
        <v>1554</v>
      </c>
      <c r="E362" s="108">
        <v>45330</v>
      </c>
      <c r="F362" t="s">
        <v>1555</v>
      </c>
      <c r="G362">
        <v>1</v>
      </c>
      <c r="H362">
        <v>45330</v>
      </c>
      <c r="J362">
        <v>0</v>
      </c>
      <c r="K362" t="s">
        <v>1620</v>
      </c>
      <c r="L362" t="s">
        <v>1636</v>
      </c>
      <c r="M362" t="s">
        <v>1556</v>
      </c>
      <c r="N362">
        <v>152</v>
      </c>
      <c r="O362" t="s">
        <v>1557</v>
      </c>
      <c r="P362" t="s">
        <v>3</v>
      </c>
      <c r="Q362" t="s">
        <v>1558</v>
      </c>
      <c r="R362" t="s">
        <v>811</v>
      </c>
      <c r="S362" t="s">
        <v>812</v>
      </c>
      <c r="T362" s="109">
        <v>76.05</v>
      </c>
      <c r="U362" t="s">
        <v>1559</v>
      </c>
      <c r="V362" t="s">
        <v>1665</v>
      </c>
    </row>
    <row r="363" spans="1:22" hidden="1" x14ac:dyDescent="0.25">
      <c r="A363" t="s">
        <v>449</v>
      </c>
      <c r="B363">
        <v>22</v>
      </c>
      <c r="C363">
        <v>8</v>
      </c>
      <c r="D363" t="s">
        <v>1554</v>
      </c>
      <c r="E363" s="108">
        <v>45330</v>
      </c>
      <c r="F363" t="s">
        <v>1555</v>
      </c>
      <c r="G363">
        <v>1</v>
      </c>
      <c r="H363">
        <v>45330</v>
      </c>
      <c r="J363">
        <v>0</v>
      </c>
      <c r="K363" t="s">
        <v>1620</v>
      </c>
      <c r="L363" t="s">
        <v>1636</v>
      </c>
      <c r="M363" t="s">
        <v>1556</v>
      </c>
      <c r="N363">
        <v>152</v>
      </c>
      <c r="O363" t="s">
        <v>1557</v>
      </c>
      <c r="P363" t="s">
        <v>3</v>
      </c>
      <c r="Q363" t="s">
        <v>1558</v>
      </c>
      <c r="R363" t="s">
        <v>811</v>
      </c>
      <c r="S363" t="s">
        <v>812</v>
      </c>
      <c r="T363" s="109">
        <v>76.05</v>
      </c>
      <c r="U363" t="s">
        <v>1559</v>
      </c>
      <c r="V363" t="s">
        <v>1665</v>
      </c>
    </row>
    <row r="364" spans="1:22" hidden="1" x14ac:dyDescent="0.25">
      <c r="A364" t="s">
        <v>449</v>
      </c>
      <c r="B364">
        <v>22</v>
      </c>
      <c r="C364">
        <v>8</v>
      </c>
      <c r="D364" t="s">
        <v>1554</v>
      </c>
      <c r="E364" s="108">
        <v>45330</v>
      </c>
      <c r="F364" t="s">
        <v>1555</v>
      </c>
      <c r="G364">
        <v>1</v>
      </c>
      <c r="H364">
        <v>45330</v>
      </c>
      <c r="J364">
        <v>0</v>
      </c>
      <c r="K364" t="s">
        <v>1620</v>
      </c>
      <c r="L364" t="s">
        <v>1636</v>
      </c>
      <c r="M364" t="s">
        <v>1556</v>
      </c>
      <c r="N364">
        <v>152</v>
      </c>
      <c r="O364" t="s">
        <v>1557</v>
      </c>
      <c r="P364" t="s">
        <v>3</v>
      </c>
      <c r="Q364" t="s">
        <v>1558</v>
      </c>
      <c r="R364" t="s">
        <v>811</v>
      </c>
      <c r="S364" t="s">
        <v>812</v>
      </c>
      <c r="T364" s="109">
        <v>76.05</v>
      </c>
      <c r="U364" t="s">
        <v>1559</v>
      </c>
      <c r="V364" t="s">
        <v>1665</v>
      </c>
    </row>
    <row r="365" spans="1:22" hidden="1" x14ac:dyDescent="0.25">
      <c r="A365" t="s">
        <v>449</v>
      </c>
      <c r="B365">
        <v>22</v>
      </c>
      <c r="C365">
        <v>8</v>
      </c>
      <c r="D365" t="s">
        <v>1554</v>
      </c>
      <c r="E365" s="108">
        <v>45330</v>
      </c>
      <c r="F365" t="s">
        <v>1555</v>
      </c>
      <c r="G365">
        <v>1</v>
      </c>
      <c r="H365">
        <v>45330</v>
      </c>
      <c r="J365">
        <v>0</v>
      </c>
      <c r="K365" t="s">
        <v>1620</v>
      </c>
      <c r="L365" t="s">
        <v>1636</v>
      </c>
      <c r="M365" t="s">
        <v>1556</v>
      </c>
      <c r="N365">
        <v>152</v>
      </c>
      <c r="O365" t="s">
        <v>1557</v>
      </c>
      <c r="P365" t="s">
        <v>3</v>
      </c>
      <c r="Q365" t="s">
        <v>1558</v>
      </c>
      <c r="R365" t="s">
        <v>1072</v>
      </c>
      <c r="S365" t="s">
        <v>1638</v>
      </c>
      <c r="T365" s="109">
        <v>575</v>
      </c>
      <c r="U365" t="s">
        <v>1559</v>
      </c>
      <c r="V365" t="s">
        <v>1665</v>
      </c>
    </row>
    <row r="366" spans="1:22" hidden="1" x14ac:dyDescent="0.25">
      <c r="A366" t="s">
        <v>449</v>
      </c>
      <c r="B366">
        <v>22</v>
      </c>
      <c r="C366">
        <v>8</v>
      </c>
      <c r="D366" t="s">
        <v>1554</v>
      </c>
      <c r="E366" s="108">
        <v>45330</v>
      </c>
      <c r="F366" t="s">
        <v>1555</v>
      </c>
      <c r="G366">
        <v>1</v>
      </c>
      <c r="H366">
        <v>45330</v>
      </c>
      <c r="J366">
        <v>0</v>
      </c>
      <c r="K366" t="s">
        <v>1620</v>
      </c>
      <c r="L366" t="s">
        <v>1636</v>
      </c>
      <c r="M366" t="s">
        <v>1556</v>
      </c>
      <c r="N366">
        <v>152</v>
      </c>
      <c r="O366" t="s">
        <v>1557</v>
      </c>
      <c r="P366" t="s">
        <v>3</v>
      </c>
      <c r="Q366" t="s">
        <v>1558</v>
      </c>
      <c r="R366" t="s">
        <v>1072</v>
      </c>
      <c r="S366" t="s">
        <v>1638</v>
      </c>
      <c r="T366" s="109">
        <v>575</v>
      </c>
      <c r="U366" t="s">
        <v>1559</v>
      </c>
      <c r="V366" t="s">
        <v>1665</v>
      </c>
    </row>
    <row r="367" spans="1:22" hidden="1" x14ac:dyDescent="0.25">
      <c r="A367" t="s">
        <v>449</v>
      </c>
      <c r="B367">
        <v>22</v>
      </c>
      <c r="C367">
        <v>8</v>
      </c>
      <c r="D367" t="s">
        <v>1554</v>
      </c>
      <c r="E367" s="108">
        <v>45330</v>
      </c>
      <c r="F367" t="s">
        <v>1555</v>
      </c>
      <c r="G367">
        <v>1</v>
      </c>
      <c r="H367">
        <v>45330</v>
      </c>
      <c r="J367">
        <v>0</v>
      </c>
      <c r="K367" t="s">
        <v>1620</v>
      </c>
      <c r="L367" t="s">
        <v>1636</v>
      </c>
      <c r="M367" t="s">
        <v>1556</v>
      </c>
      <c r="N367">
        <v>152</v>
      </c>
      <c r="O367" t="s">
        <v>1557</v>
      </c>
      <c r="P367" t="s">
        <v>3</v>
      </c>
      <c r="Q367" t="s">
        <v>1558</v>
      </c>
      <c r="R367" t="s">
        <v>1072</v>
      </c>
      <c r="S367" t="s">
        <v>1638</v>
      </c>
      <c r="T367" s="109">
        <v>575</v>
      </c>
      <c r="U367" t="s">
        <v>1559</v>
      </c>
      <c r="V367" t="s">
        <v>1665</v>
      </c>
    </row>
    <row r="368" spans="1:22" hidden="1" x14ac:dyDescent="0.25">
      <c r="A368" t="s">
        <v>449</v>
      </c>
      <c r="B368">
        <v>22</v>
      </c>
      <c r="C368">
        <v>8</v>
      </c>
      <c r="D368" t="s">
        <v>1554</v>
      </c>
      <c r="E368" s="108">
        <v>45330</v>
      </c>
      <c r="F368" t="s">
        <v>1555</v>
      </c>
      <c r="G368">
        <v>1</v>
      </c>
      <c r="H368">
        <v>45330</v>
      </c>
      <c r="J368">
        <v>0</v>
      </c>
      <c r="K368" t="s">
        <v>1620</v>
      </c>
      <c r="L368" t="s">
        <v>1636</v>
      </c>
      <c r="M368" t="s">
        <v>1556</v>
      </c>
      <c r="N368">
        <v>152</v>
      </c>
      <c r="O368" t="s">
        <v>1557</v>
      </c>
      <c r="P368" t="s">
        <v>3</v>
      </c>
      <c r="Q368" t="s">
        <v>1558</v>
      </c>
      <c r="R368" t="s">
        <v>371</v>
      </c>
      <c r="S368" t="s">
        <v>1637</v>
      </c>
      <c r="T368" s="109">
        <v>1875</v>
      </c>
      <c r="U368" t="s">
        <v>1559</v>
      </c>
      <c r="V368" t="s">
        <v>1665</v>
      </c>
    </row>
    <row r="369" spans="1:22" hidden="1" x14ac:dyDescent="0.25">
      <c r="A369" t="s">
        <v>449</v>
      </c>
      <c r="B369">
        <v>22</v>
      </c>
      <c r="C369">
        <v>8</v>
      </c>
      <c r="D369" t="s">
        <v>1554</v>
      </c>
      <c r="E369" s="108">
        <v>45330</v>
      </c>
      <c r="F369" t="s">
        <v>1555</v>
      </c>
      <c r="G369">
        <v>1</v>
      </c>
      <c r="H369">
        <v>45330</v>
      </c>
      <c r="J369">
        <v>0</v>
      </c>
      <c r="K369" t="s">
        <v>1620</v>
      </c>
      <c r="L369" t="s">
        <v>1636</v>
      </c>
      <c r="M369" t="s">
        <v>1556</v>
      </c>
      <c r="N369">
        <v>152</v>
      </c>
      <c r="O369" t="s">
        <v>1557</v>
      </c>
      <c r="P369" t="s">
        <v>3</v>
      </c>
      <c r="Q369" t="s">
        <v>1558</v>
      </c>
      <c r="R369" t="s">
        <v>978</v>
      </c>
      <c r="S369" t="s">
        <v>979</v>
      </c>
      <c r="T369" s="109">
        <v>2872</v>
      </c>
      <c r="U369" t="s">
        <v>1559</v>
      </c>
      <c r="V369" t="s">
        <v>1665</v>
      </c>
    </row>
    <row r="370" spans="1:22" hidden="1" x14ac:dyDescent="0.25">
      <c r="A370" t="s">
        <v>449</v>
      </c>
      <c r="B370">
        <v>22</v>
      </c>
      <c r="C370">
        <v>8</v>
      </c>
      <c r="D370" t="s">
        <v>1554</v>
      </c>
      <c r="E370" s="108">
        <v>45330</v>
      </c>
      <c r="F370" t="s">
        <v>1555</v>
      </c>
      <c r="G370">
        <v>1</v>
      </c>
      <c r="H370">
        <v>45330</v>
      </c>
      <c r="J370">
        <v>0</v>
      </c>
      <c r="K370" t="s">
        <v>1620</v>
      </c>
      <c r="L370" t="s">
        <v>1636</v>
      </c>
      <c r="M370" t="s">
        <v>1556</v>
      </c>
      <c r="N370">
        <v>152</v>
      </c>
      <c r="O370" t="s">
        <v>1557</v>
      </c>
      <c r="P370" t="s">
        <v>3</v>
      </c>
      <c r="Q370" t="s">
        <v>1558</v>
      </c>
      <c r="R370" t="s">
        <v>1072</v>
      </c>
      <c r="S370" t="s">
        <v>1638</v>
      </c>
      <c r="T370" s="109">
        <v>375</v>
      </c>
      <c r="U370" t="s">
        <v>1559</v>
      </c>
      <c r="V370" t="s">
        <v>1665</v>
      </c>
    </row>
    <row r="371" spans="1:22" hidden="1" x14ac:dyDescent="0.25">
      <c r="A371" t="s">
        <v>449</v>
      </c>
      <c r="B371">
        <v>22</v>
      </c>
      <c r="C371">
        <v>8</v>
      </c>
      <c r="D371" t="s">
        <v>1554</v>
      </c>
      <c r="E371" s="108">
        <v>45330</v>
      </c>
      <c r="F371" t="s">
        <v>1555</v>
      </c>
      <c r="G371">
        <v>1</v>
      </c>
      <c r="H371">
        <v>45330</v>
      </c>
      <c r="J371">
        <v>0</v>
      </c>
      <c r="K371" t="s">
        <v>1620</v>
      </c>
      <c r="L371" t="s">
        <v>1636</v>
      </c>
      <c r="M371" t="s">
        <v>1556</v>
      </c>
      <c r="N371">
        <v>152</v>
      </c>
      <c r="O371" t="s">
        <v>1557</v>
      </c>
      <c r="P371" t="s">
        <v>3</v>
      </c>
      <c r="Q371" t="s">
        <v>1558</v>
      </c>
      <c r="R371" t="s">
        <v>371</v>
      </c>
      <c r="S371" t="s">
        <v>1637</v>
      </c>
      <c r="T371" s="109">
        <v>375</v>
      </c>
      <c r="U371" t="s">
        <v>1559</v>
      </c>
      <c r="V371" t="s">
        <v>1665</v>
      </c>
    </row>
    <row r="372" spans="1:22" hidden="1" x14ac:dyDescent="0.25">
      <c r="A372" t="s">
        <v>449</v>
      </c>
      <c r="B372">
        <v>22</v>
      </c>
      <c r="C372">
        <v>8</v>
      </c>
      <c r="D372" t="s">
        <v>1554</v>
      </c>
      <c r="E372" s="108">
        <v>45330</v>
      </c>
      <c r="F372" t="s">
        <v>1555</v>
      </c>
      <c r="G372">
        <v>1</v>
      </c>
      <c r="H372">
        <v>45330</v>
      </c>
      <c r="J372">
        <v>0</v>
      </c>
      <c r="K372" t="s">
        <v>1620</v>
      </c>
      <c r="L372" t="s">
        <v>1636</v>
      </c>
      <c r="M372" t="s">
        <v>1556</v>
      </c>
      <c r="N372">
        <v>152</v>
      </c>
      <c r="O372" t="s">
        <v>1557</v>
      </c>
      <c r="P372" t="s">
        <v>3</v>
      </c>
      <c r="Q372" t="s">
        <v>1558</v>
      </c>
      <c r="R372" t="s">
        <v>371</v>
      </c>
      <c r="S372" t="s">
        <v>1637</v>
      </c>
      <c r="T372" s="109">
        <v>375</v>
      </c>
      <c r="U372" t="s">
        <v>1559</v>
      </c>
      <c r="V372" t="s">
        <v>1665</v>
      </c>
    </row>
    <row r="373" spans="1:22" hidden="1" x14ac:dyDescent="0.25">
      <c r="A373" t="s">
        <v>449</v>
      </c>
      <c r="B373">
        <v>22</v>
      </c>
      <c r="C373">
        <v>8</v>
      </c>
      <c r="D373" t="s">
        <v>1554</v>
      </c>
      <c r="E373" s="108">
        <v>45330</v>
      </c>
      <c r="F373" t="s">
        <v>1555</v>
      </c>
      <c r="G373">
        <v>1</v>
      </c>
      <c r="H373">
        <v>45330</v>
      </c>
      <c r="J373">
        <v>0</v>
      </c>
      <c r="K373" t="s">
        <v>1620</v>
      </c>
      <c r="L373" t="s">
        <v>1636</v>
      </c>
      <c r="M373" t="s">
        <v>1556</v>
      </c>
      <c r="N373">
        <v>152</v>
      </c>
      <c r="O373" t="s">
        <v>1557</v>
      </c>
      <c r="P373" t="s">
        <v>3</v>
      </c>
      <c r="Q373" t="s">
        <v>1558</v>
      </c>
      <c r="R373" t="s">
        <v>371</v>
      </c>
      <c r="S373" t="s">
        <v>1637</v>
      </c>
      <c r="T373" s="109">
        <v>375</v>
      </c>
      <c r="U373" t="s">
        <v>1559</v>
      </c>
      <c r="V373" t="s">
        <v>1665</v>
      </c>
    </row>
    <row r="374" spans="1:22" hidden="1" x14ac:dyDescent="0.25">
      <c r="A374" t="s">
        <v>449</v>
      </c>
      <c r="B374">
        <v>22</v>
      </c>
      <c r="C374">
        <v>8</v>
      </c>
      <c r="D374" t="s">
        <v>1554</v>
      </c>
      <c r="E374" s="108">
        <v>45330</v>
      </c>
      <c r="F374" t="s">
        <v>1555</v>
      </c>
      <c r="G374">
        <v>1</v>
      </c>
      <c r="H374">
        <v>45330</v>
      </c>
      <c r="J374">
        <v>0</v>
      </c>
      <c r="K374" t="s">
        <v>1620</v>
      </c>
      <c r="L374" t="s">
        <v>1636</v>
      </c>
      <c r="M374" t="s">
        <v>1556</v>
      </c>
      <c r="N374">
        <v>152</v>
      </c>
      <c r="O374" t="s">
        <v>1557</v>
      </c>
      <c r="P374" t="s">
        <v>3</v>
      </c>
      <c r="Q374" t="s">
        <v>1558</v>
      </c>
      <c r="R374" t="s">
        <v>371</v>
      </c>
      <c r="S374" t="s">
        <v>1637</v>
      </c>
      <c r="T374" s="109">
        <v>375</v>
      </c>
      <c r="U374" t="s">
        <v>1559</v>
      </c>
      <c r="V374" t="s">
        <v>1665</v>
      </c>
    </row>
    <row r="375" spans="1:22" hidden="1" x14ac:dyDescent="0.25">
      <c r="A375" t="s">
        <v>449</v>
      </c>
      <c r="B375">
        <v>23</v>
      </c>
      <c r="C375">
        <v>8</v>
      </c>
      <c r="D375" t="s">
        <v>1554</v>
      </c>
      <c r="E375" s="108">
        <v>45331</v>
      </c>
      <c r="F375" t="s">
        <v>1555</v>
      </c>
      <c r="G375">
        <v>1</v>
      </c>
      <c r="H375">
        <v>45331</v>
      </c>
      <c r="J375">
        <v>0</v>
      </c>
      <c r="K375" t="s">
        <v>1620</v>
      </c>
      <c r="L375" t="s">
        <v>1636</v>
      </c>
      <c r="M375" t="s">
        <v>1556</v>
      </c>
      <c r="N375">
        <v>152</v>
      </c>
      <c r="O375" t="s">
        <v>1557</v>
      </c>
      <c r="P375" t="s">
        <v>3</v>
      </c>
      <c r="Q375" t="s">
        <v>1558</v>
      </c>
      <c r="R375" t="s">
        <v>358</v>
      </c>
      <c r="S375" t="s">
        <v>359</v>
      </c>
      <c r="T375" s="109">
        <v>116</v>
      </c>
      <c r="U375" t="s">
        <v>1559</v>
      </c>
      <c r="V375" t="s">
        <v>1666</v>
      </c>
    </row>
    <row r="376" spans="1:22" hidden="1" x14ac:dyDescent="0.25">
      <c r="A376" t="s">
        <v>449</v>
      </c>
      <c r="B376">
        <v>23</v>
      </c>
      <c r="C376">
        <v>8</v>
      </c>
      <c r="D376" t="s">
        <v>1554</v>
      </c>
      <c r="E376" s="108">
        <v>45331</v>
      </c>
      <c r="F376" t="s">
        <v>1555</v>
      </c>
      <c r="G376">
        <v>1</v>
      </c>
      <c r="H376">
        <v>45331</v>
      </c>
      <c r="J376">
        <v>0</v>
      </c>
      <c r="K376" t="s">
        <v>1620</v>
      </c>
      <c r="L376" t="s">
        <v>1636</v>
      </c>
      <c r="M376" t="s">
        <v>1556</v>
      </c>
      <c r="N376">
        <v>152</v>
      </c>
      <c r="O376" t="s">
        <v>1557</v>
      </c>
      <c r="P376" t="s">
        <v>3</v>
      </c>
      <c r="Q376" t="s">
        <v>1558</v>
      </c>
      <c r="R376" t="s">
        <v>1234</v>
      </c>
      <c r="S376" t="s">
        <v>1235</v>
      </c>
      <c r="T376" s="109">
        <v>1577</v>
      </c>
      <c r="U376" t="s">
        <v>1559</v>
      </c>
      <c r="V376" t="s">
        <v>1666</v>
      </c>
    </row>
    <row r="377" spans="1:22" hidden="1" x14ac:dyDescent="0.25">
      <c r="A377" t="s">
        <v>449</v>
      </c>
      <c r="B377">
        <v>24</v>
      </c>
      <c r="C377">
        <v>8</v>
      </c>
      <c r="D377" t="s">
        <v>1554</v>
      </c>
      <c r="E377" s="108">
        <v>45334</v>
      </c>
      <c r="F377" t="s">
        <v>1555</v>
      </c>
      <c r="G377">
        <v>1</v>
      </c>
      <c r="H377">
        <v>45334</v>
      </c>
      <c r="J377">
        <v>0</v>
      </c>
      <c r="K377" t="s">
        <v>1620</v>
      </c>
      <c r="L377" t="s">
        <v>1636</v>
      </c>
      <c r="M377" t="s">
        <v>1556</v>
      </c>
      <c r="N377">
        <v>152</v>
      </c>
      <c r="O377" t="s">
        <v>1557</v>
      </c>
      <c r="P377" t="s">
        <v>3</v>
      </c>
      <c r="Q377" t="s">
        <v>1558</v>
      </c>
      <c r="R377" t="s">
        <v>811</v>
      </c>
      <c r="S377" t="s">
        <v>812</v>
      </c>
      <c r="T377" s="109">
        <v>76.05</v>
      </c>
      <c r="U377" t="s">
        <v>1559</v>
      </c>
      <c r="V377" t="s">
        <v>1667</v>
      </c>
    </row>
    <row r="378" spans="1:22" hidden="1" x14ac:dyDescent="0.25">
      <c r="A378" t="s">
        <v>449</v>
      </c>
      <c r="B378">
        <v>24</v>
      </c>
      <c r="C378">
        <v>8</v>
      </c>
      <c r="D378" t="s">
        <v>1554</v>
      </c>
      <c r="E378" s="108">
        <v>45334</v>
      </c>
      <c r="F378" t="s">
        <v>1555</v>
      </c>
      <c r="G378">
        <v>1</v>
      </c>
      <c r="H378">
        <v>45334</v>
      </c>
      <c r="J378">
        <v>0</v>
      </c>
      <c r="K378" t="s">
        <v>1620</v>
      </c>
      <c r="L378" t="s">
        <v>1636</v>
      </c>
      <c r="M378" t="s">
        <v>1556</v>
      </c>
      <c r="N378">
        <v>152</v>
      </c>
      <c r="O378" t="s">
        <v>1557</v>
      </c>
      <c r="P378" t="s">
        <v>3</v>
      </c>
      <c r="Q378" t="s">
        <v>1558</v>
      </c>
      <c r="R378" t="s">
        <v>811</v>
      </c>
      <c r="S378" t="s">
        <v>812</v>
      </c>
      <c r="T378" s="109">
        <v>76.05</v>
      </c>
      <c r="U378" t="s">
        <v>1559</v>
      </c>
      <c r="V378" t="s">
        <v>1667</v>
      </c>
    </row>
    <row r="379" spans="1:22" hidden="1" x14ac:dyDescent="0.25">
      <c r="A379" t="s">
        <v>449</v>
      </c>
      <c r="B379">
        <v>24</v>
      </c>
      <c r="C379">
        <v>8</v>
      </c>
      <c r="D379" t="s">
        <v>1554</v>
      </c>
      <c r="E379" s="108">
        <v>45334</v>
      </c>
      <c r="F379" t="s">
        <v>1555</v>
      </c>
      <c r="G379">
        <v>1</v>
      </c>
      <c r="H379">
        <v>45334</v>
      </c>
      <c r="J379">
        <v>0</v>
      </c>
      <c r="K379" t="s">
        <v>1620</v>
      </c>
      <c r="L379" t="s">
        <v>1636</v>
      </c>
      <c r="M379" t="s">
        <v>1556</v>
      </c>
      <c r="N379">
        <v>152</v>
      </c>
      <c r="O379" t="s">
        <v>1557</v>
      </c>
      <c r="P379" t="s">
        <v>3</v>
      </c>
      <c r="Q379" t="s">
        <v>1558</v>
      </c>
      <c r="R379" t="s">
        <v>811</v>
      </c>
      <c r="S379" t="s">
        <v>812</v>
      </c>
      <c r="T379" s="109">
        <v>76.05</v>
      </c>
      <c r="U379" t="s">
        <v>1559</v>
      </c>
      <c r="V379" t="s">
        <v>1667</v>
      </c>
    </row>
    <row r="380" spans="1:22" hidden="1" x14ac:dyDescent="0.25">
      <c r="A380" t="s">
        <v>449</v>
      </c>
      <c r="B380">
        <v>24</v>
      </c>
      <c r="C380">
        <v>8</v>
      </c>
      <c r="D380" t="s">
        <v>1554</v>
      </c>
      <c r="E380" s="108">
        <v>45334</v>
      </c>
      <c r="F380" t="s">
        <v>1555</v>
      </c>
      <c r="G380">
        <v>1</v>
      </c>
      <c r="H380">
        <v>45334</v>
      </c>
      <c r="J380">
        <v>0</v>
      </c>
      <c r="K380" t="s">
        <v>1620</v>
      </c>
      <c r="L380" t="s">
        <v>1636</v>
      </c>
      <c r="M380" t="s">
        <v>1556</v>
      </c>
      <c r="N380">
        <v>152</v>
      </c>
      <c r="O380" t="s">
        <v>1557</v>
      </c>
      <c r="P380" t="s">
        <v>3</v>
      </c>
      <c r="Q380" t="s">
        <v>1558</v>
      </c>
      <c r="R380" t="s">
        <v>811</v>
      </c>
      <c r="S380" t="s">
        <v>812</v>
      </c>
      <c r="T380" s="109">
        <v>76.05</v>
      </c>
      <c r="U380" t="s">
        <v>1559</v>
      </c>
      <c r="V380" t="s">
        <v>1667</v>
      </c>
    </row>
    <row r="381" spans="1:22" hidden="1" x14ac:dyDescent="0.25">
      <c r="A381" t="s">
        <v>449</v>
      </c>
      <c r="B381">
        <v>24</v>
      </c>
      <c r="C381">
        <v>8</v>
      </c>
      <c r="D381" t="s">
        <v>1554</v>
      </c>
      <c r="E381" s="108">
        <v>45334</v>
      </c>
      <c r="F381" t="s">
        <v>1555</v>
      </c>
      <c r="G381">
        <v>1</v>
      </c>
      <c r="H381">
        <v>45334</v>
      </c>
      <c r="J381">
        <v>0</v>
      </c>
      <c r="K381" t="s">
        <v>1620</v>
      </c>
      <c r="L381" t="s">
        <v>1636</v>
      </c>
      <c r="M381" t="s">
        <v>1556</v>
      </c>
      <c r="N381">
        <v>152</v>
      </c>
      <c r="O381" t="s">
        <v>1557</v>
      </c>
      <c r="P381" t="s">
        <v>3</v>
      </c>
      <c r="Q381" t="s">
        <v>1558</v>
      </c>
      <c r="R381" t="s">
        <v>624</v>
      </c>
      <c r="S381" t="s">
        <v>625</v>
      </c>
      <c r="T381" s="109">
        <v>152.1</v>
      </c>
      <c r="U381" t="s">
        <v>1559</v>
      </c>
      <c r="V381" t="s">
        <v>1667</v>
      </c>
    </row>
    <row r="382" spans="1:22" hidden="1" x14ac:dyDescent="0.25">
      <c r="A382" t="s">
        <v>449</v>
      </c>
      <c r="B382">
        <v>24</v>
      </c>
      <c r="C382">
        <v>8</v>
      </c>
      <c r="D382" t="s">
        <v>1554</v>
      </c>
      <c r="E382" s="108">
        <v>45334</v>
      </c>
      <c r="F382" t="s">
        <v>1555</v>
      </c>
      <c r="G382">
        <v>1</v>
      </c>
      <c r="H382">
        <v>45334</v>
      </c>
      <c r="J382">
        <v>0</v>
      </c>
      <c r="K382" t="s">
        <v>1620</v>
      </c>
      <c r="L382" t="s">
        <v>1636</v>
      </c>
      <c r="M382" t="s">
        <v>1556</v>
      </c>
      <c r="N382">
        <v>152</v>
      </c>
      <c r="O382" t="s">
        <v>1557</v>
      </c>
      <c r="P382" t="s">
        <v>3</v>
      </c>
      <c r="Q382" t="s">
        <v>1558</v>
      </c>
      <c r="R382" t="s">
        <v>811</v>
      </c>
      <c r="S382" t="s">
        <v>812</v>
      </c>
      <c r="T382" s="109">
        <v>76.05</v>
      </c>
      <c r="U382" t="s">
        <v>1559</v>
      </c>
      <c r="V382" t="s">
        <v>1667</v>
      </c>
    </row>
    <row r="383" spans="1:22" hidden="1" x14ac:dyDescent="0.25">
      <c r="A383" t="s">
        <v>449</v>
      </c>
      <c r="B383">
        <v>24</v>
      </c>
      <c r="C383">
        <v>8</v>
      </c>
      <c r="D383" t="s">
        <v>1554</v>
      </c>
      <c r="E383" s="108">
        <v>45334</v>
      </c>
      <c r="F383" t="s">
        <v>1555</v>
      </c>
      <c r="G383">
        <v>1</v>
      </c>
      <c r="H383">
        <v>45334</v>
      </c>
      <c r="J383">
        <v>0</v>
      </c>
      <c r="K383" t="s">
        <v>1620</v>
      </c>
      <c r="L383" t="s">
        <v>1636</v>
      </c>
      <c r="M383" t="s">
        <v>1556</v>
      </c>
      <c r="N383">
        <v>152</v>
      </c>
      <c r="O383" t="s">
        <v>1557</v>
      </c>
      <c r="P383" t="s">
        <v>3</v>
      </c>
      <c r="Q383" t="s">
        <v>1558</v>
      </c>
      <c r="R383" t="s">
        <v>624</v>
      </c>
      <c r="S383" t="s">
        <v>625</v>
      </c>
      <c r="T383" s="109">
        <v>152.1</v>
      </c>
      <c r="U383" t="s">
        <v>1559</v>
      </c>
      <c r="V383" t="s">
        <v>1667</v>
      </c>
    </row>
    <row r="384" spans="1:22" hidden="1" x14ac:dyDescent="0.25">
      <c r="A384" t="s">
        <v>449</v>
      </c>
      <c r="B384">
        <v>24</v>
      </c>
      <c r="C384">
        <v>8</v>
      </c>
      <c r="D384" t="s">
        <v>1554</v>
      </c>
      <c r="E384" s="108">
        <v>45334</v>
      </c>
      <c r="F384" t="s">
        <v>1555</v>
      </c>
      <c r="G384">
        <v>1</v>
      </c>
      <c r="H384">
        <v>45334</v>
      </c>
      <c r="J384">
        <v>0</v>
      </c>
      <c r="K384" t="s">
        <v>1620</v>
      </c>
      <c r="L384" t="s">
        <v>1636</v>
      </c>
      <c r="M384" t="s">
        <v>1556</v>
      </c>
      <c r="N384">
        <v>152</v>
      </c>
      <c r="O384" t="s">
        <v>1557</v>
      </c>
      <c r="P384" t="s">
        <v>3</v>
      </c>
      <c r="Q384" t="s">
        <v>1558</v>
      </c>
      <c r="R384" t="s">
        <v>811</v>
      </c>
      <c r="S384" t="s">
        <v>812</v>
      </c>
      <c r="T384" s="109">
        <v>182</v>
      </c>
      <c r="U384" t="s">
        <v>1559</v>
      </c>
      <c r="V384" t="s">
        <v>1667</v>
      </c>
    </row>
    <row r="385" spans="1:22" hidden="1" x14ac:dyDescent="0.25">
      <c r="A385" t="s">
        <v>449</v>
      </c>
      <c r="B385">
        <v>24</v>
      </c>
      <c r="C385">
        <v>8</v>
      </c>
      <c r="D385" t="s">
        <v>1554</v>
      </c>
      <c r="E385" s="108">
        <v>45334</v>
      </c>
      <c r="F385" t="s">
        <v>1555</v>
      </c>
      <c r="G385">
        <v>1</v>
      </c>
      <c r="H385">
        <v>45334</v>
      </c>
      <c r="J385">
        <v>0</v>
      </c>
      <c r="K385" t="s">
        <v>1620</v>
      </c>
      <c r="L385" t="s">
        <v>1636</v>
      </c>
      <c r="M385" t="s">
        <v>1556</v>
      </c>
      <c r="N385">
        <v>152</v>
      </c>
      <c r="O385" t="s">
        <v>1557</v>
      </c>
      <c r="P385" t="s">
        <v>3</v>
      </c>
      <c r="Q385" t="s">
        <v>1558</v>
      </c>
      <c r="R385" t="s">
        <v>811</v>
      </c>
      <c r="S385" t="s">
        <v>812</v>
      </c>
      <c r="T385" s="109">
        <v>76.05</v>
      </c>
      <c r="U385" t="s">
        <v>1559</v>
      </c>
      <c r="V385" t="s">
        <v>1667</v>
      </c>
    </row>
    <row r="386" spans="1:22" hidden="1" x14ac:dyDescent="0.25">
      <c r="A386" t="s">
        <v>449</v>
      </c>
      <c r="B386">
        <v>24</v>
      </c>
      <c r="C386">
        <v>8</v>
      </c>
      <c r="D386" t="s">
        <v>1554</v>
      </c>
      <c r="E386" s="108">
        <v>45334</v>
      </c>
      <c r="F386" t="s">
        <v>1555</v>
      </c>
      <c r="G386">
        <v>1</v>
      </c>
      <c r="H386">
        <v>45334</v>
      </c>
      <c r="J386">
        <v>0</v>
      </c>
      <c r="K386" t="s">
        <v>1620</v>
      </c>
      <c r="L386" t="s">
        <v>1636</v>
      </c>
      <c r="M386" t="s">
        <v>1556</v>
      </c>
      <c r="N386">
        <v>152</v>
      </c>
      <c r="O386" t="s">
        <v>1557</v>
      </c>
      <c r="P386" t="s">
        <v>3</v>
      </c>
      <c r="Q386" t="s">
        <v>1558</v>
      </c>
      <c r="R386" t="s">
        <v>811</v>
      </c>
      <c r="S386" t="s">
        <v>812</v>
      </c>
      <c r="T386" s="109">
        <v>76.05</v>
      </c>
      <c r="U386" t="s">
        <v>1559</v>
      </c>
      <c r="V386" t="s">
        <v>1667</v>
      </c>
    </row>
    <row r="387" spans="1:22" hidden="1" x14ac:dyDescent="0.25">
      <c r="A387" t="s">
        <v>449</v>
      </c>
      <c r="B387">
        <v>24</v>
      </c>
      <c r="C387">
        <v>8</v>
      </c>
      <c r="D387" t="s">
        <v>1554</v>
      </c>
      <c r="E387" s="108">
        <v>45334</v>
      </c>
      <c r="F387" t="s">
        <v>1555</v>
      </c>
      <c r="G387">
        <v>1</v>
      </c>
      <c r="H387">
        <v>45334</v>
      </c>
      <c r="J387">
        <v>0</v>
      </c>
      <c r="K387" t="s">
        <v>1620</v>
      </c>
      <c r="L387" t="s">
        <v>1636</v>
      </c>
      <c r="M387" t="s">
        <v>1556</v>
      </c>
      <c r="N387">
        <v>152</v>
      </c>
      <c r="O387" t="s">
        <v>1557</v>
      </c>
      <c r="P387" t="s">
        <v>3</v>
      </c>
      <c r="Q387" t="s">
        <v>1558</v>
      </c>
      <c r="R387" t="s">
        <v>811</v>
      </c>
      <c r="S387" t="s">
        <v>812</v>
      </c>
      <c r="T387" s="109">
        <v>76.05</v>
      </c>
      <c r="U387" t="s">
        <v>1559</v>
      </c>
      <c r="V387" t="s">
        <v>1667</v>
      </c>
    </row>
    <row r="388" spans="1:22" hidden="1" x14ac:dyDescent="0.25">
      <c r="A388" t="s">
        <v>449</v>
      </c>
      <c r="B388">
        <v>24</v>
      </c>
      <c r="C388">
        <v>8</v>
      </c>
      <c r="D388" t="s">
        <v>1554</v>
      </c>
      <c r="E388" s="108">
        <v>45334</v>
      </c>
      <c r="F388" t="s">
        <v>1555</v>
      </c>
      <c r="G388">
        <v>1</v>
      </c>
      <c r="H388">
        <v>45334</v>
      </c>
      <c r="J388">
        <v>0</v>
      </c>
      <c r="K388" t="s">
        <v>1620</v>
      </c>
      <c r="L388" t="s">
        <v>1636</v>
      </c>
      <c r="M388" t="s">
        <v>1556</v>
      </c>
      <c r="N388">
        <v>152</v>
      </c>
      <c r="O388" t="s">
        <v>1557</v>
      </c>
      <c r="P388" t="s">
        <v>3</v>
      </c>
      <c r="Q388" t="s">
        <v>1558</v>
      </c>
      <c r="R388" t="s">
        <v>811</v>
      </c>
      <c r="S388" t="s">
        <v>812</v>
      </c>
      <c r="T388" s="109">
        <v>228</v>
      </c>
      <c r="U388" t="s">
        <v>1559</v>
      </c>
      <c r="V388" t="s">
        <v>1667</v>
      </c>
    </row>
    <row r="389" spans="1:22" hidden="1" x14ac:dyDescent="0.25">
      <c r="A389" t="s">
        <v>449</v>
      </c>
      <c r="B389">
        <v>24</v>
      </c>
      <c r="C389">
        <v>8</v>
      </c>
      <c r="D389" t="s">
        <v>1554</v>
      </c>
      <c r="E389" s="108">
        <v>45334</v>
      </c>
      <c r="F389" t="s">
        <v>1555</v>
      </c>
      <c r="G389">
        <v>1</v>
      </c>
      <c r="H389">
        <v>45334</v>
      </c>
      <c r="J389">
        <v>0</v>
      </c>
      <c r="K389" t="s">
        <v>1620</v>
      </c>
      <c r="L389" t="s">
        <v>1636</v>
      </c>
      <c r="M389" t="s">
        <v>1556</v>
      </c>
      <c r="N389">
        <v>152</v>
      </c>
      <c r="O389" t="s">
        <v>1557</v>
      </c>
      <c r="P389" t="s">
        <v>3</v>
      </c>
      <c r="Q389" t="s">
        <v>1558</v>
      </c>
      <c r="R389" t="s">
        <v>811</v>
      </c>
      <c r="S389" t="s">
        <v>812</v>
      </c>
      <c r="T389" s="109">
        <v>152</v>
      </c>
      <c r="U389" t="s">
        <v>1559</v>
      </c>
      <c r="V389" t="s">
        <v>1667</v>
      </c>
    </row>
    <row r="390" spans="1:22" hidden="1" x14ac:dyDescent="0.25">
      <c r="A390" t="s">
        <v>449</v>
      </c>
      <c r="B390">
        <v>24</v>
      </c>
      <c r="C390">
        <v>8</v>
      </c>
      <c r="D390" t="s">
        <v>1554</v>
      </c>
      <c r="E390" s="108">
        <v>45334</v>
      </c>
      <c r="F390" t="s">
        <v>1555</v>
      </c>
      <c r="G390">
        <v>1</v>
      </c>
      <c r="H390">
        <v>45334</v>
      </c>
      <c r="J390">
        <v>0</v>
      </c>
      <c r="K390" t="s">
        <v>1620</v>
      </c>
      <c r="L390" t="s">
        <v>1636</v>
      </c>
      <c r="M390" t="s">
        <v>1556</v>
      </c>
      <c r="N390">
        <v>152</v>
      </c>
      <c r="O390" t="s">
        <v>1557</v>
      </c>
      <c r="P390" t="s">
        <v>3</v>
      </c>
      <c r="Q390" t="s">
        <v>1558</v>
      </c>
      <c r="R390" t="s">
        <v>811</v>
      </c>
      <c r="S390" t="s">
        <v>812</v>
      </c>
      <c r="T390" s="109">
        <v>76.05</v>
      </c>
      <c r="U390" t="s">
        <v>1559</v>
      </c>
      <c r="V390" t="s">
        <v>1667</v>
      </c>
    </row>
    <row r="391" spans="1:22" hidden="1" x14ac:dyDescent="0.25">
      <c r="A391" t="s">
        <v>449</v>
      </c>
      <c r="B391">
        <v>24</v>
      </c>
      <c r="C391">
        <v>8</v>
      </c>
      <c r="D391" t="s">
        <v>1554</v>
      </c>
      <c r="E391" s="108">
        <v>45334</v>
      </c>
      <c r="F391" t="s">
        <v>1555</v>
      </c>
      <c r="G391">
        <v>1</v>
      </c>
      <c r="H391">
        <v>45334</v>
      </c>
      <c r="J391">
        <v>0</v>
      </c>
      <c r="K391" t="s">
        <v>1620</v>
      </c>
      <c r="L391" t="s">
        <v>1636</v>
      </c>
      <c r="M391" t="s">
        <v>1556</v>
      </c>
      <c r="N391">
        <v>152</v>
      </c>
      <c r="O391" t="s">
        <v>1557</v>
      </c>
      <c r="P391" t="s">
        <v>3</v>
      </c>
      <c r="Q391" t="s">
        <v>1558</v>
      </c>
      <c r="R391" t="s">
        <v>811</v>
      </c>
      <c r="S391" t="s">
        <v>812</v>
      </c>
      <c r="T391" s="109">
        <v>91</v>
      </c>
      <c r="U391" t="s">
        <v>1559</v>
      </c>
      <c r="V391" t="s">
        <v>1667</v>
      </c>
    </row>
    <row r="392" spans="1:22" hidden="1" x14ac:dyDescent="0.25">
      <c r="A392" t="s">
        <v>449</v>
      </c>
      <c r="B392">
        <v>24</v>
      </c>
      <c r="C392">
        <v>8</v>
      </c>
      <c r="D392" t="s">
        <v>1554</v>
      </c>
      <c r="E392" s="108">
        <v>45334</v>
      </c>
      <c r="F392" t="s">
        <v>1555</v>
      </c>
      <c r="G392">
        <v>1</v>
      </c>
      <c r="H392">
        <v>45334</v>
      </c>
      <c r="J392">
        <v>0</v>
      </c>
      <c r="K392" t="s">
        <v>1620</v>
      </c>
      <c r="L392" t="s">
        <v>1636</v>
      </c>
      <c r="M392" t="s">
        <v>1556</v>
      </c>
      <c r="N392">
        <v>152</v>
      </c>
      <c r="O392" t="s">
        <v>1557</v>
      </c>
      <c r="P392" t="s">
        <v>3</v>
      </c>
      <c r="Q392" t="s">
        <v>1558</v>
      </c>
      <c r="R392" t="s">
        <v>399</v>
      </c>
      <c r="S392" t="s">
        <v>400</v>
      </c>
      <c r="T392" s="109">
        <v>76</v>
      </c>
      <c r="U392" t="s">
        <v>1559</v>
      </c>
      <c r="V392" t="s">
        <v>1667</v>
      </c>
    </row>
    <row r="393" spans="1:22" hidden="1" x14ac:dyDescent="0.25">
      <c r="A393" t="s">
        <v>449</v>
      </c>
      <c r="B393">
        <v>24</v>
      </c>
      <c r="C393">
        <v>8</v>
      </c>
      <c r="D393" t="s">
        <v>1554</v>
      </c>
      <c r="E393" s="108">
        <v>45334</v>
      </c>
      <c r="F393" t="s">
        <v>1555</v>
      </c>
      <c r="G393">
        <v>1</v>
      </c>
      <c r="H393">
        <v>45334</v>
      </c>
      <c r="J393">
        <v>0</v>
      </c>
      <c r="K393" t="s">
        <v>1620</v>
      </c>
      <c r="L393" t="s">
        <v>1636</v>
      </c>
      <c r="M393" t="s">
        <v>1556</v>
      </c>
      <c r="N393">
        <v>152</v>
      </c>
      <c r="O393" t="s">
        <v>1557</v>
      </c>
      <c r="P393" t="s">
        <v>3</v>
      </c>
      <c r="Q393" t="s">
        <v>1558</v>
      </c>
      <c r="R393" t="s">
        <v>1055</v>
      </c>
      <c r="S393" t="s">
        <v>1056</v>
      </c>
      <c r="T393" s="109">
        <v>279</v>
      </c>
      <c r="U393" t="s">
        <v>1559</v>
      </c>
      <c r="V393" t="s">
        <v>1667</v>
      </c>
    </row>
    <row r="394" spans="1:22" hidden="1" x14ac:dyDescent="0.25">
      <c r="A394" t="s">
        <v>449</v>
      </c>
      <c r="B394">
        <v>24</v>
      </c>
      <c r="C394">
        <v>8</v>
      </c>
      <c r="D394" t="s">
        <v>1554</v>
      </c>
      <c r="E394" s="108">
        <v>45334</v>
      </c>
      <c r="F394" t="s">
        <v>1555</v>
      </c>
      <c r="G394">
        <v>1</v>
      </c>
      <c r="H394">
        <v>45334</v>
      </c>
      <c r="J394">
        <v>0</v>
      </c>
      <c r="K394" t="s">
        <v>1620</v>
      </c>
      <c r="L394" t="s">
        <v>1636</v>
      </c>
      <c r="M394" t="s">
        <v>1556</v>
      </c>
      <c r="N394">
        <v>152</v>
      </c>
      <c r="O394" t="s">
        <v>1557</v>
      </c>
      <c r="P394" t="s">
        <v>3</v>
      </c>
      <c r="Q394" t="s">
        <v>1558</v>
      </c>
      <c r="R394" t="s">
        <v>670</v>
      </c>
      <c r="S394" t="s">
        <v>1566</v>
      </c>
      <c r="T394" s="109">
        <v>104</v>
      </c>
      <c r="U394" t="s">
        <v>1559</v>
      </c>
      <c r="V394" t="s">
        <v>1667</v>
      </c>
    </row>
    <row r="395" spans="1:22" hidden="1" x14ac:dyDescent="0.25">
      <c r="A395" t="s">
        <v>449</v>
      </c>
      <c r="B395">
        <v>24</v>
      </c>
      <c r="C395">
        <v>8</v>
      </c>
      <c r="D395" t="s">
        <v>1554</v>
      </c>
      <c r="E395" s="108">
        <v>45334</v>
      </c>
      <c r="F395" t="s">
        <v>1555</v>
      </c>
      <c r="G395">
        <v>1</v>
      </c>
      <c r="H395">
        <v>45334</v>
      </c>
      <c r="J395">
        <v>0</v>
      </c>
      <c r="K395" t="s">
        <v>1620</v>
      </c>
      <c r="L395" t="s">
        <v>1636</v>
      </c>
      <c r="M395" t="s">
        <v>1556</v>
      </c>
      <c r="N395">
        <v>152</v>
      </c>
      <c r="O395" t="s">
        <v>1557</v>
      </c>
      <c r="P395" t="s">
        <v>3</v>
      </c>
      <c r="Q395" t="s">
        <v>1558</v>
      </c>
      <c r="R395" t="s">
        <v>672</v>
      </c>
      <c r="S395" t="s">
        <v>673</v>
      </c>
      <c r="T395" s="109">
        <v>164</v>
      </c>
      <c r="U395" t="s">
        <v>1559</v>
      </c>
      <c r="V395" t="s">
        <v>1667</v>
      </c>
    </row>
    <row r="396" spans="1:22" hidden="1" x14ac:dyDescent="0.25">
      <c r="A396" t="s">
        <v>449</v>
      </c>
      <c r="B396">
        <v>24</v>
      </c>
      <c r="C396">
        <v>8</v>
      </c>
      <c r="D396" t="s">
        <v>1554</v>
      </c>
      <c r="E396" s="108">
        <v>45334</v>
      </c>
      <c r="F396" t="s">
        <v>1555</v>
      </c>
      <c r="G396">
        <v>1</v>
      </c>
      <c r="H396">
        <v>45334</v>
      </c>
      <c r="J396">
        <v>0</v>
      </c>
      <c r="K396" t="s">
        <v>1620</v>
      </c>
      <c r="L396" t="s">
        <v>1636</v>
      </c>
      <c r="M396" t="s">
        <v>1556</v>
      </c>
      <c r="N396">
        <v>152</v>
      </c>
      <c r="O396" t="s">
        <v>1557</v>
      </c>
      <c r="P396" t="s">
        <v>3</v>
      </c>
      <c r="Q396" t="s">
        <v>1558</v>
      </c>
      <c r="R396" t="s">
        <v>399</v>
      </c>
      <c r="S396" t="s">
        <v>400</v>
      </c>
      <c r="T396" s="109">
        <v>76</v>
      </c>
      <c r="U396" t="s">
        <v>1559</v>
      </c>
      <c r="V396" t="s">
        <v>1667</v>
      </c>
    </row>
    <row r="397" spans="1:22" hidden="1" x14ac:dyDescent="0.25">
      <c r="A397" t="s">
        <v>449</v>
      </c>
      <c r="B397">
        <v>24</v>
      </c>
      <c r="C397">
        <v>8</v>
      </c>
      <c r="D397" t="s">
        <v>1554</v>
      </c>
      <c r="E397" s="108">
        <v>45334</v>
      </c>
      <c r="F397" t="s">
        <v>1555</v>
      </c>
      <c r="G397">
        <v>1</v>
      </c>
      <c r="H397">
        <v>45334</v>
      </c>
      <c r="J397">
        <v>0</v>
      </c>
      <c r="K397" t="s">
        <v>1620</v>
      </c>
      <c r="L397" t="s">
        <v>1636</v>
      </c>
      <c r="M397" t="s">
        <v>1556</v>
      </c>
      <c r="N397">
        <v>152</v>
      </c>
      <c r="O397" t="s">
        <v>1557</v>
      </c>
      <c r="P397" t="s">
        <v>3</v>
      </c>
      <c r="Q397" t="s">
        <v>1558</v>
      </c>
      <c r="R397" t="s">
        <v>1639</v>
      </c>
      <c r="S397" t="s">
        <v>1640</v>
      </c>
      <c r="T397" s="109">
        <v>222</v>
      </c>
      <c r="U397" t="s">
        <v>1559</v>
      </c>
      <c r="V397" t="s">
        <v>1667</v>
      </c>
    </row>
    <row r="398" spans="1:22" hidden="1" x14ac:dyDescent="0.25">
      <c r="A398" t="s">
        <v>449</v>
      </c>
      <c r="B398">
        <v>24</v>
      </c>
      <c r="C398">
        <v>8</v>
      </c>
      <c r="D398" t="s">
        <v>1554</v>
      </c>
      <c r="E398" s="108">
        <v>45334</v>
      </c>
      <c r="F398" t="s">
        <v>1555</v>
      </c>
      <c r="G398">
        <v>1</v>
      </c>
      <c r="H398">
        <v>45334</v>
      </c>
      <c r="J398">
        <v>0</v>
      </c>
      <c r="K398" t="s">
        <v>1620</v>
      </c>
      <c r="L398" t="s">
        <v>1636</v>
      </c>
      <c r="M398" t="s">
        <v>1556</v>
      </c>
      <c r="N398">
        <v>152</v>
      </c>
      <c r="O398" t="s">
        <v>1557</v>
      </c>
      <c r="P398" t="s">
        <v>3</v>
      </c>
      <c r="Q398" t="s">
        <v>1558</v>
      </c>
      <c r="R398" t="s">
        <v>686</v>
      </c>
      <c r="S398" t="s">
        <v>1571</v>
      </c>
      <c r="T398" s="109">
        <v>4500</v>
      </c>
      <c r="U398" t="s">
        <v>1559</v>
      </c>
      <c r="V398" t="s">
        <v>1667</v>
      </c>
    </row>
    <row r="399" spans="1:22" hidden="1" x14ac:dyDescent="0.25">
      <c r="A399" t="s">
        <v>449</v>
      </c>
      <c r="B399">
        <v>24</v>
      </c>
      <c r="C399">
        <v>8</v>
      </c>
      <c r="D399" t="s">
        <v>1554</v>
      </c>
      <c r="E399" s="108">
        <v>45334</v>
      </c>
      <c r="F399" t="s">
        <v>1555</v>
      </c>
      <c r="G399">
        <v>1</v>
      </c>
      <c r="H399">
        <v>45334</v>
      </c>
      <c r="J399">
        <v>0</v>
      </c>
      <c r="K399" t="s">
        <v>1620</v>
      </c>
      <c r="L399" t="s">
        <v>1636</v>
      </c>
      <c r="M399" t="s">
        <v>1556</v>
      </c>
      <c r="N399">
        <v>152</v>
      </c>
      <c r="O399" t="s">
        <v>1557</v>
      </c>
      <c r="P399" t="s">
        <v>3</v>
      </c>
      <c r="Q399" t="s">
        <v>1558</v>
      </c>
      <c r="R399" t="s">
        <v>686</v>
      </c>
      <c r="S399" t="s">
        <v>1571</v>
      </c>
      <c r="T399" s="109">
        <v>796</v>
      </c>
      <c r="U399" t="s">
        <v>1559</v>
      </c>
      <c r="V399" t="s">
        <v>1667</v>
      </c>
    </row>
    <row r="400" spans="1:22" hidden="1" x14ac:dyDescent="0.25">
      <c r="A400" t="s">
        <v>449</v>
      </c>
      <c r="B400">
        <v>24</v>
      </c>
      <c r="C400">
        <v>8</v>
      </c>
      <c r="D400" t="s">
        <v>1554</v>
      </c>
      <c r="E400" s="108">
        <v>45334</v>
      </c>
      <c r="F400" t="s">
        <v>1555</v>
      </c>
      <c r="G400">
        <v>1</v>
      </c>
      <c r="H400">
        <v>45334</v>
      </c>
      <c r="J400">
        <v>0</v>
      </c>
      <c r="K400" t="s">
        <v>1620</v>
      </c>
      <c r="L400" t="s">
        <v>1636</v>
      </c>
      <c r="M400" t="s">
        <v>1556</v>
      </c>
      <c r="N400">
        <v>152</v>
      </c>
      <c r="O400" t="s">
        <v>1557</v>
      </c>
      <c r="P400" t="s">
        <v>3</v>
      </c>
      <c r="Q400" t="s">
        <v>1558</v>
      </c>
      <c r="R400" t="s">
        <v>811</v>
      </c>
      <c r="S400" t="s">
        <v>812</v>
      </c>
      <c r="T400" s="109">
        <v>76.05</v>
      </c>
      <c r="U400" t="s">
        <v>1559</v>
      </c>
      <c r="V400" t="s">
        <v>1667</v>
      </c>
    </row>
    <row r="401" spans="1:22" hidden="1" x14ac:dyDescent="0.25">
      <c r="A401" t="s">
        <v>449</v>
      </c>
      <c r="B401">
        <v>24</v>
      </c>
      <c r="C401">
        <v>8</v>
      </c>
      <c r="D401" t="s">
        <v>1554</v>
      </c>
      <c r="E401" s="108">
        <v>45334</v>
      </c>
      <c r="F401" t="s">
        <v>1555</v>
      </c>
      <c r="G401">
        <v>1</v>
      </c>
      <c r="H401">
        <v>45334</v>
      </c>
      <c r="J401">
        <v>0</v>
      </c>
      <c r="K401" t="s">
        <v>1620</v>
      </c>
      <c r="L401" t="s">
        <v>1636</v>
      </c>
      <c r="M401" t="s">
        <v>1556</v>
      </c>
      <c r="N401">
        <v>152</v>
      </c>
      <c r="O401" t="s">
        <v>1557</v>
      </c>
      <c r="P401" t="s">
        <v>3</v>
      </c>
      <c r="Q401" t="s">
        <v>1558</v>
      </c>
      <c r="R401" t="s">
        <v>1072</v>
      </c>
      <c r="S401" t="s">
        <v>1638</v>
      </c>
      <c r="T401" s="109">
        <v>575</v>
      </c>
      <c r="U401" t="s">
        <v>1559</v>
      </c>
      <c r="V401" t="s">
        <v>1667</v>
      </c>
    </row>
    <row r="402" spans="1:22" hidden="1" x14ac:dyDescent="0.25">
      <c r="A402" t="s">
        <v>449</v>
      </c>
      <c r="B402">
        <v>24</v>
      </c>
      <c r="C402">
        <v>8</v>
      </c>
      <c r="D402" t="s">
        <v>1554</v>
      </c>
      <c r="E402" s="108">
        <v>45334</v>
      </c>
      <c r="F402" t="s">
        <v>1555</v>
      </c>
      <c r="G402">
        <v>1</v>
      </c>
      <c r="H402">
        <v>45334</v>
      </c>
      <c r="J402">
        <v>0</v>
      </c>
      <c r="K402" t="s">
        <v>1620</v>
      </c>
      <c r="L402" t="s">
        <v>1636</v>
      </c>
      <c r="M402" t="s">
        <v>1556</v>
      </c>
      <c r="N402">
        <v>152</v>
      </c>
      <c r="O402" t="s">
        <v>1557</v>
      </c>
      <c r="P402" t="s">
        <v>3</v>
      </c>
      <c r="Q402" t="s">
        <v>1558</v>
      </c>
      <c r="R402" t="s">
        <v>371</v>
      </c>
      <c r="S402" t="s">
        <v>1637</v>
      </c>
      <c r="T402" s="109">
        <v>375</v>
      </c>
      <c r="U402" t="s">
        <v>1559</v>
      </c>
      <c r="V402" t="s">
        <v>1667</v>
      </c>
    </row>
    <row r="403" spans="1:22" hidden="1" x14ac:dyDescent="0.25">
      <c r="A403" t="s">
        <v>449</v>
      </c>
      <c r="B403">
        <v>24</v>
      </c>
      <c r="C403">
        <v>8</v>
      </c>
      <c r="D403" t="s">
        <v>1554</v>
      </c>
      <c r="E403" s="108">
        <v>45334</v>
      </c>
      <c r="F403" t="s">
        <v>1555</v>
      </c>
      <c r="G403">
        <v>1</v>
      </c>
      <c r="H403">
        <v>45334</v>
      </c>
      <c r="J403">
        <v>0</v>
      </c>
      <c r="K403" t="s">
        <v>1620</v>
      </c>
      <c r="L403" t="s">
        <v>1636</v>
      </c>
      <c r="M403" t="s">
        <v>1556</v>
      </c>
      <c r="N403">
        <v>152</v>
      </c>
      <c r="O403" t="s">
        <v>1557</v>
      </c>
      <c r="P403" t="s">
        <v>3</v>
      </c>
      <c r="Q403" t="s">
        <v>1558</v>
      </c>
      <c r="R403" t="s">
        <v>371</v>
      </c>
      <c r="S403" t="s">
        <v>1637</v>
      </c>
      <c r="T403" s="109">
        <v>375</v>
      </c>
      <c r="U403" t="s">
        <v>1559</v>
      </c>
      <c r="V403" t="s">
        <v>1667</v>
      </c>
    </row>
    <row r="404" spans="1:22" hidden="1" x14ac:dyDescent="0.25">
      <c r="A404" t="s">
        <v>449</v>
      </c>
      <c r="B404">
        <v>24</v>
      </c>
      <c r="C404">
        <v>8</v>
      </c>
      <c r="D404" t="s">
        <v>1554</v>
      </c>
      <c r="E404" s="108">
        <v>45334</v>
      </c>
      <c r="F404" t="s">
        <v>1555</v>
      </c>
      <c r="G404">
        <v>1</v>
      </c>
      <c r="H404">
        <v>45334</v>
      </c>
      <c r="J404">
        <v>0</v>
      </c>
      <c r="K404" t="s">
        <v>1620</v>
      </c>
      <c r="L404" t="s">
        <v>1636</v>
      </c>
      <c r="M404" t="s">
        <v>1556</v>
      </c>
      <c r="N404">
        <v>152</v>
      </c>
      <c r="O404" t="s">
        <v>1557</v>
      </c>
      <c r="P404" t="s">
        <v>3</v>
      </c>
      <c r="Q404" t="s">
        <v>1558</v>
      </c>
      <c r="R404" t="s">
        <v>1072</v>
      </c>
      <c r="S404" t="s">
        <v>1638</v>
      </c>
      <c r="T404" s="109">
        <v>575</v>
      </c>
      <c r="U404" t="s">
        <v>1559</v>
      </c>
      <c r="V404" t="s">
        <v>1667</v>
      </c>
    </row>
    <row r="405" spans="1:22" hidden="1" x14ac:dyDescent="0.25">
      <c r="A405" t="s">
        <v>449</v>
      </c>
      <c r="B405">
        <v>25</v>
      </c>
      <c r="C405">
        <v>8</v>
      </c>
      <c r="D405" t="s">
        <v>1554</v>
      </c>
      <c r="E405" s="108">
        <v>45335</v>
      </c>
      <c r="F405" t="s">
        <v>1555</v>
      </c>
      <c r="G405">
        <v>1</v>
      </c>
      <c r="H405">
        <v>45335</v>
      </c>
      <c r="J405">
        <v>0</v>
      </c>
      <c r="K405" t="s">
        <v>1620</v>
      </c>
      <c r="L405" t="s">
        <v>1636</v>
      </c>
      <c r="M405" t="s">
        <v>1556</v>
      </c>
      <c r="N405">
        <v>152</v>
      </c>
      <c r="O405" t="s">
        <v>1557</v>
      </c>
      <c r="P405" t="s">
        <v>3</v>
      </c>
      <c r="Q405" t="s">
        <v>1558</v>
      </c>
      <c r="R405" t="s">
        <v>358</v>
      </c>
      <c r="S405" t="s">
        <v>359</v>
      </c>
      <c r="T405" s="109">
        <v>290</v>
      </c>
      <c r="U405" t="s">
        <v>1559</v>
      </c>
      <c r="V405" t="s">
        <v>1668</v>
      </c>
    </row>
    <row r="406" spans="1:22" hidden="1" x14ac:dyDescent="0.25">
      <c r="A406" t="s">
        <v>449</v>
      </c>
      <c r="B406">
        <v>25</v>
      </c>
      <c r="C406">
        <v>8</v>
      </c>
      <c r="D406" t="s">
        <v>1554</v>
      </c>
      <c r="E406" s="108">
        <v>45335</v>
      </c>
      <c r="F406" t="s">
        <v>1555</v>
      </c>
      <c r="G406">
        <v>1</v>
      </c>
      <c r="H406">
        <v>45335</v>
      </c>
      <c r="J406">
        <v>0</v>
      </c>
      <c r="K406" t="s">
        <v>1620</v>
      </c>
      <c r="L406" t="s">
        <v>1636</v>
      </c>
      <c r="M406" t="s">
        <v>1556</v>
      </c>
      <c r="N406">
        <v>152</v>
      </c>
      <c r="O406" t="s">
        <v>1557</v>
      </c>
      <c r="P406" t="s">
        <v>3</v>
      </c>
      <c r="Q406" t="s">
        <v>1558</v>
      </c>
      <c r="R406" t="s">
        <v>358</v>
      </c>
      <c r="S406" t="s">
        <v>359</v>
      </c>
      <c r="T406" s="109">
        <v>1117</v>
      </c>
      <c r="U406" t="s">
        <v>1559</v>
      </c>
      <c r="V406" t="s">
        <v>1668</v>
      </c>
    </row>
    <row r="407" spans="1:22" hidden="1" x14ac:dyDescent="0.25">
      <c r="A407" t="s">
        <v>449</v>
      </c>
      <c r="B407">
        <v>25</v>
      </c>
      <c r="C407">
        <v>8</v>
      </c>
      <c r="D407" t="s">
        <v>1554</v>
      </c>
      <c r="E407" s="108">
        <v>45335</v>
      </c>
      <c r="F407" t="s">
        <v>1555</v>
      </c>
      <c r="G407">
        <v>1</v>
      </c>
      <c r="H407">
        <v>45335</v>
      </c>
      <c r="J407">
        <v>0</v>
      </c>
      <c r="K407" t="s">
        <v>1620</v>
      </c>
      <c r="L407" t="s">
        <v>1636</v>
      </c>
      <c r="M407" t="s">
        <v>1556</v>
      </c>
      <c r="N407">
        <v>152</v>
      </c>
      <c r="O407" t="s">
        <v>1557</v>
      </c>
      <c r="P407" t="s">
        <v>3</v>
      </c>
      <c r="Q407" t="s">
        <v>1558</v>
      </c>
      <c r="R407" t="s">
        <v>775</v>
      </c>
      <c r="S407" t="s">
        <v>776</v>
      </c>
      <c r="T407" s="109">
        <v>489</v>
      </c>
      <c r="U407" t="s">
        <v>1559</v>
      </c>
      <c r="V407" t="s">
        <v>1668</v>
      </c>
    </row>
    <row r="408" spans="1:22" hidden="1" x14ac:dyDescent="0.25">
      <c r="A408" t="s">
        <v>449</v>
      </c>
      <c r="B408">
        <v>25</v>
      </c>
      <c r="C408">
        <v>8</v>
      </c>
      <c r="D408" t="s">
        <v>1554</v>
      </c>
      <c r="E408" s="108">
        <v>45335</v>
      </c>
      <c r="F408" t="s">
        <v>1555</v>
      </c>
      <c r="G408">
        <v>1</v>
      </c>
      <c r="H408">
        <v>45335</v>
      </c>
      <c r="J408">
        <v>0</v>
      </c>
      <c r="K408" t="s">
        <v>1620</v>
      </c>
      <c r="L408" t="s">
        <v>1636</v>
      </c>
      <c r="M408" t="s">
        <v>1556</v>
      </c>
      <c r="N408">
        <v>152</v>
      </c>
      <c r="O408" t="s">
        <v>1557</v>
      </c>
      <c r="P408" t="s">
        <v>3</v>
      </c>
      <c r="Q408" t="s">
        <v>1558</v>
      </c>
      <c r="R408" t="s">
        <v>346</v>
      </c>
      <c r="S408" t="s">
        <v>347</v>
      </c>
      <c r="T408" s="109">
        <v>160</v>
      </c>
      <c r="U408" t="s">
        <v>1559</v>
      </c>
      <c r="V408" t="s">
        <v>1668</v>
      </c>
    </row>
    <row r="409" spans="1:22" hidden="1" x14ac:dyDescent="0.25">
      <c r="A409" t="s">
        <v>449</v>
      </c>
      <c r="B409">
        <v>25</v>
      </c>
      <c r="C409">
        <v>8</v>
      </c>
      <c r="D409" t="s">
        <v>1554</v>
      </c>
      <c r="E409" s="108">
        <v>45335</v>
      </c>
      <c r="F409" t="s">
        <v>1555</v>
      </c>
      <c r="G409">
        <v>1</v>
      </c>
      <c r="H409">
        <v>45335</v>
      </c>
      <c r="J409">
        <v>0</v>
      </c>
      <c r="K409" t="s">
        <v>1620</v>
      </c>
      <c r="L409" t="s">
        <v>1636</v>
      </c>
      <c r="M409" t="s">
        <v>1556</v>
      </c>
      <c r="N409">
        <v>152</v>
      </c>
      <c r="O409" t="s">
        <v>1557</v>
      </c>
      <c r="P409" t="s">
        <v>3</v>
      </c>
      <c r="Q409" t="s">
        <v>1558</v>
      </c>
      <c r="R409" t="s">
        <v>670</v>
      </c>
      <c r="S409" t="s">
        <v>1566</v>
      </c>
      <c r="T409" s="109">
        <v>104</v>
      </c>
      <c r="U409" t="s">
        <v>1559</v>
      </c>
      <c r="V409" t="s">
        <v>1668</v>
      </c>
    </row>
    <row r="410" spans="1:22" hidden="1" x14ac:dyDescent="0.25">
      <c r="A410" t="s">
        <v>449</v>
      </c>
      <c r="B410">
        <v>25</v>
      </c>
      <c r="C410">
        <v>8</v>
      </c>
      <c r="D410" t="s">
        <v>1554</v>
      </c>
      <c r="E410" s="108">
        <v>45335</v>
      </c>
      <c r="F410" t="s">
        <v>1555</v>
      </c>
      <c r="G410">
        <v>1</v>
      </c>
      <c r="H410">
        <v>45335</v>
      </c>
      <c r="J410">
        <v>0</v>
      </c>
      <c r="K410" t="s">
        <v>1620</v>
      </c>
      <c r="L410" t="s">
        <v>1636</v>
      </c>
      <c r="M410" t="s">
        <v>1556</v>
      </c>
      <c r="N410">
        <v>152</v>
      </c>
      <c r="O410" t="s">
        <v>1557</v>
      </c>
      <c r="P410" t="s">
        <v>3</v>
      </c>
      <c r="Q410" t="s">
        <v>1558</v>
      </c>
      <c r="R410" t="s">
        <v>624</v>
      </c>
      <c r="S410" t="s">
        <v>625</v>
      </c>
      <c r="T410" s="109">
        <v>221</v>
      </c>
      <c r="U410" t="s">
        <v>1559</v>
      </c>
      <c r="V410" t="s">
        <v>1668</v>
      </c>
    </row>
    <row r="411" spans="1:22" hidden="1" x14ac:dyDescent="0.25">
      <c r="A411" t="s">
        <v>449</v>
      </c>
      <c r="B411">
        <v>25</v>
      </c>
      <c r="C411">
        <v>8</v>
      </c>
      <c r="D411" t="s">
        <v>1554</v>
      </c>
      <c r="E411" s="108">
        <v>45335</v>
      </c>
      <c r="F411" t="s">
        <v>1555</v>
      </c>
      <c r="G411">
        <v>1</v>
      </c>
      <c r="H411">
        <v>45335</v>
      </c>
      <c r="J411">
        <v>0</v>
      </c>
      <c r="K411" t="s">
        <v>1620</v>
      </c>
      <c r="L411" t="s">
        <v>1636</v>
      </c>
      <c r="M411" t="s">
        <v>1556</v>
      </c>
      <c r="N411">
        <v>152</v>
      </c>
      <c r="O411" t="s">
        <v>1557</v>
      </c>
      <c r="P411" t="s">
        <v>3</v>
      </c>
      <c r="Q411" t="s">
        <v>1558</v>
      </c>
      <c r="R411" t="s">
        <v>811</v>
      </c>
      <c r="S411" t="s">
        <v>812</v>
      </c>
      <c r="T411" s="109">
        <v>76.05</v>
      </c>
      <c r="U411" t="s">
        <v>1559</v>
      </c>
      <c r="V411" t="s">
        <v>1668</v>
      </c>
    </row>
    <row r="412" spans="1:22" hidden="1" x14ac:dyDescent="0.25">
      <c r="A412" t="s">
        <v>449</v>
      </c>
      <c r="B412">
        <v>25</v>
      </c>
      <c r="C412">
        <v>8</v>
      </c>
      <c r="D412" t="s">
        <v>1554</v>
      </c>
      <c r="E412" s="108">
        <v>45335</v>
      </c>
      <c r="F412" t="s">
        <v>1555</v>
      </c>
      <c r="G412">
        <v>1</v>
      </c>
      <c r="H412">
        <v>45335</v>
      </c>
      <c r="J412">
        <v>0</v>
      </c>
      <c r="K412" t="s">
        <v>1620</v>
      </c>
      <c r="L412" t="s">
        <v>1636</v>
      </c>
      <c r="M412" t="s">
        <v>1556</v>
      </c>
      <c r="N412">
        <v>152</v>
      </c>
      <c r="O412" t="s">
        <v>1557</v>
      </c>
      <c r="P412" t="s">
        <v>3</v>
      </c>
      <c r="Q412" t="s">
        <v>1558</v>
      </c>
      <c r="R412" t="s">
        <v>811</v>
      </c>
      <c r="S412" t="s">
        <v>812</v>
      </c>
      <c r="T412" s="109">
        <v>130</v>
      </c>
      <c r="U412" t="s">
        <v>1559</v>
      </c>
      <c r="V412" t="s">
        <v>1668</v>
      </c>
    </row>
    <row r="413" spans="1:22" hidden="1" x14ac:dyDescent="0.25">
      <c r="A413" t="s">
        <v>449</v>
      </c>
      <c r="B413">
        <v>25</v>
      </c>
      <c r="C413">
        <v>8</v>
      </c>
      <c r="D413" t="s">
        <v>1554</v>
      </c>
      <c r="E413" s="108">
        <v>45335</v>
      </c>
      <c r="F413" t="s">
        <v>1555</v>
      </c>
      <c r="G413">
        <v>1</v>
      </c>
      <c r="H413">
        <v>45335</v>
      </c>
      <c r="J413">
        <v>0</v>
      </c>
      <c r="K413" t="s">
        <v>1620</v>
      </c>
      <c r="L413" t="s">
        <v>1636</v>
      </c>
      <c r="M413" t="s">
        <v>1556</v>
      </c>
      <c r="N413">
        <v>152</v>
      </c>
      <c r="O413" t="s">
        <v>1557</v>
      </c>
      <c r="P413" t="s">
        <v>3</v>
      </c>
      <c r="Q413" t="s">
        <v>1558</v>
      </c>
      <c r="R413" t="s">
        <v>811</v>
      </c>
      <c r="S413" t="s">
        <v>812</v>
      </c>
      <c r="T413" s="109">
        <v>152.1</v>
      </c>
      <c r="U413" t="s">
        <v>1559</v>
      </c>
      <c r="V413" t="s">
        <v>1668</v>
      </c>
    </row>
    <row r="414" spans="1:22" hidden="1" x14ac:dyDescent="0.25">
      <c r="A414" t="s">
        <v>449</v>
      </c>
      <c r="B414">
        <v>25</v>
      </c>
      <c r="C414">
        <v>8</v>
      </c>
      <c r="D414" t="s">
        <v>1554</v>
      </c>
      <c r="E414" s="108">
        <v>45335</v>
      </c>
      <c r="F414" t="s">
        <v>1555</v>
      </c>
      <c r="G414">
        <v>1</v>
      </c>
      <c r="H414">
        <v>45335</v>
      </c>
      <c r="J414">
        <v>0</v>
      </c>
      <c r="K414" t="s">
        <v>1620</v>
      </c>
      <c r="L414" t="s">
        <v>1636</v>
      </c>
      <c r="M414" t="s">
        <v>1556</v>
      </c>
      <c r="N414">
        <v>152</v>
      </c>
      <c r="O414" t="s">
        <v>1557</v>
      </c>
      <c r="P414" t="s">
        <v>3</v>
      </c>
      <c r="Q414" t="s">
        <v>1558</v>
      </c>
      <c r="R414" t="s">
        <v>811</v>
      </c>
      <c r="S414" t="s">
        <v>812</v>
      </c>
      <c r="T414" s="109">
        <v>130</v>
      </c>
      <c r="U414" t="s">
        <v>1559</v>
      </c>
      <c r="V414" t="s">
        <v>1668</v>
      </c>
    </row>
    <row r="415" spans="1:22" hidden="1" x14ac:dyDescent="0.25">
      <c r="A415" t="s">
        <v>449</v>
      </c>
      <c r="B415">
        <v>25</v>
      </c>
      <c r="C415">
        <v>8</v>
      </c>
      <c r="D415" t="s">
        <v>1554</v>
      </c>
      <c r="E415" s="108">
        <v>45335</v>
      </c>
      <c r="F415" t="s">
        <v>1555</v>
      </c>
      <c r="G415">
        <v>1</v>
      </c>
      <c r="H415">
        <v>45335</v>
      </c>
      <c r="J415">
        <v>0</v>
      </c>
      <c r="K415" t="s">
        <v>1620</v>
      </c>
      <c r="L415" t="s">
        <v>1636</v>
      </c>
      <c r="M415" t="s">
        <v>1556</v>
      </c>
      <c r="N415">
        <v>152</v>
      </c>
      <c r="O415" t="s">
        <v>1557</v>
      </c>
      <c r="P415" t="s">
        <v>3</v>
      </c>
      <c r="Q415" t="s">
        <v>1558</v>
      </c>
      <c r="R415" t="s">
        <v>346</v>
      </c>
      <c r="S415" t="s">
        <v>347</v>
      </c>
      <c r="T415" s="109">
        <v>160</v>
      </c>
      <c r="U415" t="s">
        <v>1559</v>
      </c>
      <c r="V415" t="s">
        <v>1668</v>
      </c>
    </row>
    <row r="416" spans="1:22" hidden="1" x14ac:dyDescent="0.25">
      <c r="A416" t="s">
        <v>449</v>
      </c>
      <c r="B416">
        <v>25</v>
      </c>
      <c r="C416">
        <v>8</v>
      </c>
      <c r="D416" t="s">
        <v>1554</v>
      </c>
      <c r="E416" s="108">
        <v>45335</v>
      </c>
      <c r="F416" t="s">
        <v>1555</v>
      </c>
      <c r="G416">
        <v>1</v>
      </c>
      <c r="H416">
        <v>45335</v>
      </c>
      <c r="J416">
        <v>0</v>
      </c>
      <c r="K416" t="s">
        <v>1620</v>
      </c>
      <c r="L416" t="s">
        <v>1636</v>
      </c>
      <c r="M416" t="s">
        <v>1556</v>
      </c>
      <c r="N416">
        <v>152</v>
      </c>
      <c r="O416" t="s">
        <v>1557</v>
      </c>
      <c r="P416" t="s">
        <v>3</v>
      </c>
      <c r="Q416" t="s">
        <v>1558</v>
      </c>
      <c r="R416" t="s">
        <v>346</v>
      </c>
      <c r="S416" t="s">
        <v>347</v>
      </c>
      <c r="T416" s="109">
        <v>160</v>
      </c>
      <c r="U416" t="s">
        <v>1559</v>
      </c>
      <c r="V416" t="s">
        <v>1668</v>
      </c>
    </row>
    <row r="417" spans="1:22" hidden="1" x14ac:dyDescent="0.25">
      <c r="A417" t="s">
        <v>449</v>
      </c>
      <c r="B417">
        <v>25</v>
      </c>
      <c r="C417">
        <v>8</v>
      </c>
      <c r="D417" t="s">
        <v>1554</v>
      </c>
      <c r="E417" s="108">
        <v>45335</v>
      </c>
      <c r="F417" t="s">
        <v>1555</v>
      </c>
      <c r="G417">
        <v>1</v>
      </c>
      <c r="H417">
        <v>45335</v>
      </c>
      <c r="J417">
        <v>0</v>
      </c>
      <c r="K417" t="s">
        <v>1620</v>
      </c>
      <c r="L417" t="s">
        <v>1636</v>
      </c>
      <c r="M417" t="s">
        <v>1556</v>
      </c>
      <c r="N417">
        <v>152</v>
      </c>
      <c r="O417" t="s">
        <v>1557</v>
      </c>
      <c r="P417" t="s">
        <v>3</v>
      </c>
      <c r="Q417" t="s">
        <v>1558</v>
      </c>
      <c r="R417" t="s">
        <v>775</v>
      </c>
      <c r="S417" t="s">
        <v>776</v>
      </c>
      <c r="T417" s="109">
        <v>240</v>
      </c>
      <c r="U417" t="s">
        <v>1559</v>
      </c>
      <c r="V417" t="s">
        <v>1668</v>
      </c>
    </row>
    <row r="418" spans="1:22" hidden="1" x14ac:dyDescent="0.25">
      <c r="A418" t="s">
        <v>449</v>
      </c>
      <c r="B418">
        <v>25</v>
      </c>
      <c r="C418">
        <v>8</v>
      </c>
      <c r="D418" t="s">
        <v>1554</v>
      </c>
      <c r="E418" s="108">
        <v>45335</v>
      </c>
      <c r="F418" t="s">
        <v>1555</v>
      </c>
      <c r="G418">
        <v>1</v>
      </c>
      <c r="H418">
        <v>45335</v>
      </c>
      <c r="J418">
        <v>0</v>
      </c>
      <c r="K418" t="s">
        <v>1620</v>
      </c>
      <c r="L418" t="s">
        <v>1636</v>
      </c>
      <c r="M418" t="s">
        <v>1556</v>
      </c>
      <c r="N418">
        <v>152</v>
      </c>
      <c r="O418" t="s">
        <v>1557</v>
      </c>
      <c r="P418" t="s">
        <v>3</v>
      </c>
      <c r="Q418" t="s">
        <v>1558</v>
      </c>
      <c r="R418" t="s">
        <v>670</v>
      </c>
      <c r="S418" t="s">
        <v>1566</v>
      </c>
      <c r="T418" s="109">
        <v>104</v>
      </c>
      <c r="U418" t="s">
        <v>1559</v>
      </c>
      <c r="V418" t="s">
        <v>1668</v>
      </c>
    </row>
    <row r="419" spans="1:22" hidden="1" x14ac:dyDescent="0.25">
      <c r="A419" t="s">
        <v>449</v>
      </c>
      <c r="B419">
        <v>25</v>
      </c>
      <c r="C419">
        <v>8</v>
      </c>
      <c r="D419" t="s">
        <v>1554</v>
      </c>
      <c r="E419" s="108">
        <v>45335</v>
      </c>
      <c r="F419" t="s">
        <v>1555</v>
      </c>
      <c r="G419">
        <v>1</v>
      </c>
      <c r="H419">
        <v>45335</v>
      </c>
      <c r="J419">
        <v>0</v>
      </c>
      <c r="K419" t="s">
        <v>1620</v>
      </c>
      <c r="L419" t="s">
        <v>1636</v>
      </c>
      <c r="M419" t="s">
        <v>1556</v>
      </c>
      <c r="N419">
        <v>152</v>
      </c>
      <c r="O419" t="s">
        <v>1557</v>
      </c>
      <c r="P419" t="s">
        <v>3</v>
      </c>
      <c r="Q419" t="s">
        <v>1558</v>
      </c>
      <c r="R419" t="s">
        <v>672</v>
      </c>
      <c r="S419" t="s">
        <v>673</v>
      </c>
      <c r="T419" s="109">
        <v>164</v>
      </c>
      <c r="U419" t="s">
        <v>1559</v>
      </c>
      <c r="V419" t="s">
        <v>1668</v>
      </c>
    </row>
    <row r="420" spans="1:22" hidden="1" x14ac:dyDescent="0.25">
      <c r="A420" t="s">
        <v>449</v>
      </c>
      <c r="B420">
        <v>25</v>
      </c>
      <c r="C420">
        <v>8</v>
      </c>
      <c r="D420" t="s">
        <v>1554</v>
      </c>
      <c r="E420" s="108">
        <v>45335</v>
      </c>
      <c r="F420" t="s">
        <v>1555</v>
      </c>
      <c r="G420">
        <v>1</v>
      </c>
      <c r="H420">
        <v>45335</v>
      </c>
      <c r="J420">
        <v>0</v>
      </c>
      <c r="K420" t="s">
        <v>1620</v>
      </c>
      <c r="L420" t="s">
        <v>1636</v>
      </c>
      <c r="M420" t="s">
        <v>1556</v>
      </c>
      <c r="N420">
        <v>152</v>
      </c>
      <c r="O420" t="s">
        <v>1557</v>
      </c>
      <c r="P420" t="s">
        <v>3</v>
      </c>
      <c r="Q420" t="s">
        <v>1558</v>
      </c>
      <c r="R420" t="s">
        <v>399</v>
      </c>
      <c r="S420" t="s">
        <v>400</v>
      </c>
      <c r="T420" s="109">
        <v>76</v>
      </c>
      <c r="U420" t="s">
        <v>1559</v>
      </c>
      <c r="V420" t="s">
        <v>1668</v>
      </c>
    </row>
    <row r="421" spans="1:22" hidden="1" x14ac:dyDescent="0.25">
      <c r="A421" t="s">
        <v>449</v>
      </c>
      <c r="B421">
        <v>25</v>
      </c>
      <c r="C421">
        <v>8</v>
      </c>
      <c r="D421" t="s">
        <v>1554</v>
      </c>
      <c r="E421" s="108">
        <v>45335</v>
      </c>
      <c r="F421" t="s">
        <v>1555</v>
      </c>
      <c r="G421">
        <v>1</v>
      </c>
      <c r="H421">
        <v>45335</v>
      </c>
      <c r="J421">
        <v>0</v>
      </c>
      <c r="K421" t="s">
        <v>1620</v>
      </c>
      <c r="L421" t="s">
        <v>1636</v>
      </c>
      <c r="M421" t="s">
        <v>1556</v>
      </c>
      <c r="N421">
        <v>152</v>
      </c>
      <c r="O421" t="s">
        <v>1557</v>
      </c>
      <c r="P421" t="s">
        <v>3</v>
      </c>
      <c r="Q421" t="s">
        <v>1558</v>
      </c>
      <c r="R421" t="s">
        <v>956</v>
      </c>
      <c r="S421" t="s">
        <v>957</v>
      </c>
      <c r="T421" s="109">
        <v>1050</v>
      </c>
      <c r="U421" t="s">
        <v>1559</v>
      </c>
      <c r="V421" t="s">
        <v>1668</v>
      </c>
    </row>
    <row r="422" spans="1:22" hidden="1" x14ac:dyDescent="0.25">
      <c r="A422" t="s">
        <v>449</v>
      </c>
      <c r="B422">
        <v>25</v>
      </c>
      <c r="C422">
        <v>8</v>
      </c>
      <c r="D422" t="s">
        <v>1554</v>
      </c>
      <c r="E422" s="108">
        <v>45335</v>
      </c>
      <c r="F422" t="s">
        <v>1555</v>
      </c>
      <c r="G422">
        <v>1</v>
      </c>
      <c r="H422">
        <v>45335</v>
      </c>
      <c r="J422">
        <v>0</v>
      </c>
      <c r="K422" t="s">
        <v>1620</v>
      </c>
      <c r="L422" t="s">
        <v>1636</v>
      </c>
      <c r="M422" t="s">
        <v>1556</v>
      </c>
      <c r="N422">
        <v>152</v>
      </c>
      <c r="O422" t="s">
        <v>1557</v>
      </c>
      <c r="P422" t="s">
        <v>3</v>
      </c>
      <c r="Q422" t="s">
        <v>1558</v>
      </c>
      <c r="R422" t="s">
        <v>956</v>
      </c>
      <c r="S422" t="s">
        <v>957</v>
      </c>
      <c r="T422" s="109">
        <v>600</v>
      </c>
      <c r="U422" t="s">
        <v>1559</v>
      </c>
      <c r="V422" t="s">
        <v>1668</v>
      </c>
    </row>
    <row r="423" spans="1:22" hidden="1" x14ac:dyDescent="0.25">
      <c r="A423" t="s">
        <v>449</v>
      </c>
      <c r="B423">
        <v>25</v>
      </c>
      <c r="C423">
        <v>8</v>
      </c>
      <c r="D423" t="s">
        <v>1554</v>
      </c>
      <c r="E423" s="108">
        <v>45335</v>
      </c>
      <c r="F423" t="s">
        <v>1555</v>
      </c>
      <c r="G423">
        <v>1</v>
      </c>
      <c r="H423">
        <v>45335</v>
      </c>
      <c r="J423">
        <v>0</v>
      </c>
      <c r="K423" t="s">
        <v>1620</v>
      </c>
      <c r="L423" t="s">
        <v>1636</v>
      </c>
      <c r="M423" t="s">
        <v>1556</v>
      </c>
      <c r="N423">
        <v>152</v>
      </c>
      <c r="O423" t="s">
        <v>1557</v>
      </c>
      <c r="P423" t="s">
        <v>3</v>
      </c>
      <c r="Q423" t="s">
        <v>1558</v>
      </c>
      <c r="R423" t="s">
        <v>686</v>
      </c>
      <c r="S423" t="s">
        <v>1571</v>
      </c>
      <c r="T423" s="109">
        <v>1151</v>
      </c>
      <c r="U423" t="s">
        <v>1559</v>
      </c>
      <c r="V423" t="s">
        <v>1668</v>
      </c>
    </row>
    <row r="424" spans="1:22" hidden="1" x14ac:dyDescent="0.25">
      <c r="A424" t="s">
        <v>449</v>
      </c>
      <c r="B424">
        <v>25</v>
      </c>
      <c r="C424">
        <v>8</v>
      </c>
      <c r="D424" t="s">
        <v>1554</v>
      </c>
      <c r="E424" s="108">
        <v>45335</v>
      </c>
      <c r="F424" t="s">
        <v>1555</v>
      </c>
      <c r="G424">
        <v>1</v>
      </c>
      <c r="H424">
        <v>45335</v>
      </c>
      <c r="J424">
        <v>0</v>
      </c>
      <c r="K424" t="s">
        <v>1620</v>
      </c>
      <c r="L424" t="s">
        <v>1636</v>
      </c>
      <c r="M424" t="s">
        <v>1556</v>
      </c>
      <c r="N424">
        <v>152</v>
      </c>
      <c r="O424" t="s">
        <v>1557</v>
      </c>
      <c r="P424" t="s">
        <v>3</v>
      </c>
      <c r="Q424" t="s">
        <v>1558</v>
      </c>
      <c r="R424" t="s">
        <v>1639</v>
      </c>
      <c r="S424" t="s">
        <v>1640</v>
      </c>
      <c r="T424" s="109">
        <v>222</v>
      </c>
      <c r="U424" t="s">
        <v>1559</v>
      </c>
      <c r="V424" t="s">
        <v>1668</v>
      </c>
    </row>
    <row r="425" spans="1:22" hidden="1" x14ac:dyDescent="0.25">
      <c r="A425" t="s">
        <v>449</v>
      </c>
      <c r="B425">
        <v>25</v>
      </c>
      <c r="C425">
        <v>8</v>
      </c>
      <c r="D425" t="s">
        <v>1554</v>
      </c>
      <c r="E425" s="108">
        <v>45335</v>
      </c>
      <c r="F425" t="s">
        <v>1555</v>
      </c>
      <c r="G425">
        <v>1</v>
      </c>
      <c r="H425">
        <v>45335</v>
      </c>
      <c r="J425">
        <v>0</v>
      </c>
      <c r="K425" t="s">
        <v>1620</v>
      </c>
      <c r="L425" t="s">
        <v>1636</v>
      </c>
      <c r="M425" t="s">
        <v>1556</v>
      </c>
      <c r="N425">
        <v>152</v>
      </c>
      <c r="O425" t="s">
        <v>1557</v>
      </c>
      <c r="P425" t="s">
        <v>3</v>
      </c>
      <c r="Q425" t="s">
        <v>1558</v>
      </c>
      <c r="R425" t="s">
        <v>1639</v>
      </c>
      <c r="S425" t="s">
        <v>1640</v>
      </c>
      <c r="T425" s="109">
        <v>222</v>
      </c>
      <c r="U425" t="s">
        <v>1559</v>
      </c>
      <c r="V425" t="s">
        <v>1668</v>
      </c>
    </row>
    <row r="426" spans="1:22" hidden="1" x14ac:dyDescent="0.25">
      <c r="A426" t="s">
        <v>449</v>
      </c>
      <c r="B426">
        <v>25</v>
      </c>
      <c r="C426">
        <v>8</v>
      </c>
      <c r="D426" t="s">
        <v>1554</v>
      </c>
      <c r="E426" s="108">
        <v>45335</v>
      </c>
      <c r="F426" t="s">
        <v>1555</v>
      </c>
      <c r="G426">
        <v>1</v>
      </c>
      <c r="H426">
        <v>45335</v>
      </c>
      <c r="J426">
        <v>0</v>
      </c>
      <c r="K426" t="s">
        <v>1620</v>
      </c>
      <c r="L426" t="s">
        <v>1636</v>
      </c>
      <c r="M426" t="s">
        <v>1556</v>
      </c>
      <c r="N426">
        <v>152</v>
      </c>
      <c r="O426" t="s">
        <v>1557</v>
      </c>
      <c r="P426" t="s">
        <v>3</v>
      </c>
      <c r="Q426" t="s">
        <v>1558</v>
      </c>
      <c r="R426" t="s">
        <v>670</v>
      </c>
      <c r="S426" t="s">
        <v>1566</v>
      </c>
      <c r="T426" s="109">
        <v>145</v>
      </c>
      <c r="U426" t="s">
        <v>1559</v>
      </c>
      <c r="V426" t="s">
        <v>1668</v>
      </c>
    </row>
    <row r="427" spans="1:22" hidden="1" x14ac:dyDescent="0.25">
      <c r="A427" t="s">
        <v>449</v>
      </c>
      <c r="B427">
        <v>25</v>
      </c>
      <c r="C427">
        <v>8</v>
      </c>
      <c r="D427" t="s">
        <v>1554</v>
      </c>
      <c r="E427" s="108">
        <v>45335</v>
      </c>
      <c r="F427" t="s">
        <v>1555</v>
      </c>
      <c r="G427">
        <v>1</v>
      </c>
      <c r="H427">
        <v>45335</v>
      </c>
      <c r="J427">
        <v>0</v>
      </c>
      <c r="K427" t="s">
        <v>1620</v>
      </c>
      <c r="L427" t="s">
        <v>1636</v>
      </c>
      <c r="M427" t="s">
        <v>1556</v>
      </c>
      <c r="N427">
        <v>152</v>
      </c>
      <c r="O427" t="s">
        <v>1557</v>
      </c>
      <c r="P427" t="s">
        <v>3</v>
      </c>
      <c r="Q427" t="s">
        <v>1558</v>
      </c>
      <c r="R427" t="s">
        <v>1055</v>
      </c>
      <c r="S427" t="s">
        <v>1056</v>
      </c>
      <c r="T427" s="109">
        <v>279</v>
      </c>
      <c r="U427" t="s">
        <v>1559</v>
      </c>
      <c r="V427" t="s">
        <v>1668</v>
      </c>
    </row>
    <row r="428" spans="1:22" hidden="1" x14ac:dyDescent="0.25">
      <c r="A428" t="s">
        <v>449</v>
      </c>
      <c r="B428">
        <v>25</v>
      </c>
      <c r="C428">
        <v>8</v>
      </c>
      <c r="D428" t="s">
        <v>1554</v>
      </c>
      <c r="E428" s="108">
        <v>45335</v>
      </c>
      <c r="F428" t="s">
        <v>1555</v>
      </c>
      <c r="G428">
        <v>1</v>
      </c>
      <c r="H428">
        <v>45335</v>
      </c>
      <c r="J428">
        <v>0</v>
      </c>
      <c r="K428" t="s">
        <v>1620</v>
      </c>
      <c r="L428" t="s">
        <v>1636</v>
      </c>
      <c r="M428" t="s">
        <v>1556</v>
      </c>
      <c r="N428">
        <v>152</v>
      </c>
      <c r="O428" t="s">
        <v>1557</v>
      </c>
      <c r="P428" t="s">
        <v>3</v>
      </c>
      <c r="Q428" t="s">
        <v>1558</v>
      </c>
      <c r="R428" t="s">
        <v>672</v>
      </c>
      <c r="S428" t="s">
        <v>673</v>
      </c>
      <c r="T428" s="109">
        <v>164</v>
      </c>
      <c r="U428" t="s">
        <v>1559</v>
      </c>
      <c r="V428" t="s">
        <v>1668</v>
      </c>
    </row>
    <row r="429" spans="1:22" hidden="1" x14ac:dyDescent="0.25">
      <c r="A429" t="s">
        <v>449</v>
      </c>
      <c r="B429">
        <v>25</v>
      </c>
      <c r="C429">
        <v>8</v>
      </c>
      <c r="D429" t="s">
        <v>1554</v>
      </c>
      <c r="E429" s="108">
        <v>45335</v>
      </c>
      <c r="F429" t="s">
        <v>1555</v>
      </c>
      <c r="G429">
        <v>1</v>
      </c>
      <c r="H429">
        <v>45335</v>
      </c>
      <c r="J429">
        <v>0</v>
      </c>
      <c r="K429" t="s">
        <v>1620</v>
      </c>
      <c r="L429" t="s">
        <v>1636</v>
      </c>
      <c r="M429" t="s">
        <v>1556</v>
      </c>
      <c r="N429">
        <v>152</v>
      </c>
      <c r="O429" t="s">
        <v>1557</v>
      </c>
      <c r="P429" t="s">
        <v>3</v>
      </c>
      <c r="Q429" t="s">
        <v>1558</v>
      </c>
      <c r="R429" t="s">
        <v>1055</v>
      </c>
      <c r="S429" t="s">
        <v>1056</v>
      </c>
      <c r="T429" s="109">
        <v>279</v>
      </c>
      <c r="U429" t="s">
        <v>1559</v>
      </c>
      <c r="V429" t="s">
        <v>1668</v>
      </c>
    </row>
    <row r="430" spans="1:22" hidden="1" x14ac:dyDescent="0.25">
      <c r="A430" t="s">
        <v>449</v>
      </c>
      <c r="B430">
        <v>26</v>
      </c>
      <c r="C430">
        <v>8</v>
      </c>
      <c r="D430" t="s">
        <v>1554</v>
      </c>
      <c r="E430" s="108">
        <v>45336</v>
      </c>
      <c r="F430" t="s">
        <v>1555</v>
      </c>
      <c r="G430">
        <v>1</v>
      </c>
      <c r="H430">
        <v>45336</v>
      </c>
      <c r="J430">
        <v>0</v>
      </c>
      <c r="K430" t="s">
        <v>1620</v>
      </c>
      <c r="L430" t="s">
        <v>1636</v>
      </c>
      <c r="M430" t="s">
        <v>1556</v>
      </c>
      <c r="N430">
        <v>152</v>
      </c>
      <c r="O430" t="s">
        <v>1557</v>
      </c>
      <c r="P430" t="s">
        <v>3</v>
      </c>
      <c r="Q430" t="s">
        <v>1558</v>
      </c>
      <c r="R430" t="s">
        <v>358</v>
      </c>
      <c r="S430" t="s">
        <v>359</v>
      </c>
      <c r="T430" s="109">
        <v>702</v>
      </c>
      <c r="U430" t="s">
        <v>1559</v>
      </c>
      <c r="V430" t="s">
        <v>1669</v>
      </c>
    </row>
    <row r="431" spans="1:22" hidden="1" x14ac:dyDescent="0.25">
      <c r="A431" t="s">
        <v>449</v>
      </c>
      <c r="B431">
        <v>26</v>
      </c>
      <c r="C431">
        <v>8</v>
      </c>
      <c r="D431" t="s">
        <v>1554</v>
      </c>
      <c r="E431" s="108">
        <v>45336</v>
      </c>
      <c r="F431" t="s">
        <v>1555</v>
      </c>
      <c r="G431">
        <v>1</v>
      </c>
      <c r="H431">
        <v>45336</v>
      </c>
      <c r="J431">
        <v>0</v>
      </c>
      <c r="K431" t="s">
        <v>1620</v>
      </c>
      <c r="L431" t="s">
        <v>1636</v>
      </c>
      <c r="M431" t="s">
        <v>1556</v>
      </c>
      <c r="N431">
        <v>152</v>
      </c>
      <c r="O431" t="s">
        <v>1557</v>
      </c>
      <c r="P431" t="s">
        <v>3</v>
      </c>
      <c r="Q431" t="s">
        <v>1558</v>
      </c>
      <c r="R431" t="s">
        <v>358</v>
      </c>
      <c r="S431" t="s">
        <v>359</v>
      </c>
      <c r="T431" s="109">
        <v>117</v>
      </c>
      <c r="U431" t="s">
        <v>1559</v>
      </c>
      <c r="V431" t="s">
        <v>1669</v>
      </c>
    </row>
    <row r="432" spans="1:22" hidden="1" x14ac:dyDescent="0.25">
      <c r="A432" t="s">
        <v>449</v>
      </c>
      <c r="B432">
        <v>26</v>
      </c>
      <c r="C432">
        <v>8</v>
      </c>
      <c r="D432" t="s">
        <v>1554</v>
      </c>
      <c r="E432" s="108">
        <v>45336</v>
      </c>
      <c r="F432" t="s">
        <v>1555</v>
      </c>
      <c r="G432">
        <v>1</v>
      </c>
      <c r="H432">
        <v>45336</v>
      </c>
      <c r="J432">
        <v>0</v>
      </c>
      <c r="K432" t="s">
        <v>1620</v>
      </c>
      <c r="L432" t="s">
        <v>1636</v>
      </c>
      <c r="M432" t="s">
        <v>1556</v>
      </c>
      <c r="N432">
        <v>152</v>
      </c>
      <c r="O432" t="s">
        <v>1557</v>
      </c>
      <c r="P432" t="s">
        <v>3</v>
      </c>
      <c r="Q432" t="s">
        <v>1558</v>
      </c>
      <c r="R432" t="s">
        <v>358</v>
      </c>
      <c r="S432" t="s">
        <v>359</v>
      </c>
      <c r="T432" s="109">
        <v>117</v>
      </c>
      <c r="U432" t="s">
        <v>1559</v>
      </c>
      <c r="V432" t="s">
        <v>1669</v>
      </c>
    </row>
    <row r="433" spans="1:22" hidden="1" x14ac:dyDescent="0.25">
      <c r="A433" t="s">
        <v>449</v>
      </c>
      <c r="B433">
        <v>26</v>
      </c>
      <c r="C433">
        <v>8</v>
      </c>
      <c r="D433" t="s">
        <v>1554</v>
      </c>
      <c r="E433" s="108">
        <v>45336</v>
      </c>
      <c r="F433" t="s">
        <v>1555</v>
      </c>
      <c r="G433">
        <v>1</v>
      </c>
      <c r="H433">
        <v>45336</v>
      </c>
      <c r="J433">
        <v>0</v>
      </c>
      <c r="K433" t="s">
        <v>1620</v>
      </c>
      <c r="L433" t="s">
        <v>1636</v>
      </c>
      <c r="M433" t="s">
        <v>1556</v>
      </c>
      <c r="N433">
        <v>152</v>
      </c>
      <c r="O433" t="s">
        <v>1557</v>
      </c>
      <c r="P433" t="s">
        <v>3</v>
      </c>
      <c r="Q433" t="s">
        <v>1558</v>
      </c>
      <c r="R433" t="s">
        <v>358</v>
      </c>
      <c r="S433" t="s">
        <v>359</v>
      </c>
      <c r="T433" s="109">
        <v>234</v>
      </c>
      <c r="U433" t="s">
        <v>1559</v>
      </c>
      <c r="V433" t="s">
        <v>1669</v>
      </c>
    </row>
    <row r="434" spans="1:22" hidden="1" x14ac:dyDescent="0.25">
      <c r="A434" t="s">
        <v>449</v>
      </c>
      <c r="B434">
        <v>26</v>
      </c>
      <c r="C434">
        <v>8</v>
      </c>
      <c r="D434" t="s">
        <v>1554</v>
      </c>
      <c r="E434" s="108">
        <v>45336</v>
      </c>
      <c r="F434" t="s">
        <v>1555</v>
      </c>
      <c r="G434">
        <v>1</v>
      </c>
      <c r="H434">
        <v>45336</v>
      </c>
      <c r="J434">
        <v>0</v>
      </c>
      <c r="K434" t="s">
        <v>1620</v>
      </c>
      <c r="L434" t="s">
        <v>1636</v>
      </c>
      <c r="M434" t="s">
        <v>1556</v>
      </c>
      <c r="N434">
        <v>152</v>
      </c>
      <c r="O434" t="s">
        <v>1557</v>
      </c>
      <c r="P434" t="s">
        <v>3</v>
      </c>
      <c r="Q434" t="s">
        <v>1558</v>
      </c>
      <c r="R434" t="s">
        <v>358</v>
      </c>
      <c r="S434" t="s">
        <v>359</v>
      </c>
      <c r="T434" s="109">
        <v>702</v>
      </c>
      <c r="U434" t="s">
        <v>1559</v>
      </c>
      <c r="V434" t="s">
        <v>1669</v>
      </c>
    </row>
    <row r="435" spans="1:22" hidden="1" x14ac:dyDescent="0.25">
      <c r="A435" t="s">
        <v>449</v>
      </c>
      <c r="B435">
        <v>26</v>
      </c>
      <c r="C435">
        <v>8</v>
      </c>
      <c r="D435" t="s">
        <v>1554</v>
      </c>
      <c r="E435" s="108">
        <v>45336</v>
      </c>
      <c r="F435" t="s">
        <v>1555</v>
      </c>
      <c r="G435">
        <v>1</v>
      </c>
      <c r="H435">
        <v>45336</v>
      </c>
      <c r="J435">
        <v>0</v>
      </c>
      <c r="K435" t="s">
        <v>1620</v>
      </c>
      <c r="L435" t="s">
        <v>1636</v>
      </c>
      <c r="M435" t="s">
        <v>1556</v>
      </c>
      <c r="N435">
        <v>152</v>
      </c>
      <c r="O435" t="s">
        <v>1557</v>
      </c>
      <c r="P435" t="s">
        <v>3</v>
      </c>
      <c r="Q435" t="s">
        <v>1558</v>
      </c>
      <c r="R435" t="s">
        <v>358</v>
      </c>
      <c r="S435" t="s">
        <v>359</v>
      </c>
      <c r="T435" s="109">
        <v>117</v>
      </c>
      <c r="U435" t="s">
        <v>1559</v>
      </c>
      <c r="V435" t="s">
        <v>1669</v>
      </c>
    </row>
    <row r="436" spans="1:22" hidden="1" x14ac:dyDescent="0.25">
      <c r="A436" t="s">
        <v>449</v>
      </c>
      <c r="B436">
        <v>26</v>
      </c>
      <c r="C436">
        <v>8</v>
      </c>
      <c r="D436" t="s">
        <v>1554</v>
      </c>
      <c r="E436" s="108">
        <v>45336</v>
      </c>
      <c r="F436" t="s">
        <v>1555</v>
      </c>
      <c r="G436">
        <v>1</v>
      </c>
      <c r="H436">
        <v>45336</v>
      </c>
      <c r="J436">
        <v>0</v>
      </c>
      <c r="K436" t="s">
        <v>1620</v>
      </c>
      <c r="L436" t="s">
        <v>1636</v>
      </c>
      <c r="M436" t="s">
        <v>1556</v>
      </c>
      <c r="N436">
        <v>152</v>
      </c>
      <c r="O436" t="s">
        <v>1557</v>
      </c>
      <c r="P436" t="s">
        <v>3</v>
      </c>
      <c r="Q436" t="s">
        <v>1558</v>
      </c>
      <c r="R436" t="s">
        <v>624</v>
      </c>
      <c r="S436" t="s">
        <v>625</v>
      </c>
      <c r="T436" s="109">
        <v>76.05</v>
      </c>
      <c r="U436" t="s">
        <v>1559</v>
      </c>
      <c r="V436" t="s">
        <v>1669</v>
      </c>
    </row>
    <row r="437" spans="1:22" hidden="1" x14ac:dyDescent="0.25">
      <c r="A437" t="s">
        <v>449</v>
      </c>
      <c r="B437">
        <v>26</v>
      </c>
      <c r="C437">
        <v>8</v>
      </c>
      <c r="D437" t="s">
        <v>1554</v>
      </c>
      <c r="E437" s="108">
        <v>45336</v>
      </c>
      <c r="F437" t="s">
        <v>1555</v>
      </c>
      <c r="G437">
        <v>1</v>
      </c>
      <c r="H437">
        <v>45336</v>
      </c>
      <c r="J437">
        <v>0</v>
      </c>
      <c r="K437" t="s">
        <v>1620</v>
      </c>
      <c r="L437" t="s">
        <v>1636</v>
      </c>
      <c r="M437" t="s">
        <v>1556</v>
      </c>
      <c r="N437">
        <v>152</v>
      </c>
      <c r="O437" t="s">
        <v>1557</v>
      </c>
      <c r="P437" t="s">
        <v>3</v>
      </c>
      <c r="Q437" t="s">
        <v>1558</v>
      </c>
      <c r="R437" t="s">
        <v>624</v>
      </c>
      <c r="S437" t="s">
        <v>625</v>
      </c>
      <c r="T437" s="109">
        <v>152.1</v>
      </c>
      <c r="U437" t="s">
        <v>1559</v>
      </c>
      <c r="V437" t="s">
        <v>1669</v>
      </c>
    </row>
    <row r="438" spans="1:22" hidden="1" x14ac:dyDescent="0.25">
      <c r="A438" t="s">
        <v>449</v>
      </c>
      <c r="B438">
        <v>26</v>
      </c>
      <c r="C438">
        <v>8</v>
      </c>
      <c r="D438" t="s">
        <v>1554</v>
      </c>
      <c r="E438" s="108">
        <v>45336</v>
      </c>
      <c r="F438" t="s">
        <v>1555</v>
      </c>
      <c r="G438">
        <v>1</v>
      </c>
      <c r="H438">
        <v>45336</v>
      </c>
      <c r="J438">
        <v>0</v>
      </c>
      <c r="K438" t="s">
        <v>1620</v>
      </c>
      <c r="L438" t="s">
        <v>1636</v>
      </c>
      <c r="M438" t="s">
        <v>1556</v>
      </c>
      <c r="N438">
        <v>152</v>
      </c>
      <c r="O438" t="s">
        <v>1557</v>
      </c>
      <c r="P438" t="s">
        <v>3</v>
      </c>
      <c r="Q438" t="s">
        <v>1558</v>
      </c>
      <c r="R438" t="s">
        <v>624</v>
      </c>
      <c r="S438" t="s">
        <v>625</v>
      </c>
      <c r="T438" s="109">
        <v>110.5</v>
      </c>
      <c r="U438" t="s">
        <v>1559</v>
      </c>
      <c r="V438" t="s">
        <v>1669</v>
      </c>
    </row>
    <row r="439" spans="1:22" hidden="1" x14ac:dyDescent="0.25">
      <c r="A439" t="s">
        <v>449</v>
      </c>
      <c r="B439">
        <v>26</v>
      </c>
      <c r="C439">
        <v>8</v>
      </c>
      <c r="D439" t="s">
        <v>1554</v>
      </c>
      <c r="E439" s="108">
        <v>45336</v>
      </c>
      <c r="F439" t="s">
        <v>1555</v>
      </c>
      <c r="G439">
        <v>1</v>
      </c>
      <c r="H439">
        <v>45336</v>
      </c>
      <c r="J439">
        <v>0</v>
      </c>
      <c r="K439" t="s">
        <v>1620</v>
      </c>
      <c r="L439" t="s">
        <v>1636</v>
      </c>
      <c r="M439" t="s">
        <v>1556</v>
      </c>
      <c r="N439">
        <v>152</v>
      </c>
      <c r="O439" t="s">
        <v>1557</v>
      </c>
      <c r="P439" t="s">
        <v>3</v>
      </c>
      <c r="Q439" t="s">
        <v>1558</v>
      </c>
      <c r="R439" t="s">
        <v>624</v>
      </c>
      <c r="S439" t="s">
        <v>625</v>
      </c>
      <c r="T439" s="109">
        <v>91</v>
      </c>
      <c r="U439" t="s">
        <v>1559</v>
      </c>
      <c r="V439" t="s">
        <v>1669</v>
      </c>
    </row>
    <row r="440" spans="1:22" hidden="1" x14ac:dyDescent="0.25">
      <c r="A440" t="s">
        <v>449</v>
      </c>
      <c r="B440">
        <v>26</v>
      </c>
      <c r="C440">
        <v>8</v>
      </c>
      <c r="D440" t="s">
        <v>1554</v>
      </c>
      <c r="E440" s="108">
        <v>45336</v>
      </c>
      <c r="F440" t="s">
        <v>1555</v>
      </c>
      <c r="G440">
        <v>1</v>
      </c>
      <c r="H440">
        <v>45336</v>
      </c>
      <c r="J440">
        <v>0</v>
      </c>
      <c r="K440" t="s">
        <v>1620</v>
      </c>
      <c r="L440" t="s">
        <v>1636</v>
      </c>
      <c r="M440" t="s">
        <v>1556</v>
      </c>
      <c r="N440">
        <v>152</v>
      </c>
      <c r="O440" t="s">
        <v>1557</v>
      </c>
      <c r="P440" t="s">
        <v>3</v>
      </c>
      <c r="Q440" t="s">
        <v>1558</v>
      </c>
      <c r="R440" t="s">
        <v>624</v>
      </c>
      <c r="S440" t="s">
        <v>625</v>
      </c>
      <c r="T440" s="109">
        <v>76.05</v>
      </c>
      <c r="U440" t="s">
        <v>1559</v>
      </c>
      <c r="V440" t="s">
        <v>1669</v>
      </c>
    </row>
    <row r="441" spans="1:22" hidden="1" x14ac:dyDescent="0.25">
      <c r="A441" t="s">
        <v>449</v>
      </c>
      <c r="B441">
        <v>26</v>
      </c>
      <c r="C441">
        <v>8</v>
      </c>
      <c r="D441" t="s">
        <v>1554</v>
      </c>
      <c r="E441" s="108">
        <v>45336</v>
      </c>
      <c r="F441" t="s">
        <v>1555</v>
      </c>
      <c r="G441">
        <v>1</v>
      </c>
      <c r="H441">
        <v>45336</v>
      </c>
      <c r="J441">
        <v>0</v>
      </c>
      <c r="K441" t="s">
        <v>1620</v>
      </c>
      <c r="L441" t="s">
        <v>1636</v>
      </c>
      <c r="M441" t="s">
        <v>1556</v>
      </c>
      <c r="N441">
        <v>152</v>
      </c>
      <c r="O441" t="s">
        <v>1557</v>
      </c>
      <c r="P441" t="s">
        <v>3</v>
      </c>
      <c r="Q441" t="s">
        <v>1558</v>
      </c>
      <c r="R441" t="s">
        <v>346</v>
      </c>
      <c r="S441" t="s">
        <v>347</v>
      </c>
      <c r="T441" s="109">
        <v>160</v>
      </c>
      <c r="U441" t="s">
        <v>1559</v>
      </c>
      <c r="V441" t="s">
        <v>1669</v>
      </c>
    </row>
    <row r="442" spans="1:22" hidden="1" x14ac:dyDescent="0.25">
      <c r="A442" t="s">
        <v>449</v>
      </c>
      <c r="B442">
        <v>26</v>
      </c>
      <c r="C442">
        <v>8</v>
      </c>
      <c r="D442" t="s">
        <v>1554</v>
      </c>
      <c r="E442" s="108">
        <v>45336</v>
      </c>
      <c r="F442" t="s">
        <v>1555</v>
      </c>
      <c r="G442">
        <v>1</v>
      </c>
      <c r="H442">
        <v>45336</v>
      </c>
      <c r="J442">
        <v>0</v>
      </c>
      <c r="K442" t="s">
        <v>1620</v>
      </c>
      <c r="L442" t="s">
        <v>1636</v>
      </c>
      <c r="M442" t="s">
        <v>1556</v>
      </c>
      <c r="N442">
        <v>152</v>
      </c>
      <c r="O442" t="s">
        <v>1557</v>
      </c>
      <c r="P442" t="s">
        <v>3</v>
      </c>
      <c r="Q442" t="s">
        <v>1558</v>
      </c>
      <c r="R442" t="s">
        <v>370</v>
      </c>
      <c r="S442" t="s">
        <v>1569</v>
      </c>
      <c r="T442" s="109">
        <v>100</v>
      </c>
      <c r="U442" t="s">
        <v>1559</v>
      </c>
      <c r="V442" t="s">
        <v>1669</v>
      </c>
    </row>
    <row r="443" spans="1:22" hidden="1" x14ac:dyDescent="0.25">
      <c r="A443" t="s">
        <v>449</v>
      </c>
      <c r="B443">
        <v>26</v>
      </c>
      <c r="C443">
        <v>8</v>
      </c>
      <c r="D443" t="s">
        <v>1554</v>
      </c>
      <c r="E443" s="108">
        <v>45336</v>
      </c>
      <c r="F443" t="s">
        <v>1555</v>
      </c>
      <c r="G443">
        <v>1</v>
      </c>
      <c r="H443">
        <v>45336</v>
      </c>
      <c r="J443">
        <v>0</v>
      </c>
      <c r="K443" t="s">
        <v>1620</v>
      </c>
      <c r="L443" t="s">
        <v>1636</v>
      </c>
      <c r="M443" t="s">
        <v>1556</v>
      </c>
      <c r="N443">
        <v>152</v>
      </c>
      <c r="O443" t="s">
        <v>1557</v>
      </c>
      <c r="P443" t="s">
        <v>3</v>
      </c>
      <c r="Q443" t="s">
        <v>1558</v>
      </c>
      <c r="R443" t="s">
        <v>624</v>
      </c>
      <c r="S443" t="s">
        <v>625</v>
      </c>
      <c r="T443" s="109">
        <v>76.05</v>
      </c>
      <c r="U443" t="s">
        <v>1559</v>
      </c>
      <c r="V443" t="s">
        <v>1669</v>
      </c>
    </row>
    <row r="444" spans="1:22" hidden="1" x14ac:dyDescent="0.25">
      <c r="A444" t="s">
        <v>449</v>
      </c>
      <c r="B444">
        <v>26</v>
      </c>
      <c r="C444">
        <v>8</v>
      </c>
      <c r="D444" t="s">
        <v>1554</v>
      </c>
      <c r="E444" s="108">
        <v>45336</v>
      </c>
      <c r="F444" t="s">
        <v>1555</v>
      </c>
      <c r="G444">
        <v>1</v>
      </c>
      <c r="H444">
        <v>45336</v>
      </c>
      <c r="J444">
        <v>0</v>
      </c>
      <c r="K444" t="s">
        <v>1620</v>
      </c>
      <c r="L444" t="s">
        <v>1636</v>
      </c>
      <c r="M444" t="s">
        <v>1556</v>
      </c>
      <c r="N444">
        <v>152</v>
      </c>
      <c r="O444" t="s">
        <v>1557</v>
      </c>
      <c r="P444" t="s">
        <v>3</v>
      </c>
      <c r="Q444" t="s">
        <v>1558</v>
      </c>
      <c r="R444" t="s">
        <v>1055</v>
      </c>
      <c r="S444" t="s">
        <v>1056</v>
      </c>
      <c r="T444" s="109">
        <v>279</v>
      </c>
      <c r="U444" t="s">
        <v>1559</v>
      </c>
      <c r="V444" t="s">
        <v>1669</v>
      </c>
    </row>
    <row r="445" spans="1:22" hidden="1" x14ac:dyDescent="0.25">
      <c r="A445" t="s">
        <v>449</v>
      </c>
      <c r="B445">
        <v>26</v>
      </c>
      <c r="C445">
        <v>8</v>
      </c>
      <c r="D445" t="s">
        <v>1554</v>
      </c>
      <c r="E445" s="108">
        <v>45336</v>
      </c>
      <c r="F445" t="s">
        <v>1555</v>
      </c>
      <c r="G445">
        <v>1</v>
      </c>
      <c r="H445">
        <v>45336</v>
      </c>
      <c r="J445">
        <v>0</v>
      </c>
      <c r="K445" t="s">
        <v>1620</v>
      </c>
      <c r="L445" t="s">
        <v>1636</v>
      </c>
      <c r="M445" t="s">
        <v>1556</v>
      </c>
      <c r="N445">
        <v>152</v>
      </c>
      <c r="O445" t="s">
        <v>1557</v>
      </c>
      <c r="P445" t="s">
        <v>3</v>
      </c>
      <c r="Q445" t="s">
        <v>1558</v>
      </c>
      <c r="R445" t="s">
        <v>670</v>
      </c>
      <c r="S445" t="s">
        <v>1566</v>
      </c>
      <c r="T445" s="109">
        <v>104</v>
      </c>
      <c r="U445" t="s">
        <v>1559</v>
      </c>
      <c r="V445" t="s">
        <v>1669</v>
      </c>
    </row>
    <row r="446" spans="1:22" hidden="1" x14ac:dyDescent="0.25">
      <c r="A446" t="s">
        <v>449</v>
      </c>
      <c r="B446">
        <v>26</v>
      </c>
      <c r="C446">
        <v>8</v>
      </c>
      <c r="D446" t="s">
        <v>1554</v>
      </c>
      <c r="E446" s="108">
        <v>45336</v>
      </c>
      <c r="F446" t="s">
        <v>1555</v>
      </c>
      <c r="G446">
        <v>1</v>
      </c>
      <c r="H446">
        <v>45336</v>
      </c>
      <c r="J446">
        <v>0</v>
      </c>
      <c r="K446" t="s">
        <v>1620</v>
      </c>
      <c r="L446" t="s">
        <v>1636</v>
      </c>
      <c r="M446" t="s">
        <v>1556</v>
      </c>
      <c r="N446">
        <v>152</v>
      </c>
      <c r="O446" t="s">
        <v>1557</v>
      </c>
      <c r="P446" t="s">
        <v>3</v>
      </c>
      <c r="Q446" t="s">
        <v>1558</v>
      </c>
      <c r="R446" t="s">
        <v>672</v>
      </c>
      <c r="S446" t="s">
        <v>673</v>
      </c>
      <c r="T446" s="109">
        <v>164</v>
      </c>
      <c r="U446" t="s">
        <v>1559</v>
      </c>
      <c r="V446" t="s">
        <v>1669</v>
      </c>
    </row>
    <row r="447" spans="1:22" hidden="1" x14ac:dyDescent="0.25">
      <c r="A447" t="s">
        <v>449</v>
      </c>
      <c r="B447">
        <v>26</v>
      </c>
      <c r="C447">
        <v>8</v>
      </c>
      <c r="D447" t="s">
        <v>1554</v>
      </c>
      <c r="E447" s="108">
        <v>45336</v>
      </c>
      <c r="F447" t="s">
        <v>1555</v>
      </c>
      <c r="G447">
        <v>1</v>
      </c>
      <c r="H447">
        <v>45336</v>
      </c>
      <c r="J447">
        <v>0</v>
      </c>
      <c r="K447" t="s">
        <v>1620</v>
      </c>
      <c r="L447" t="s">
        <v>1636</v>
      </c>
      <c r="M447" t="s">
        <v>1556</v>
      </c>
      <c r="N447">
        <v>152</v>
      </c>
      <c r="O447" t="s">
        <v>1557</v>
      </c>
      <c r="P447" t="s">
        <v>3</v>
      </c>
      <c r="Q447" t="s">
        <v>1558</v>
      </c>
      <c r="R447" t="s">
        <v>624</v>
      </c>
      <c r="S447" t="s">
        <v>625</v>
      </c>
      <c r="T447" s="109">
        <v>76.05</v>
      </c>
      <c r="U447" t="s">
        <v>1559</v>
      </c>
      <c r="V447" t="s">
        <v>1669</v>
      </c>
    </row>
    <row r="448" spans="1:22" hidden="1" x14ac:dyDescent="0.25">
      <c r="A448" t="s">
        <v>449</v>
      </c>
      <c r="B448">
        <v>26</v>
      </c>
      <c r="C448">
        <v>8</v>
      </c>
      <c r="D448" t="s">
        <v>1554</v>
      </c>
      <c r="E448" s="108">
        <v>45336</v>
      </c>
      <c r="F448" t="s">
        <v>1555</v>
      </c>
      <c r="G448">
        <v>1</v>
      </c>
      <c r="H448">
        <v>45336</v>
      </c>
      <c r="J448">
        <v>0</v>
      </c>
      <c r="K448" t="s">
        <v>1620</v>
      </c>
      <c r="L448" t="s">
        <v>1636</v>
      </c>
      <c r="M448" t="s">
        <v>1556</v>
      </c>
      <c r="N448">
        <v>152</v>
      </c>
      <c r="O448" t="s">
        <v>1557</v>
      </c>
      <c r="P448" t="s">
        <v>3</v>
      </c>
      <c r="Q448" t="s">
        <v>1558</v>
      </c>
      <c r="R448" t="s">
        <v>670</v>
      </c>
      <c r="S448" t="s">
        <v>1566</v>
      </c>
      <c r="T448" s="109">
        <v>104</v>
      </c>
      <c r="U448" t="s">
        <v>1559</v>
      </c>
      <c r="V448" t="s">
        <v>1669</v>
      </c>
    </row>
    <row r="449" spans="1:22" hidden="1" x14ac:dyDescent="0.25">
      <c r="A449" t="s">
        <v>449</v>
      </c>
      <c r="B449">
        <v>26</v>
      </c>
      <c r="C449">
        <v>8</v>
      </c>
      <c r="D449" t="s">
        <v>1554</v>
      </c>
      <c r="E449" s="108">
        <v>45336</v>
      </c>
      <c r="F449" t="s">
        <v>1555</v>
      </c>
      <c r="G449">
        <v>1</v>
      </c>
      <c r="H449">
        <v>45336</v>
      </c>
      <c r="J449">
        <v>0</v>
      </c>
      <c r="K449" t="s">
        <v>1620</v>
      </c>
      <c r="L449" t="s">
        <v>1636</v>
      </c>
      <c r="M449" t="s">
        <v>1556</v>
      </c>
      <c r="N449">
        <v>152</v>
      </c>
      <c r="O449" t="s">
        <v>1557</v>
      </c>
      <c r="P449" t="s">
        <v>3</v>
      </c>
      <c r="Q449" t="s">
        <v>1558</v>
      </c>
      <c r="R449" t="s">
        <v>672</v>
      </c>
      <c r="S449" t="s">
        <v>673</v>
      </c>
      <c r="T449" s="109">
        <v>164</v>
      </c>
      <c r="U449" t="s">
        <v>1559</v>
      </c>
      <c r="V449" t="s">
        <v>1669</v>
      </c>
    </row>
    <row r="450" spans="1:22" hidden="1" x14ac:dyDescent="0.25">
      <c r="A450" t="s">
        <v>449</v>
      </c>
      <c r="B450">
        <v>26</v>
      </c>
      <c r="C450">
        <v>8</v>
      </c>
      <c r="D450" t="s">
        <v>1554</v>
      </c>
      <c r="E450" s="108">
        <v>45336</v>
      </c>
      <c r="F450" t="s">
        <v>1555</v>
      </c>
      <c r="G450">
        <v>1</v>
      </c>
      <c r="H450">
        <v>45336</v>
      </c>
      <c r="J450">
        <v>0</v>
      </c>
      <c r="K450" t="s">
        <v>1620</v>
      </c>
      <c r="L450" t="s">
        <v>1636</v>
      </c>
      <c r="M450" t="s">
        <v>1556</v>
      </c>
      <c r="N450">
        <v>152</v>
      </c>
      <c r="O450" t="s">
        <v>1557</v>
      </c>
      <c r="P450" t="s">
        <v>3</v>
      </c>
      <c r="Q450" t="s">
        <v>1558</v>
      </c>
      <c r="R450" t="s">
        <v>346</v>
      </c>
      <c r="S450" t="s">
        <v>347</v>
      </c>
      <c r="T450" s="109">
        <v>160</v>
      </c>
      <c r="U450" t="s">
        <v>1559</v>
      </c>
      <c r="V450" t="s">
        <v>1669</v>
      </c>
    </row>
    <row r="451" spans="1:22" hidden="1" x14ac:dyDescent="0.25">
      <c r="A451" t="s">
        <v>449</v>
      </c>
      <c r="B451">
        <v>26</v>
      </c>
      <c r="C451">
        <v>8</v>
      </c>
      <c r="D451" t="s">
        <v>1554</v>
      </c>
      <c r="E451" s="108">
        <v>45336</v>
      </c>
      <c r="F451" t="s">
        <v>1555</v>
      </c>
      <c r="G451">
        <v>1</v>
      </c>
      <c r="H451">
        <v>45336</v>
      </c>
      <c r="J451">
        <v>0</v>
      </c>
      <c r="K451" t="s">
        <v>1620</v>
      </c>
      <c r="L451" t="s">
        <v>1636</v>
      </c>
      <c r="M451" t="s">
        <v>1556</v>
      </c>
      <c r="N451">
        <v>152</v>
      </c>
      <c r="O451" t="s">
        <v>1557</v>
      </c>
      <c r="P451" t="s">
        <v>3</v>
      </c>
      <c r="Q451" t="s">
        <v>1558</v>
      </c>
      <c r="R451" t="s">
        <v>775</v>
      </c>
      <c r="S451" t="s">
        <v>776</v>
      </c>
      <c r="T451" s="109">
        <v>100</v>
      </c>
      <c r="U451" t="s">
        <v>1559</v>
      </c>
      <c r="V451" t="s">
        <v>1669</v>
      </c>
    </row>
    <row r="452" spans="1:22" hidden="1" x14ac:dyDescent="0.25">
      <c r="A452" t="s">
        <v>449</v>
      </c>
      <c r="B452">
        <v>26</v>
      </c>
      <c r="C452">
        <v>8</v>
      </c>
      <c r="D452" t="s">
        <v>1554</v>
      </c>
      <c r="E452" s="108">
        <v>45336</v>
      </c>
      <c r="F452" t="s">
        <v>1555</v>
      </c>
      <c r="G452">
        <v>1</v>
      </c>
      <c r="H452">
        <v>45336</v>
      </c>
      <c r="J452">
        <v>0</v>
      </c>
      <c r="K452" t="s">
        <v>1620</v>
      </c>
      <c r="L452" t="s">
        <v>1636</v>
      </c>
      <c r="M452" t="s">
        <v>1556</v>
      </c>
      <c r="N452">
        <v>152</v>
      </c>
      <c r="O452" t="s">
        <v>1557</v>
      </c>
      <c r="P452" t="s">
        <v>3</v>
      </c>
      <c r="Q452" t="s">
        <v>1558</v>
      </c>
      <c r="R452" t="s">
        <v>1055</v>
      </c>
      <c r="S452" t="s">
        <v>1056</v>
      </c>
      <c r="T452" s="109">
        <v>279</v>
      </c>
      <c r="U452" t="s">
        <v>1559</v>
      </c>
      <c r="V452" t="s">
        <v>1669</v>
      </c>
    </row>
    <row r="453" spans="1:22" hidden="1" x14ac:dyDescent="0.25">
      <c r="A453" t="s">
        <v>449</v>
      </c>
      <c r="B453">
        <v>26</v>
      </c>
      <c r="C453">
        <v>8</v>
      </c>
      <c r="D453" t="s">
        <v>1554</v>
      </c>
      <c r="E453" s="108">
        <v>45336</v>
      </c>
      <c r="F453" t="s">
        <v>1555</v>
      </c>
      <c r="G453">
        <v>1</v>
      </c>
      <c r="H453">
        <v>45336</v>
      </c>
      <c r="J453">
        <v>0</v>
      </c>
      <c r="K453" t="s">
        <v>1620</v>
      </c>
      <c r="L453" t="s">
        <v>1636</v>
      </c>
      <c r="M453" t="s">
        <v>1556</v>
      </c>
      <c r="N453">
        <v>152</v>
      </c>
      <c r="O453" t="s">
        <v>1557</v>
      </c>
      <c r="P453" t="s">
        <v>3</v>
      </c>
      <c r="Q453" t="s">
        <v>1558</v>
      </c>
      <c r="R453" t="s">
        <v>624</v>
      </c>
      <c r="S453" t="s">
        <v>625</v>
      </c>
      <c r="T453" s="109">
        <v>76.05</v>
      </c>
      <c r="U453" t="s">
        <v>1559</v>
      </c>
      <c r="V453" t="s">
        <v>1669</v>
      </c>
    </row>
    <row r="454" spans="1:22" hidden="1" x14ac:dyDescent="0.25">
      <c r="A454" t="s">
        <v>449</v>
      </c>
      <c r="B454">
        <v>26</v>
      </c>
      <c r="C454">
        <v>8</v>
      </c>
      <c r="D454" t="s">
        <v>1554</v>
      </c>
      <c r="E454" s="108">
        <v>45336</v>
      </c>
      <c r="F454" t="s">
        <v>1555</v>
      </c>
      <c r="G454">
        <v>1</v>
      </c>
      <c r="H454">
        <v>45336</v>
      </c>
      <c r="J454">
        <v>0</v>
      </c>
      <c r="K454" t="s">
        <v>1620</v>
      </c>
      <c r="L454" t="s">
        <v>1636</v>
      </c>
      <c r="M454" t="s">
        <v>1556</v>
      </c>
      <c r="N454">
        <v>152</v>
      </c>
      <c r="O454" t="s">
        <v>1557</v>
      </c>
      <c r="P454" t="s">
        <v>3</v>
      </c>
      <c r="Q454" t="s">
        <v>1558</v>
      </c>
      <c r="R454" t="s">
        <v>624</v>
      </c>
      <c r="S454" t="s">
        <v>625</v>
      </c>
      <c r="T454" s="109">
        <v>91</v>
      </c>
      <c r="U454" t="s">
        <v>1559</v>
      </c>
      <c r="V454" t="s">
        <v>1669</v>
      </c>
    </row>
    <row r="455" spans="1:22" hidden="1" x14ac:dyDescent="0.25">
      <c r="A455" t="s">
        <v>449</v>
      </c>
      <c r="B455">
        <v>26</v>
      </c>
      <c r="C455">
        <v>8</v>
      </c>
      <c r="D455" t="s">
        <v>1554</v>
      </c>
      <c r="E455" s="108">
        <v>45336</v>
      </c>
      <c r="F455" t="s">
        <v>1555</v>
      </c>
      <c r="G455">
        <v>1</v>
      </c>
      <c r="H455">
        <v>45336</v>
      </c>
      <c r="J455">
        <v>0</v>
      </c>
      <c r="K455" t="s">
        <v>1620</v>
      </c>
      <c r="L455" t="s">
        <v>1636</v>
      </c>
      <c r="M455" t="s">
        <v>1556</v>
      </c>
      <c r="N455">
        <v>152</v>
      </c>
      <c r="O455" t="s">
        <v>1557</v>
      </c>
      <c r="P455" t="s">
        <v>3</v>
      </c>
      <c r="Q455" t="s">
        <v>1558</v>
      </c>
      <c r="R455" t="s">
        <v>811</v>
      </c>
      <c r="S455" t="s">
        <v>812</v>
      </c>
      <c r="T455" s="109">
        <v>110.5</v>
      </c>
      <c r="U455" t="s">
        <v>1559</v>
      </c>
      <c r="V455" t="s">
        <v>1669</v>
      </c>
    </row>
    <row r="456" spans="1:22" hidden="1" x14ac:dyDescent="0.25">
      <c r="A456" t="s">
        <v>449</v>
      </c>
      <c r="B456">
        <v>26</v>
      </c>
      <c r="C456">
        <v>8</v>
      </c>
      <c r="D456" t="s">
        <v>1554</v>
      </c>
      <c r="E456" s="108">
        <v>45336</v>
      </c>
      <c r="F456" t="s">
        <v>1555</v>
      </c>
      <c r="G456">
        <v>1</v>
      </c>
      <c r="H456">
        <v>45336</v>
      </c>
      <c r="J456">
        <v>0</v>
      </c>
      <c r="K456" t="s">
        <v>1620</v>
      </c>
      <c r="L456" t="s">
        <v>1636</v>
      </c>
      <c r="M456" t="s">
        <v>1556</v>
      </c>
      <c r="N456">
        <v>152</v>
      </c>
      <c r="O456" t="s">
        <v>1557</v>
      </c>
      <c r="P456" t="s">
        <v>3</v>
      </c>
      <c r="Q456" t="s">
        <v>1558</v>
      </c>
      <c r="R456" t="s">
        <v>811</v>
      </c>
      <c r="S456" t="s">
        <v>812</v>
      </c>
      <c r="T456" s="109">
        <v>260</v>
      </c>
      <c r="U456" t="s">
        <v>1559</v>
      </c>
      <c r="V456" t="s">
        <v>1669</v>
      </c>
    </row>
    <row r="457" spans="1:22" hidden="1" x14ac:dyDescent="0.25">
      <c r="A457" t="s">
        <v>449</v>
      </c>
      <c r="B457">
        <v>26</v>
      </c>
      <c r="C457">
        <v>8</v>
      </c>
      <c r="D457" t="s">
        <v>1554</v>
      </c>
      <c r="E457" s="108">
        <v>45336</v>
      </c>
      <c r="F457" t="s">
        <v>1555</v>
      </c>
      <c r="G457">
        <v>1</v>
      </c>
      <c r="H457">
        <v>45336</v>
      </c>
      <c r="J457">
        <v>0</v>
      </c>
      <c r="K457" t="s">
        <v>1620</v>
      </c>
      <c r="L457" t="s">
        <v>1636</v>
      </c>
      <c r="M457" t="s">
        <v>1556</v>
      </c>
      <c r="N457">
        <v>152</v>
      </c>
      <c r="O457" t="s">
        <v>1557</v>
      </c>
      <c r="P457" t="s">
        <v>3</v>
      </c>
      <c r="Q457" t="s">
        <v>1558</v>
      </c>
      <c r="R457" t="s">
        <v>811</v>
      </c>
      <c r="S457" t="s">
        <v>812</v>
      </c>
      <c r="T457" s="109">
        <v>110.5</v>
      </c>
      <c r="U457" t="s">
        <v>1559</v>
      </c>
      <c r="V457" t="s">
        <v>1669</v>
      </c>
    </row>
    <row r="458" spans="1:22" hidden="1" x14ac:dyDescent="0.25">
      <c r="A458" t="s">
        <v>449</v>
      </c>
      <c r="B458">
        <v>26</v>
      </c>
      <c r="C458">
        <v>8</v>
      </c>
      <c r="D458" t="s">
        <v>1554</v>
      </c>
      <c r="E458" s="108">
        <v>45336</v>
      </c>
      <c r="F458" t="s">
        <v>1555</v>
      </c>
      <c r="G458">
        <v>1</v>
      </c>
      <c r="H458">
        <v>45336</v>
      </c>
      <c r="J458">
        <v>0</v>
      </c>
      <c r="K458" t="s">
        <v>1620</v>
      </c>
      <c r="L458" t="s">
        <v>1636</v>
      </c>
      <c r="M458" t="s">
        <v>1556</v>
      </c>
      <c r="N458">
        <v>152</v>
      </c>
      <c r="O458" t="s">
        <v>1557</v>
      </c>
      <c r="P458" t="s">
        <v>3</v>
      </c>
      <c r="Q458" t="s">
        <v>1558</v>
      </c>
      <c r="R458" t="s">
        <v>811</v>
      </c>
      <c r="S458" t="s">
        <v>812</v>
      </c>
      <c r="T458" s="109">
        <v>76.05</v>
      </c>
      <c r="U458" t="s">
        <v>1559</v>
      </c>
      <c r="V458" t="s">
        <v>1669</v>
      </c>
    </row>
    <row r="459" spans="1:22" hidden="1" x14ac:dyDescent="0.25">
      <c r="A459" t="s">
        <v>449</v>
      </c>
      <c r="B459">
        <v>26</v>
      </c>
      <c r="C459">
        <v>8</v>
      </c>
      <c r="D459" t="s">
        <v>1554</v>
      </c>
      <c r="E459" s="108">
        <v>45336</v>
      </c>
      <c r="F459" t="s">
        <v>1555</v>
      </c>
      <c r="G459">
        <v>1</v>
      </c>
      <c r="H459">
        <v>45336</v>
      </c>
      <c r="J459">
        <v>0</v>
      </c>
      <c r="K459" t="s">
        <v>1620</v>
      </c>
      <c r="L459" t="s">
        <v>1636</v>
      </c>
      <c r="M459" t="s">
        <v>1556</v>
      </c>
      <c r="N459">
        <v>152</v>
      </c>
      <c r="O459" t="s">
        <v>1557</v>
      </c>
      <c r="P459" t="s">
        <v>3</v>
      </c>
      <c r="Q459" t="s">
        <v>1558</v>
      </c>
      <c r="R459" t="s">
        <v>811</v>
      </c>
      <c r="S459" t="s">
        <v>812</v>
      </c>
      <c r="T459" s="109">
        <v>91</v>
      </c>
      <c r="U459" t="s">
        <v>1559</v>
      </c>
      <c r="V459" t="s">
        <v>1669</v>
      </c>
    </row>
    <row r="460" spans="1:22" hidden="1" x14ac:dyDescent="0.25">
      <c r="A460" t="s">
        <v>449</v>
      </c>
      <c r="B460">
        <v>26</v>
      </c>
      <c r="C460">
        <v>8</v>
      </c>
      <c r="D460" t="s">
        <v>1554</v>
      </c>
      <c r="E460" s="108">
        <v>45336</v>
      </c>
      <c r="F460" t="s">
        <v>1555</v>
      </c>
      <c r="G460">
        <v>1</v>
      </c>
      <c r="H460">
        <v>45336</v>
      </c>
      <c r="J460">
        <v>0</v>
      </c>
      <c r="K460" t="s">
        <v>1620</v>
      </c>
      <c r="L460" t="s">
        <v>1636</v>
      </c>
      <c r="M460" t="s">
        <v>1556</v>
      </c>
      <c r="N460">
        <v>152</v>
      </c>
      <c r="O460" t="s">
        <v>1557</v>
      </c>
      <c r="P460" t="s">
        <v>3</v>
      </c>
      <c r="Q460" t="s">
        <v>1558</v>
      </c>
      <c r="R460" t="s">
        <v>686</v>
      </c>
      <c r="S460" t="s">
        <v>1571</v>
      </c>
      <c r="T460" s="109">
        <v>978</v>
      </c>
      <c r="U460" t="s">
        <v>1559</v>
      </c>
      <c r="V460" t="s">
        <v>1669</v>
      </c>
    </row>
    <row r="461" spans="1:22" hidden="1" x14ac:dyDescent="0.25">
      <c r="A461" t="s">
        <v>449</v>
      </c>
      <c r="B461">
        <v>26</v>
      </c>
      <c r="C461">
        <v>8</v>
      </c>
      <c r="D461" t="s">
        <v>1554</v>
      </c>
      <c r="E461" s="108">
        <v>45336</v>
      </c>
      <c r="F461" t="s">
        <v>1555</v>
      </c>
      <c r="G461">
        <v>1</v>
      </c>
      <c r="H461">
        <v>45336</v>
      </c>
      <c r="J461">
        <v>0</v>
      </c>
      <c r="K461" t="s">
        <v>1620</v>
      </c>
      <c r="L461" t="s">
        <v>1636</v>
      </c>
      <c r="M461" t="s">
        <v>1556</v>
      </c>
      <c r="N461">
        <v>152</v>
      </c>
      <c r="O461" t="s">
        <v>1557</v>
      </c>
      <c r="P461" t="s">
        <v>3</v>
      </c>
      <c r="Q461" t="s">
        <v>1558</v>
      </c>
      <c r="R461" t="s">
        <v>399</v>
      </c>
      <c r="S461" t="s">
        <v>400</v>
      </c>
      <c r="T461" s="109">
        <v>76</v>
      </c>
      <c r="U461" t="s">
        <v>1559</v>
      </c>
      <c r="V461" t="s">
        <v>1669</v>
      </c>
    </row>
    <row r="462" spans="1:22" hidden="1" x14ac:dyDescent="0.25">
      <c r="A462" t="s">
        <v>449</v>
      </c>
      <c r="B462">
        <v>26</v>
      </c>
      <c r="C462">
        <v>8</v>
      </c>
      <c r="D462" t="s">
        <v>1554</v>
      </c>
      <c r="E462" s="108">
        <v>45336</v>
      </c>
      <c r="F462" t="s">
        <v>1555</v>
      </c>
      <c r="G462">
        <v>1</v>
      </c>
      <c r="H462">
        <v>45336</v>
      </c>
      <c r="J462">
        <v>0</v>
      </c>
      <c r="K462" t="s">
        <v>1620</v>
      </c>
      <c r="L462" t="s">
        <v>1636</v>
      </c>
      <c r="M462" t="s">
        <v>1556</v>
      </c>
      <c r="N462">
        <v>152</v>
      </c>
      <c r="O462" t="s">
        <v>1557</v>
      </c>
      <c r="P462" t="s">
        <v>3</v>
      </c>
      <c r="Q462" t="s">
        <v>1558</v>
      </c>
      <c r="R462" t="s">
        <v>399</v>
      </c>
      <c r="S462" t="s">
        <v>400</v>
      </c>
      <c r="T462" s="109">
        <v>76</v>
      </c>
      <c r="U462" t="s">
        <v>1559</v>
      </c>
      <c r="V462" t="s">
        <v>1669</v>
      </c>
    </row>
    <row r="463" spans="1:22" hidden="1" x14ac:dyDescent="0.25">
      <c r="A463" t="s">
        <v>449</v>
      </c>
      <c r="B463">
        <v>26</v>
      </c>
      <c r="C463">
        <v>8</v>
      </c>
      <c r="D463" t="s">
        <v>1554</v>
      </c>
      <c r="E463" s="108">
        <v>45336</v>
      </c>
      <c r="F463" t="s">
        <v>1555</v>
      </c>
      <c r="G463">
        <v>1</v>
      </c>
      <c r="H463">
        <v>45336</v>
      </c>
      <c r="J463">
        <v>0</v>
      </c>
      <c r="K463" t="s">
        <v>1620</v>
      </c>
      <c r="L463" t="s">
        <v>1636</v>
      </c>
      <c r="M463" t="s">
        <v>1556</v>
      </c>
      <c r="N463">
        <v>152</v>
      </c>
      <c r="O463" t="s">
        <v>1557</v>
      </c>
      <c r="P463" t="s">
        <v>3</v>
      </c>
      <c r="Q463" t="s">
        <v>1558</v>
      </c>
      <c r="R463" t="s">
        <v>346</v>
      </c>
      <c r="S463" t="s">
        <v>347</v>
      </c>
      <c r="T463" s="109">
        <v>160</v>
      </c>
      <c r="U463" t="s">
        <v>1559</v>
      </c>
      <c r="V463" t="s">
        <v>1669</v>
      </c>
    </row>
    <row r="464" spans="1:22" hidden="1" x14ac:dyDescent="0.25">
      <c r="A464" t="s">
        <v>449</v>
      </c>
      <c r="B464">
        <v>26</v>
      </c>
      <c r="C464">
        <v>8</v>
      </c>
      <c r="D464" t="s">
        <v>1554</v>
      </c>
      <c r="E464" s="108">
        <v>45336</v>
      </c>
      <c r="F464" t="s">
        <v>1555</v>
      </c>
      <c r="G464">
        <v>1</v>
      </c>
      <c r="H464">
        <v>45336</v>
      </c>
      <c r="J464">
        <v>0</v>
      </c>
      <c r="K464" t="s">
        <v>1620</v>
      </c>
      <c r="L464" t="s">
        <v>1636</v>
      </c>
      <c r="M464" t="s">
        <v>1556</v>
      </c>
      <c r="N464">
        <v>152</v>
      </c>
      <c r="O464" t="s">
        <v>1557</v>
      </c>
      <c r="P464" t="s">
        <v>3</v>
      </c>
      <c r="Q464" t="s">
        <v>1558</v>
      </c>
      <c r="R464" t="s">
        <v>370</v>
      </c>
      <c r="S464" t="s">
        <v>1569</v>
      </c>
      <c r="T464" s="109">
        <v>100</v>
      </c>
      <c r="U464" t="s">
        <v>1559</v>
      </c>
      <c r="V464" t="s">
        <v>1669</v>
      </c>
    </row>
    <row r="465" spans="1:22" hidden="1" x14ac:dyDescent="0.25">
      <c r="A465" t="s">
        <v>449</v>
      </c>
      <c r="B465">
        <v>26</v>
      </c>
      <c r="C465">
        <v>8</v>
      </c>
      <c r="D465" t="s">
        <v>1554</v>
      </c>
      <c r="E465" s="108">
        <v>45336</v>
      </c>
      <c r="F465" t="s">
        <v>1555</v>
      </c>
      <c r="G465">
        <v>1</v>
      </c>
      <c r="H465">
        <v>45336</v>
      </c>
      <c r="J465">
        <v>0</v>
      </c>
      <c r="K465" t="s">
        <v>1620</v>
      </c>
      <c r="L465" t="s">
        <v>1636</v>
      </c>
      <c r="M465" t="s">
        <v>1556</v>
      </c>
      <c r="N465">
        <v>152</v>
      </c>
      <c r="O465" t="s">
        <v>1557</v>
      </c>
      <c r="P465" t="s">
        <v>3</v>
      </c>
      <c r="Q465" t="s">
        <v>1558</v>
      </c>
      <c r="R465" t="s">
        <v>1055</v>
      </c>
      <c r="S465" t="s">
        <v>1056</v>
      </c>
      <c r="T465" s="109">
        <v>279</v>
      </c>
      <c r="U465" t="s">
        <v>1559</v>
      </c>
      <c r="V465" t="s">
        <v>1669</v>
      </c>
    </row>
    <row r="466" spans="1:22" hidden="1" x14ac:dyDescent="0.25">
      <c r="A466" t="s">
        <v>449</v>
      </c>
      <c r="B466">
        <v>26</v>
      </c>
      <c r="C466">
        <v>8</v>
      </c>
      <c r="D466" t="s">
        <v>1554</v>
      </c>
      <c r="E466" s="108">
        <v>45336</v>
      </c>
      <c r="F466" t="s">
        <v>1555</v>
      </c>
      <c r="G466">
        <v>1</v>
      </c>
      <c r="H466">
        <v>45336</v>
      </c>
      <c r="J466">
        <v>0</v>
      </c>
      <c r="K466" t="s">
        <v>1620</v>
      </c>
      <c r="L466" t="s">
        <v>1636</v>
      </c>
      <c r="M466" t="s">
        <v>1556</v>
      </c>
      <c r="N466">
        <v>152</v>
      </c>
      <c r="O466" t="s">
        <v>1557</v>
      </c>
      <c r="P466" t="s">
        <v>3</v>
      </c>
      <c r="Q466" t="s">
        <v>1558</v>
      </c>
      <c r="R466" t="s">
        <v>399</v>
      </c>
      <c r="S466" t="s">
        <v>400</v>
      </c>
      <c r="T466" s="109">
        <v>76</v>
      </c>
      <c r="U466" t="s">
        <v>1559</v>
      </c>
      <c r="V466" t="s">
        <v>1669</v>
      </c>
    </row>
    <row r="467" spans="1:22" hidden="1" x14ac:dyDescent="0.25">
      <c r="A467" t="s">
        <v>449</v>
      </c>
      <c r="B467">
        <v>26</v>
      </c>
      <c r="C467">
        <v>8</v>
      </c>
      <c r="D467" t="s">
        <v>1554</v>
      </c>
      <c r="E467" s="108">
        <v>45336</v>
      </c>
      <c r="F467" t="s">
        <v>1555</v>
      </c>
      <c r="G467">
        <v>1</v>
      </c>
      <c r="H467">
        <v>45336</v>
      </c>
      <c r="J467">
        <v>0</v>
      </c>
      <c r="K467" t="s">
        <v>1620</v>
      </c>
      <c r="L467" t="s">
        <v>1636</v>
      </c>
      <c r="M467" t="s">
        <v>1556</v>
      </c>
      <c r="N467">
        <v>152</v>
      </c>
      <c r="O467" t="s">
        <v>1557</v>
      </c>
      <c r="P467" t="s">
        <v>3</v>
      </c>
      <c r="Q467" t="s">
        <v>1558</v>
      </c>
      <c r="R467" t="s">
        <v>670</v>
      </c>
      <c r="S467" t="s">
        <v>1566</v>
      </c>
      <c r="T467" s="109">
        <v>104</v>
      </c>
      <c r="U467" t="s">
        <v>1559</v>
      </c>
      <c r="V467" t="s">
        <v>1669</v>
      </c>
    </row>
    <row r="468" spans="1:22" hidden="1" x14ac:dyDescent="0.25">
      <c r="A468" t="s">
        <v>449</v>
      </c>
      <c r="B468">
        <v>26</v>
      </c>
      <c r="C468">
        <v>8</v>
      </c>
      <c r="D468" t="s">
        <v>1554</v>
      </c>
      <c r="E468" s="108">
        <v>45336</v>
      </c>
      <c r="F468" t="s">
        <v>1555</v>
      </c>
      <c r="G468">
        <v>1</v>
      </c>
      <c r="H468">
        <v>45336</v>
      </c>
      <c r="J468">
        <v>0</v>
      </c>
      <c r="K468" t="s">
        <v>1620</v>
      </c>
      <c r="L468" t="s">
        <v>1636</v>
      </c>
      <c r="M468" t="s">
        <v>1556</v>
      </c>
      <c r="N468">
        <v>152</v>
      </c>
      <c r="O468" t="s">
        <v>1557</v>
      </c>
      <c r="P468" t="s">
        <v>3</v>
      </c>
      <c r="Q468" t="s">
        <v>1558</v>
      </c>
      <c r="R468" t="s">
        <v>672</v>
      </c>
      <c r="S468" t="s">
        <v>673</v>
      </c>
      <c r="T468" s="109">
        <v>164</v>
      </c>
      <c r="U468" t="s">
        <v>1559</v>
      </c>
      <c r="V468" t="s">
        <v>1669</v>
      </c>
    </row>
    <row r="469" spans="1:22" hidden="1" x14ac:dyDescent="0.25">
      <c r="A469" t="s">
        <v>449</v>
      </c>
      <c r="B469">
        <v>26</v>
      </c>
      <c r="C469">
        <v>8</v>
      </c>
      <c r="D469" t="s">
        <v>1554</v>
      </c>
      <c r="E469" s="108">
        <v>45336</v>
      </c>
      <c r="F469" t="s">
        <v>1555</v>
      </c>
      <c r="G469">
        <v>1</v>
      </c>
      <c r="H469">
        <v>45336</v>
      </c>
      <c r="J469">
        <v>0</v>
      </c>
      <c r="K469" t="s">
        <v>1620</v>
      </c>
      <c r="L469" t="s">
        <v>1636</v>
      </c>
      <c r="M469" t="s">
        <v>1556</v>
      </c>
      <c r="N469">
        <v>152</v>
      </c>
      <c r="O469" t="s">
        <v>1557</v>
      </c>
      <c r="P469" t="s">
        <v>3</v>
      </c>
      <c r="Q469" t="s">
        <v>1558</v>
      </c>
      <c r="R469" t="s">
        <v>399</v>
      </c>
      <c r="S469" t="s">
        <v>400</v>
      </c>
      <c r="T469" s="109">
        <v>76</v>
      </c>
      <c r="U469" t="s">
        <v>1559</v>
      </c>
      <c r="V469" t="s">
        <v>1669</v>
      </c>
    </row>
    <row r="470" spans="1:22" hidden="1" x14ac:dyDescent="0.25">
      <c r="A470" t="s">
        <v>449</v>
      </c>
      <c r="B470">
        <v>26</v>
      </c>
      <c r="C470">
        <v>8</v>
      </c>
      <c r="D470" t="s">
        <v>1554</v>
      </c>
      <c r="E470" s="108">
        <v>45336</v>
      </c>
      <c r="F470" t="s">
        <v>1555</v>
      </c>
      <c r="G470">
        <v>1</v>
      </c>
      <c r="H470">
        <v>45336</v>
      </c>
      <c r="J470">
        <v>0</v>
      </c>
      <c r="K470" t="s">
        <v>1620</v>
      </c>
      <c r="L470" t="s">
        <v>1636</v>
      </c>
      <c r="M470" t="s">
        <v>1556</v>
      </c>
      <c r="N470">
        <v>152</v>
      </c>
      <c r="O470" t="s">
        <v>1557</v>
      </c>
      <c r="P470" t="s">
        <v>3</v>
      </c>
      <c r="Q470" t="s">
        <v>1558</v>
      </c>
      <c r="R470" t="s">
        <v>371</v>
      </c>
      <c r="S470" t="s">
        <v>1637</v>
      </c>
      <c r="T470" s="109">
        <v>375</v>
      </c>
      <c r="U470" t="s">
        <v>1559</v>
      </c>
      <c r="V470" t="s">
        <v>1669</v>
      </c>
    </row>
    <row r="471" spans="1:22" hidden="1" x14ac:dyDescent="0.25">
      <c r="A471" t="s">
        <v>449</v>
      </c>
      <c r="B471">
        <v>26</v>
      </c>
      <c r="C471">
        <v>8</v>
      </c>
      <c r="D471" t="s">
        <v>1554</v>
      </c>
      <c r="E471" s="108">
        <v>45336</v>
      </c>
      <c r="F471" t="s">
        <v>1555</v>
      </c>
      <c r="G471">
        <v>1</v>
      </c>
      <c r="H471">
        <v>45336</v>
      </c>
      <c r="J471">
        <v>0</v>
      </c>
      <c r="K471" t="s">
        <v>1620</v>
      </c>
      <c r="L471" t="s">
        <v>1636</v>
      </c>
      <c r="M471" t="s">
        <v>1556</v>
      </c>
      <c r="N471">
        <v>152</v>
      </c>
      <c r="O471" t="s">
        <v>1557</v>
      </c>
      <c r="P471" t="s">
        <v>3</v>
      </c>
      <c r="Q471" t="s">
        <v>1558</v>
      </c>
      <c r="R471" t="s">
        <v>1072</v>
      </c>
      <c r="S471" t="s">
        <v>1638</v>
      </c>
      <c r="T471" s="109">
        <v>575</v>
      </c>
      <c r="U471" t="s">
        <v>1559</v>
      </c>
      <c r="V471" t="s">
        <v>1669</v>
      </c>
    </row>
    <row r="472" spans="1:22" hidden="1" x14ac:dyDescent="0.25">
      <c r="A472" t="s">
        <v>449</v>
      </c>
      <c r="B472">
        <v>26</v>
      </c>
      <c r="C472">
        <v>8</v>
      </c>
      <c r="D472" t="s">
        <v>1554</v>
      </c>
      <c r="E472" s="108">
        <v>45336</v>
      </c>
      <c r="F472" t="s">
        <v>1555</v>
      </c>
      <c r="G472">
        <v>1</v>
      </c>
      <c r="H472">
        <v>45336</v>
      </c>
      <c r="J472">
        <v>0</v>
      </c>
      <c r="K472" t="s">
        <v>1620</v>
      </c>
      <c r="L472" t="s">
        <v>1636</v>
      </c>
      <c r="M472" t="s">
        <v>1556</v>
      </c>
      <c r="N472">
        <v>152</v>
      </c>
      <c r="O472" t="s">
        <v>1557</v>
      </c>
      <c r="P472" t="s">
        <v>3</v>
      </c>
      <c r="Q472" t="s">
        <v>1558</v>
      </c>
      <c r="R472" t="s">
        <v>371</v>
      </c>
      <c r="S472" t="s">
        <v>1637</v>
      </c>
      <c r="T472" s="109">
        <v>110</v>
      </c>
      <c r="U472" t="s">
        <v>1559</v>
      </c>
      <c r="V472" t="s">
        <v>1669</v>
      </c>
    </row>
    <row r="473" spans="1:22" hidden="1" x14ac:dyDescent="0.25">
      <c r="A473" t="s">
        <v>449</v>
      </c>
      <c r="B473">
        <v>26</v>
      </c>
      <c r="C473">
        <v>8</v>
      </c>
      <c r="D473" t="s">
        <v>1554</v>
      </c>
      <c r="E473" s="108">
        <v>45336</v>
      </c>
      <c r="F473" t="s">
        <v>1555</v>
      </c>
      <c r="G473">
        <v>1</v>
      </c>
      <c r="H473">
        <v>45336</v>
      </c>
      <c r="J473">
        <v>0</v>
      </c>
      <c r="K473" t="s">
        <v>1620</v>
      </c>
      <c r="L473" t="s">
        <v>1636</v>
      </c>
      <c r="M473" t="s">
        <v>1556</v>
      </c>
      <c r="N473">
        <v>152</v>
      </c>
      <c r="O473" t="s">
        <v>1557</v>
      </c>
      <c r="P473" t="s">
        <v>3</v>
      </c>
      <c r="Q473" t="s">
        <v>1558</v>
      </c>
      <c r="R473" t="s">
        <v>371</v>
      </c>
      <c r="S473" t="s">
        <v>1637</v>
      </c>
      <c r="T473" s="109">
        <v>375</v>
      </c>
      <c r="U473" t="s">
        <v>1559</v>
      </c>
      <c r="V473" t="s">
        <v>1669</v>
      </c>
    </row>
    <row r="474" spans="1:22" hidden="1" x14ac:dyDescent="0.25">
      <c r="A474" t="s">
        <v>449</v>
      </c>
      <c r="B474">
        <v>27</v>
      </c>
      <c r="C474">
        <v>8</v>
      </c>
      <c r="D474" t="s">
        <v>1554</v>
      </c>
      <c r="E474" s="108">
        <v>45337</v>
      </c>
      <c r="F474" t="s">
        <v>1555</v>
      </c>
      <c r="G474">
        <v>1</v>
      </c>
      <c r="H474">
        <v>45337</v>
      </c>
      <c r="J474">
        <v>0</v>
      </c>
      <c r="K474" t="s">
        <v>1620</v>
      </c>
      <c r="L474" t="s">
        <v>1636</v>
      </c>
      <c r="M474" t="s">
        <v>1556</v>
      </c>
      <c r="N474">
        <v>152</v>
      </c>
      <c r="O474" t="s">
        <v>1557</v>
      </c>
      <c r="P474" t="s">
        <v>3</v>
      </c>
      <c r="Q474" t="s">
        <v>1558</v>
      </c>
      <c r="R474" t="s">
        <v>1639</v>
      </c>
      <c r="S474" t="s">
        <v>1640</v>
      </c>
      <c r="T474" s="109">
        <v>222</v>
      </c>
      <c r="U474" t="s">
        <v>1559</v>
      </c>
      <c r="V474" t="s">
        <v>1670</v>
      </c>
    </row>
    <row r="475" spans="1:22" hidden="1" x14ac:dyDescent="0.25">
      <c r="A475" t="s">
        <v>449</v>
      </c>
      <c r="B475">
        <v>27</v>
      </c>
      <c r="C475">
        <v>8</v>
      </c>
      <c r="D475" t="s">
        <v>1554</v>
      </c>
      <c r="E475" s="108">
        <v>45337</v>
      </c>
      <c r="F475" t="s">
        <v>1555</v>
      </c>
      <c r="G475">
        <v>1</v>
      </c>
      <c r="H475">
        <v>45337</v>
      </c>
      <c r="J475">
        <v>0</v>
      </c>
      <c r="K475" t="s">
        <v>1620</v>
      </c>
      <c r="L475" t="s">
        <v>1636</v>
      </c>
      <c r="M475" t="s">
        <v>1556</v>
      </c>
      <c r="N475">
        <v>152</v>
      </c>
      <c r="O475" t="s">
        <v>1557</v>
      </c>
      <c r="P475" t="s">
        <v>3</v>
      </c>
      <c r="Q475" t="s">
        <v>1558</v>
      </c>
      <c r="R475" t="s">
        <v>1181</v>
      </c>
      <c r="S475" t="s">
        <v>1182</v>
      </c>
      <c r="T475" s="109">
        <v>100</v>
      </c>
      <c r="U475" t="s">
        <v>1559</v>
      </c>
      <c r="V475" t="s">
        <v>1670</v>
      </c>
    </row>
    <row r="476" spans="1:22" hidden="1" x14ac:dyDescent="0.25">
      <c r="A476" t="s">
        <v>449</v>
      </c>
      <c r="B476">
        <v>27</v>
      </c>
      <c r="C476">
        <v>8</v>
      </c>
      <c r="D476" t="s">
        <v>1554</v>
      </c>
      <c r="E476" s="108">
        <v>45337</v>
      </c>
      <c r="F476" t="s">
        <v>1555</v>
      </c>
      <c r="G476">
        <v>1</v>
      </c>
      <c r="H476">
        <v>45337</v>
      </c>
      <c r="J476">
        <v>0</v>
      </c>
      <c r="K476" t="s">
        <v>1620</v>
      </c>
      <c r="L476" t="s">
        <v>1636</v>
      </c>
      <c r="M476" t="s">
        <v>1556</v>
      </c>
      <c r="N476">
        <v>152</v>
      </c>
      <c r="O476" t="s">
        <v>1557</v>
      </c>
      <c r="P476" t="s">
        <v>3</v>
      </c>
      <c r="Q476" t="s">
        <v>1558</v>
      </c>
      <c r="R476" t="s">
        <v>1639</v>
      </c>
      <c r="S476" t="s">
        <v>1640</v>
      </c>
      <c r="T476" s="109">
        <v>222</v>
      </c>
      <c r="U476" t="s">
        <v>1559</v>
      </c>
      <c r="V476" t="s">
        <v>1670</v>
      </c>
    </row>
    <row r="477" spans="1:22" hidden="1" x14ac:dyDescent="0.25">
      <c r="A477" t="s">
        <v>449</v>
      </c>
      <c r="B477">
        <v>27</v>
      </c>
      <c r="C477">
        <v>8</v>
      </c>
      <c r="D477" t="s">
        <v>1554</v>
      </c>
      <c r="E477" s="108">
        <v>45337</v>
      </c>
      <c r="F477" t="s">
        <v>1555</v>
      </c>
      <c r="G477">
        <v>1</v>
      </c>
      <c r="H477">
        <v>45337</v>
      </c>
      <c r="J477">
        <v>0</v>
      </c>
      <c r="K477" t="s">
        <v>1620</v>
      </c>
      <c r="L477" t="s">
        <v>1636</v>
      </c>
      <c r="M477" t="s">
        <v>1556</v>
      </c>
      <c r="N477">
        <v>152</v>
      </c>
      <c r="O477" t="s">
        <v>1557</v>
      </c>
      <c r="P477" t="s">
        <v>3</v>
      </c>
      <c r="Q477" t="s">
        <v>1558</v>
      </c>
      <c r="R477" t="s">
        <v>1639</v>
      </c>
      <c r="S477" t="s">
        <v>1640</v>
      </c>
      <c r="T477" s="109">
        <v>222</v>
      </c>
      <c r="U477" t="s">
        <v>1559</v>
      </c>
      <c r="V477" t="s">
        <v>1670</v>
      </c>
    </row>
    <row r="478" spans="1:22" hidden="1" x14ac:dyDescent="0.25">
      <c r="A478" t="s">
        <v>449</v>
      </c>
      <c r="B478">
        <v>27</v>
      </c>
      <c r="C478">
        <v>8</v>
      </c>
      <c r="D478" t="s">
        <v>1554</v>
      </c>
      <c r="E478" s="108">
        <v>45337</v>
      </c>
      <c r="F478" t="s">
        <v>1555</v>
      </c>
      <c r="G478">
        <v>1</v>
      </c>
      <c r="H478">
        <v>45337</v>
      </c>
      <c r="J478">
        <v>0</v>
      </c>
      <c r="K478" t="s">
        <v>1620</v>
      </c>
      <c r="L478" t="s">
        <v>1636</v>
      </c>
      <c r="M478" t="s">
        <v>1556</v>
      </c>
      <c r="N478">
        <v>152</v>
      </c>
      <c r="O478" t="s">
        <v>1557</v>
      </c>
      <c r="P478" t="s">
        <v>3</v>
      </c>
      <c r="Q478" t="s">
        <v>1558</v>
      </c>
      <c r="R478" t="s">
        <v>370</v>
      </c>
      <c r="S478" t="s">
        <v>1569</v>
      </c>
      <c r="T478" s="109">
        <v>480</v>
      </c>
      <c r="U478" t="s">
        <v>1559</v>
      </c>
      <c r="V478" t="s">
        <v>1670</v>
      </c>
    </row>
    <row r="479" spans="1:22" hidden="1" x14ac:dyDescent="0.25">
      <c r="A479" t="s">
        <v>449</v>
      </c>
      <c r="B479">
        <v>27</v>
      </c>
      <c r="C479">
        <v>8</v>
      </c>
      <c r="D479" t="s">
        <v>1554</v>
      </c>
      <c r="E479" s="108">
        <v>45337</v>
      </c>
      <c r="F479" t="s">
        <v>1555</v>
      </c>
      <c r="G479">
        <v>1</v>
      </c>
      <c r="H479">
        <v>45337</v>
      </c>
      <c r="J479">
        <v>0</v>
      </c>
      <c r="K479" t="s">
        <v>1620</v>
      </c>
      <c r="L479" t="s">
        <v>1636</v>
      </c>
      <c r="M479" t="s">
        <v>1556</v>
      </c>
      <c r="N479">
        <v>152</v>
      </c>
      <c r="O479" t="s">
        <v>1557</v>
      </c>
      <c r="P479" t="s">
        <v>3</v>
      </c>
      <c r="Q479" t="s">
        <v>1558</v>
      </c>
      <c r="R479" t="s">
        <v>815</v>
      </c>
      <c r="S479" t="s">
        <v>625</v>
      </c>
      <c r="T479" s="109">
        <v>160</v>
      </c>
      <c r="U479" t="s">
        <v>1559</v>
      </c>
      <c r="V479" t="s">
        <v>1670</v>
      </c>
    </row>
    <row r="480" spans="1:22" hidden="1" x14ac:dyDescent="0.25">
      <c r="A480" t="s">
        <v>449</v>
      </c>
      <c r="B480">
        <v>27</v>
      </c>
      <c r="C480">
        <v>8</v>
      </c>
      <c r="D480" t="s">
        <v>1554</v>
      </c>
      <c r="E480" s="108">
        <v>45337</v>
      </c>
      <c r="F480" t="s">
        <v>1555</v>
      </c>
      <c r="G480">
        <v>1</v>
      </c>
      <c r="H480">
        <v>45337</v>
      </c>
      <c r="J480">
        <v>0</v>
      </c>
      <c r="K480" t="s">
        <v>1620</v>
      </c>
      <c r="L480" t="s">
        <v>1636</v>
      </c>
      <c r="M480" t="s">
        <v>1556</v>
      </c>
      <c r="N480">
        <v>152</v>
      </c>
      <c r="O480" t="s">
        <v>1557</v>
      </c>
      <c r="P480" t="s">
        <v>3</v>
      </c>
      <c r="Q480" t="s">
        <v>1558</v>
      </c>
      <c r="R480" t="s">
        <v>1055</v>
      </c>
      <c r="S480" t="s">
        <v>1056</v>
      </c>
      <c r="T480" s="109">
        <v>279</v>
      </c>
      <c r="U480" t="s">
        <v>1559</v>
      </c>
      <c r="V480" t="s">
        <v>1670</v>
      </c>
    </row>
    <row r="481" spans="1:22" hidden="1" x14ac:dyDescent="0.25">
      <c r="A481" t="s">
        <v>449</v>
      </c>
      <c r="B481">
        <v>27</v>
      </c>
      <c r="C481">
        <v>8</v>
      </c>
      <c r="D481" t="s">
        <v>1554</v>
      </c>
      <c r="E481" s="108">
        <v>45337</v>
      </c>
      <c r="F481" t="s">
        <v>1555</v>
      </c>
      <c r="G481">
        <v>1</v>
      </c>
      <c r="H481">
        <v>45337</v>
      </c>
      <c r="J481">
        <v>0</v>
      </c>
      <c r="K481" t="s">
        <v>1620</v>
      </c>
      <c r="L481" t="s">
        <v>1636</v>
      </c>
      <c r="M481" t="s">
        <v>1556</v>
      </c>
      <c r="N481">
        <v>152</v>
      </c>
      <c r="O481" t="s">
        <v>1557</v>
      </c>
      <c r="P481" t="s">
        <v>3</v>
      </c>
      <c r="Q481" t="s">
        <v>1558</v>
      </c>
      <c r="R481" t="s">
        <v>670</v>
      </c>
      <c r="S481" t="s">
        <v>1566</v>
      </c>
      <c r="T481" s="109">
        <v>104</v>
      </c>
      <c r="U481" t="s">
        <v>1559</v>
      </c>
      <c r="V481" t="s">
        <v>1670</v>
      </c>
    </row>
    <row r="482" spans="1:22" hidden="1" x14ac:dyDescent="0.25">
      <c r="A482" t="s">
        <v>449</v>
      </c>
      <c r="B482">
        <v>27</v>
      </c>
      <c r="C482">
        <v>8</v>
      </c>
      <c r="D482" t="s">
        <v>1554</v>
      </c>
      <c r="E482" s="108">
        <v>45337</v>
      </c>
      <c r="F482" t="s">
        <v>1555</v>
      </c>
      <c r="G482">
        <v>1</v>
      </c>
      <c r="H482">
        <v>45337</v>
      </c>
      <c r="J482">
        <v>0</v>
      </c>
      <c r="K482" t="s">
        <v>1620</v>
      </c>
      <c r="L482" t="s">
        <v>1636</v>
      </c>
      <c r="M482" t="s">
        <v>1556</v>
      </c>
      <c r="N482">
        <v>152</v>
      </c>
      <c r="O482" t="s">
        <v>1557</v>
      </c>
      <c r="P482" t="s">
        <v>3</v>
      </c>
      <c r="Q482" t="s">
        <v>1558</v>
      </c>
      <c r="R482" t="s">
        <v>815</v>
      </c>
      <c r="S482" t="s">
        <v>625</v>
      </c>
      <c r="T482" s="109">
        <v>76</v>
      </c>
      <c r="U482" t="s">
        <v>1559</v>
      </c>
      <c r="V482" t="s">
        <v>1670</v>
      </c>
    </row>
    <row r="483" spans="1:22" hidden="1" x14ac:dyDescent="0.25">
      <c r="A483" t="s">
        <v>449</v>
      </c>
      <c r="B483">
        <v>27</v>
      </c>
      <c r="C483">
        <v>8</v>
      </c>
      <c r="D483" t="s">
        <v>1554</v>
      </c>
      <c r="E483" s="108">
        <v>45337</v>
      </c>
      <c r="F483" t="s">
        <v>1555</v>
      </c>
      <c r="G483">
        <v>1</v>
      </c>
      <c r="H483">
        <v>45337</v>
      </c>
      <c r="J483">
        <v>0</v>
      </c>
      <c r="K483" t="s">
        <v>1620</v>
      </c>
      <c r="L483" t="s">
        <v>1636</v>
      </c>
      <c r="M483" t="s">
        <v>1556</v>
      </c>
      <c r="N483">
        <v>152</v>
      </c>
      <c r="O483" t="s">
        <v>1557</v>
      </c>
      <c r="P483" t="s">
        <v>3</v>
      </c>
      <c r="Q483" t="s">
        <v>1558</v>
      </c>
      <c r="R483" t="s">
        <v>672</v>
      </c>
      <c r="S483" t="s">
        <v>673</v>
      </c>
      <c r="T483" s="109">
        <v>164</v>
      </c>
      <c r="U483" t="s">
        <v>1559</v>
      </c>
      <c r="V483" t="s">
        <v>1670</v>
      </c>
    </row>
    <row r="484" spans="1:22" hidden="1" x14ac:dyDescent="0.25">
      <c r="A484" t="s">
        <v>449</v>
      </c>
      <c r="B484">
        <v>27</v>
      </c>
      <c r="C484">
        <v>8</v>
      </c>
      <c r="D484" t="s">
        <v>1554</v>
      </c>
      <c r="E484" s="108">
        <v>45337</v>
      </c>
      <c r="F484" t="s">
        <v>1555</v>
      </c>
      <c r="G484">
        <v>1</v>
      </c>
      <c r="H484">
        <v>45337</v>
      </c>
      <c r="J484">
        <v>0</v>
      </c>
      <c r="K484" t="s">
        <v>1620</v>
      </c>
      <c r="L484" t="s">
        <v>1636</v>
      </c>
      <c r="M484" t="s">
        <v>1556</v>
      </c>
      <c r="N484">
        <v>152</v>
      </c>
      <c r="O484" t="s">
        <v>1557</v>
      </c>
      <c r="P484" t="s">
        <v>3</v>
      </c>
      <c r="Q484" t="s">
        <v>1558</v>
      </c>
      <c r="R484" t="s">
        <v>399</v>
      </c>
      <c r="S484" t="s">
        <v>400</v>
      </c>
      <c r="T484" s="109">
        <v>76</v>
      </c>
      <c r="U484" t="s">
        <v>1559</v>
      </c>
      <c r="V484" t="s">
        <v>1670</v>
      </c>
    </row>
    <row r="485" spans="1:22" hidden="1" x14ac:dyDescent="0.25">
      <c r="A485" t="s">
        <v>449</v>
      </c>
      <c r="B485">
        <v>27</v>
      </c>
      <c r="C485">
        <v>8</v>
      </c>
      <c r="D485" t="s">
        <v>1554</v>
      </c>
      <c r="E485" s="108">
        <v>45337</v>
      </c>
      <c r="F485" t="s">
        <v>1555</v>
      </c>
      <c r="G485">
        <v>1</v>
      </c>
      <c r="H485">
        <v>45337</v>
      </c>
      <c r="J485">
        <v>0</v>
      </c>
      <c r="K485" t="s">
        <v>1620</v>
      </c>
      <c r="L485" t="s">
        <v>1636</v>
      </c>
      <c r="M485" t="s">
        <v>1556</v>
      </c>
      <c r="N485">
        <v>152</v>
      </c>
      <c r="O485" t="s">
        <v>1557</v>
      </c>
      <c r="P485" t="s">
        <v>3</v>
      </c>
      <c r="Q485" t="s">
        <v>1558</v>
      </c>
      <c r="R485" t="s">
        <v>371</v>
      </c>
      <c r="S485" t="s">
        <v>1637</v>
      </c>
      <c r="T485" s="109">
        <v>375</v>
      </c>
      <c r="U485" t="s">
        <v>1559</v>
      </c>
      <c r="V485" t="s">
        <v>1670</v>
      </c>
    </row>
    <row r="486" spans="1:22" hidden="1" x14ac:dyDescent="0.25">
      <c r="A486" t="s">
        <v>449</v>
      </c>
      <c r="B486">
        <v>27</v>
      </c>
      <c r="C486">
        <v>8</v>
      </c>
      <c r="D486" t="s">
        <v>1554</v>
      </c>
      <c r="E486" s="108">
        <v>45337</v>
      </c>
      <c r="F486" t="s">
        <v>1555</v>
      </c>
      <c r="G486">
        <v>1</v>
      </c>
      <c r="H486">
        <v>45337</v>
      </c>
      <c r="J486">
        <v>0</v>
      </c>
      <c r="K486" t="s">
        <v>1620</v>
      </c>
      <c r="L486" t="s">
        <v>1636</v>
      </c>
      <c r="M486" t="s">
        <v>1556</v>
      </c>
      <c r="N486">
        <v>152</v>
      </c>
      <c r="O486" t="s">
        <v>1557</v>
      </c>
      <c r="P486" t="s">
        <v>3</v>
      </c>
      <c r="Q486" t="s">
        <v>1558</v>
      </c>
      <c r="R486" t="s">
        <v>371</v>
      </c>
      <c r="S486" t="s">
        <v>1637</v>
      </c>
      <c r="T486" s="109">
        <v>375</v>
      </c>
      <c r="U486" t="s">
        <v>1559</v>
      </c>
      <c r="V486" t="s">
        <v>1670</v>
      </c>
    </row>
    <row r="487" spans="1:22" hidden="1" x14ac:dyDescent="0.25">
      <c r="A487" t="s">
        <v>449</v>
      </c>
      <c r="B487">
        <v>28</v>
      </c>
      <c r="C487">
        <v>8</v>
      </c>
      <c r="D487" t="s">
        <v>1554</v>
      </c>
      <c r="E487" s="108">
        <v>45338</v>
      </c>
      <c r="F487" t="s">
        <v>1555</v>
      </c>
      <c r="G487">
        <v>1</v>
      </c>
      <c r="H487">
        <v>45338</v>
      </c>
      <c r="J487">
        <v>0</v>
      </c>
      <c r="K487" t="s">
        <v>1620</v>
      </c>
      <c r="L487" t="s">
        <v>1636</v>
      </c>
      <c r="M487" t="s">
        <v>1556</v>
      </c>
      <c r="N487">
        <v>152</v>
      </c>
      <c r="O487" t="s">
        <v>1557</v>
      </c>
      <c r="P487" t="s">
        <v>3</v>
      </c>
      <c r="Q487" t="s">
        <v>1558</v>
      </c>
      <c r="R487" t="s">
        <v>399</v>
      </c>
      <c r="S487" t="s">
        <v>400</v>
      </c>
      <c r="T487" s="109">
        <v>76</v>
      </c>
      <c r="U487" t="s">
        <v>1559</v>
      </c>
      <c r="V487" t="s">
        <v>1671</v>
      </c>
    </row>
    <row r="488" spans="1:22" hidden="1" x14ac:dyDescent="0.25">
      <c r="A488" t="s">
        <v>449</v>
      </c>
      <c r="B488">
        <v>28</v>
      </c>
      <c r="C488">
        <v>8</v>
      </c>
      <c r="D488" t="s">
        <v>1554</v>
      </c>
      <c r="E488" s="108">
        <v>45338</v>
      </c>
      <c r="F488" t="s">
        <v>1555</v>
      </c>
      <c r="G488">
        <v>1</v>
      </c>
      <c r="H488">
        <v>45338</v>
      </c>
      <c r="J488">
        <v>0</v>
      </c>
      <c r="K488" t="s">
        <v>1620</v>
      </c>
      <c r="L488" t="s">
        <v>1636</v>
      </c>
      <c r="M488" t="s">
        <v>1556</v>
      </c>
      <c r="N488">
        <v>152</v>
      </c>
      <c r="O488" t="s">
        <v>1557</v>
      </c>
      <c r="P488" t="s">
        <v>3</v>
      </c>
      <c r="Q488" t="s">
        <v>1558</v>
      </c>
      <c r="R488" t="s">
        <v>672</v>
      </c>
      <c r="S488" t="s">
        <v>673</v>
      </c>
      <c r="T488" s="109">
        <v>164</v>
      </c>
      <c r="U488" t="s">
        <v>1559</v>
      </c>
      <c r="V488" t="s">
        <v>1671</v>
      </c>
    </row>
    <row r="489" spans="1:22" hidden="1" x14ac:dyDescent="0.25">
      <c r="A489" t="s">
        <v>449</v>
      </c>
      <c r="B489">
        <v>28</v>
      </c>
      <c r="C489">
        <v>8</v>
      </c>
      <c r="D489" t="s">
        <v>1554</v>
      </c>
      <c r="E489" s="108">
        <v>45338</v>
      </c>
      <c r="F489" t="s">
        <v>1555</v>
      </c>
      <c r="G489">
        <v>1</v>
      </c>
      <c r="H489">
        <v>45338</v>
      </c>
      <c r="J489">
        <v>0</v>
      </c>
      <c r="K489" t="s">
        <v>1620</v>
      </c>
      <c r="L489" t="s">
        <v>1636</v>
      </c>
      <c r="M489" t="s">
        <v>1556</v>
      </c>
      <c r="N489">
        <v>152</v>
      </c>
      <c r="O489" t="s">
        <v>1557</v>
      </c>
      <c r="P489" t="s">
        <v>3</v>
      </c>
      <c r="Q489" t="s">
        <v>1558</v>
      </c>
      <c r="R489" t="s">
        <v>340</v>
      </c>
      <c r="S489" t="s">
        <v>341</v>
      </c>
      <c r="T489" s="109">
        <v>1419.95</v>
      </c>
      <c r="U489" t="s">
        <v>1559</v>
      </c>
      <c r="V489" t="s">
        <v>1671</v>
      </c>
    </row>
    <row r="490" spans="1:22" hidden="1" x14ac:dyDescent="0.25">
      <c r="A490" t="s">
        <v>449</v>
      </c>
      <c r="B490">
        <v>28</v>
      </c>
      <c r="C490">
        <v>8</v>
      </c>
      <c r="D490" t="s">
        <v>1554</v>
      </c>
      <c r="E490" s="108">
        <v>45338</v>
      </c>
      <c r="F490" t="s">
        <v>1555</v>
      </c>
      <c r="G490">
        <v>1</v>
      </c>
      <c r="H490">
        <v>45338</v>
      </c>
      <c r="J490">
        <v>0</v>
      </c>
      <c r="K490" t="s">
        <v>1620</v>
      </c>
      <c r="L490" t="s">
        <v>1636</v>
      </c>
      <c r="M490" t="s">
        <v>1556</v>
      </c>
      <c r="N490">
        <v>152</v>
      </c>
      <c r="O490" t="s">
        <v>1557</v>
      </c>
      <c r="P490" t="s">
        <v>3</v>
      </c>
      <c r="Q490" t="s">
        <v>1558</v>
      </c>
      <c r="R490" t="s">
        <v>670</v>
      </c>
      <c r="S490" t="s">
        <v>1566</v>
      </c>
      <c r="T490" s="109">
        <v>104</v>
      </c>
      <c r="U490" t="s">
        <v>1559</v>
      </c>
      <c r="V490" t="s">
        <v>1671</v>
      </c>
    </row>
    <row r="491" spans="1:22" hidden="1" x14ac:dyDescent="0.25">
      <c r="A491" t="s">
        <v>449</v>
      </c>
      <c r="B491">
        <v>28</v>
      </c>
      <c r="C491">
        <v>8</v>
      </c>
      <c r="D491" t="s">
        <v>1554</v>
      </c>
      <c r="E491" s="108">
        <v>45338</v>
      </c>
      <c r="F491" t="s">
        <v>1555</v>
      </c>
      <c r="G491">
        <v>1</v>
      </c>
      <c r="H491">
        <v>45338</v>
      </c>
      <c r="J491">
        <v>0</v>
      </c>
      <c r="K491" t="s">
        <v>1620</v>
      </c>
      <c r="L491" t="s">
        <v>1636</v>
      </c>
      <c r="M491" t="s">
        <v>1556</v>
      </c>
      <c r="N491">
        <v>152</v>
      </c>
      <c r="O491" t="s">
        <v>1557</v>
      </c>
      <c r="P491" t="s">
        <v>3</v>
      </c>
      <c r="Q491" t="s">
        <v>1558</v>
      </c>
      <c r="R491" t="s">
        <v>1055</v>
      </c>
      <c r="S491" t="s">
        <v>1056</v>
      </c>
      <c r="T491" s="109">
        <v>279</v>
      </c>
      <c r="U491" t="s">
        <v>1559</v>
      </c>
      <c r="V491" t="s">
        <v>1671</v>
      </c>
    </row>
    <row r="492" spans="1:22" hidden="1" x14ac:dyDescent="0.25">
      <c r="A492" t="s">
        <v>449</v>
      </c>
      <c r="B492">
        <v>28</v>
      </c>
      <c r="C492">
        <v>8</v>
      </c>
      <c r="D492" t="s">
        <v>1554</v>
      </c>
      <c r="E492" s="108">
        <v>45338</v>
      </c>
      <c r="F492" t="s">
        <v>1555</v>
      </c>
      <c r="G492">
        <v>1</v>
      </c>
      <c r="H492">
        <v>45338</v>
      </c>
      <c r="J492">
        <v>0</v>
      </c>
      <c r="K492" t="s">
        <v>1620</v>
      </c>
      <c r="L492" t="s">
        <v>1636</v>
      </c>
      <c r="M492" t="s">
        <v>1556</v>
      </c>
      <c r="N492">
        <v>152</v>
      </c>
      <c r="O492" t="s">
        <v>1557</v>
      </c>
      <c r="P492" t="s">
        <v>3</v>
      </c>
      <c r="Q492" t="s">
        <v>1558</v>
      </c>
      <c r="R492" t="s">
        <v>775</v>
      </c>
      <c r="S492" t="s">
        <v>776</v>
      </c>
      <c r="T492" s="109">
        <v>100</v>
      </c>
      <c r="U492" t="s">
        <v>1559</v>
      </c>
      <c r="V492" t="s">
        <v>1671</v>
      </c>
    </row>
    <row r="493" spans="1:22" hidden="1" x14ac:dyDescent="0.25">
      <c r="A493" t="s">
        <v>449</v>
      </c>
      <c r="B493">
        <v>28</v>
      </c>
      <c r="C493">
        <v>8</v>
      </c>
      <c r="D493" t="s">
        <v>1554</v>
      </c>
      <c r="E493" s="108">
        <v>45338</v>
      </c>
      <c r="F493" t="s">
        <v>1555</v>
      </c>
      <c r="G493">
        <v>1</v>
      </c>
      <c r="H493">
        <v>45338</v>
      </c>
      <c r="J493">
        <v>0</v>
      </c>
      <c r="K493" t="s">
        <v>1620</v>
      </c>
      <c r="L493" t="s">
        <v>1636</v>
      </c>
      <c r="M493" t="s">
        <v>1556</v>
      </c>
      <c r="N493">
        <v>152</v>
      </c>
      <c r="O493" t="s">
        <v>1557</v>
      </c>
      <c r="P493" t="s">
        <v>3</v>
      </c>
      <c r="Q493" t="s">
        <v>1558</v>
      </c>
      <c r="R493" t="s">
        <v>346</v>
      </c>
      <c r="S493" t="s">
        <v>347</v>
      </c>
      <c r="T493" s="109">
        <v>160</v>
      </c>
      <c r="U493" t="s">
        <v>1559</v>
      </c>
      <c r="V493" t="s">
        <v>1671</v>
      </c>
    </row>
    <row r="494" spans="1:22" hidden="1" x14ac:dyDescent="0.25">
      <c r="A494" t="s">
        <v>449</v>
      </c>
      <c r="B494">
        <v>28</v>
      </c>
      <c r="C494">
        <v>8</v>
      </c>
      <c r="D494" t="s">
        <v>1554</v>
      </c>
      <c r="E494" s="108">
        <v>45338</v>
      </c>
      <c r="F494" t="s">
        <v>1555</v>
      </c>
      <c r="G494">
        <v>1</v>
      </c>
      <c r="H494">
        <v>45338</v>
      </c>
      <c r="J494">
        <v>0</v>
      </c>
      <c r="K494" t="s">
        <v>1620</v>
      </c>
      <c r="L494" t="s">
        <v>1636</v>
      </c>
      <c r="M494" t="s">
        <v>1556</v>
      </c>
      <c r="N494">
        <v>152</v>
      </c>
      <c r="O494" t="s">
        <v>1557</v>
      </c>
      <c r="P494" t="s">
        <v>3</v>
      </c>
      <c r="Q494" t="s">
        <v>1558</v>
      </c>
      <c r="R494" t="s">
        <v>1072</v>
      </c>
      <c r="S494" t="s">
        <v>1638</v>
      </c>
      <c r="T494" s="109">
        <v>1150</v>
      </c>
      <c r="U494" t="s">
        <v>1559</v>
      </c>
      <c r="V494" t="s">
        <v>1671</v>
      </c>
    </row>
    <row r="495" spans="1:22" hidden="1" x14ac:dyDescent="0.25">
      <c r="A495" t="s">
        <v>449</v>
      </c>
      <c r="B495">
        <v>28</v>
      </c>
      <c r="C495">
        <v>8</v>
      </c>
      <c r="D495" t="s">
        <v>1554</v>
      </c>
      <c r="E495" s="108">
        <v>45338</v>
      </c>
      <c r="F495" t="s">
        <v>1555</v>
      </c>
      <c r="G495">
        <v>1</v>
      </c>
      <c r="H495">
        <v>45338</v>
      </c>
      <c r="J495">
        <v>0</v>
      </c>
      <c r="K495" t="s">
        <v>1620</v>
      </c>
      <c r="L495" t="s">
        <v>1636</v>
      </c>
      <c r="M495" t="s">
        <v>1556</v>
      </c>
      <c r="N495">
        <v>152</v>
      </c>
      <c r="O495" t="s">
        <v>1557</v>
      </c>
      <c r="P495" t="s">
        <v>3</v>
      </c>
      <c r="Q495" t="s">
        <v>1558</v>
      </c>
      <c r="R495" t="s">
        <v>1368</v>
      </c>
      <c r="S495" t="s">
        <v>1369</v>
      </c>
      <c r="T495" s="109">
        <v>385</v>
      </c>
      <c r="U495" t="s">
        <v>1559</v>
      </c>
      <c r="V495" t="s">
        <v>1671</v>
      </c>
    </row>
    <row r="496" spans="1:22" hidden="1" x14ac:dyDescent="0.25">
      <c r="A496" t="s">
        <v>449</v>
      </c>
      <c r="B496">
        <v>28</v>
      </c>
      <c r="C496">
        <v>8</v>
      </c>
      <c r="D496" t="s">
        <v>1554</v>
      </c>
      <c r="E496" s="108">
        <v>45338</v>
      </c>
      <c r="F496" t="s">
        <v>1555</v>
      </c>
      <c r="G496">
        <v>1</v>
      </c>
      <c r="H496">
        <v>45338</v>
      </c>
      <c r="J496">
        <v>0</v>
      </c>
      <c r="K496" t="s">
        <v>1620</v>
      </c>
      <c r="L496" t="s">
        <v>1636</v>
      </c>
      <c r="M496" t="s">
        <v>1556</v>
      </c>
      <c r="N496">
        <v>152</v>
      </c>
      <c r="O496" t="s">
        <v>1557</v>
      </c>
      <c r="P496" t="s">
        <v>3</v>
      </c>
      <c r="Q496" t="s">
        <v>1558</v>
      </c>
      <c r="R496" t="s">
        <v>371</v>
      </c>
      <c r="S496" t="s">
        <v>1637</v>
      </c>
      <c r="T496" s="109">
        <v>750</v>
      </c>
      <c r="U496" t="s">
        <v>1559</v>
      </c>
      <c r="V496" t="s">
        <v>1671</v>
      </c>
    </row>
    <row r="497" spans="1:22" hidden="1" x14ac:dyDescent="0.25">
      <c r="A497" t="s">
        <v>449</v>
      </c>
      <c r="B497">
        <v>28</v>
      </c>
      <c r="C497">
        <v>8</v>
      </c>
      <c r="D497" t="s">
        <v>1554</v>
      </c>
      <c r="E497" s="108">
        <v>45338</v>
      </c>
      <c r="F497" t="s">
        <v>1555</v>
      </c>
      <c r="G497">
        <v>1</v>
      </c>
      <c r="H497">
        <v>45338</v>
      </c>
      <c r="J497">
        <v>0</v>
      </c>
      <c r="K497" t="s">
        <v>1620</v>
      </c>
      <c r="L497" t="s">
        <v>1636</v>
      </c>
      <c r="M497" t="s">
        <v>1556</v>
      </c>
      <c r="N497">
        <v>152</v>
      </c>
      <c r="O497" t="s">
        <v>1557</v>
      </c>
      <c r="P497" t="s">
        <v>3</v>
      </c>
      <c r="Q497" t="s">
        <v>1558</v>
      </c>
      <c r="R497" t="s">
        <v>371</v>
      </c>
      <c r="S497" t="s">
        <v>1637</v>
      </c>
      <c r="T497" s="109">
        <v>1500</v>
      </c>
      <c r="U497" t="s">
        <v>1559</v>
      </c>
      <c r="V497" t="s">
        <v>1671</v>
      </c>
    </row>
    <row r="498" spans="1:22" hidden="1" x14ac:dyDescent="0.25">
      <c r="A498" t="s">
        <v>449</v>
      </c>
      <c r="B498">
        <v>28</v>
      </c>
      <c r="C498">
        <v>8</v>
      </c>
      <c r="D498" t="s">
        <v>1554</v>
      </c>
      <c r="E498" s="108">
        <v>45338</v>
      </c>
      <c r="F498" t="s">
        <v>1555</v>
      </c>
      <c r="G498">
        <v>1</v>
      </c>
      <c r="H498">
        <v>45338</v>
      </c>
      <c r="J498">
        <v>0</v>
      </c>
      <c r="K498" t="s">
        <v>1620</v>
      </c>
      <c r="L498" t="s">
        <v>1636</v>
      </c>
      <c r="M498" t="s">
        <v>1556</v>
      </c>
      <c r="N498">
        <v>152</v>
      </c>
      <c r="O498" t="s">
        <v>1557</v>
      </c>
      <c r="P498" t="s">
        <v>3</v>
      </c>
      <c r="Q498" t="s">
        <v>1558</v>
      </c>
      <c r="R498" t="s">
        <v>1072</v>
      </c>
      <c r="S498" t="s">
        <v>1638</v>
      </c>
      <c r="T498" s="109">
        <v>1150</v>
      </c>
      <c r="U498" t="s">
        <v>1559</v>
      </c>
      <c r="V498" t="s">
        <v>1671</v>
      </c>
    </row>
    <row r="499" spans="1:22" hidden="1" x14ac:dyDescent="0.25">
      <c r="A499" t="s">
        <v>449</v>
      </c>
      <c r="B499">
        <v>28</v>
      </c>
      <c r="C499">
        <v>8</v>
      </c>
      <c r="D499" t="s">
        <v>1554</v>
      </c>
      <c r="E499" s="108">
        <v>45338</v>
      </c>
      <c r="F499" t="s">
        <v>1555</v>
      </c>
      <c r="G499">
        <v>1</v>
      </c>
      <c r="H499">
        <v>45338</v>
      </c>
      <c r="J499">
        <v>0</v>
      </c>
      <c r="K499" t="s">
        <v>1620</v>
      </c>
      <c r="L499" t="s">
        <v>1636</v>
      </c>
      <c r="M499" t="s">
        <v>1556</v>
      </c>
      <c r="N499">
        <v>152</v>
      </c>
      <c r="O499" t="s">
        <v>1557</v>
      </c>
      <c r="P499" t="s">
        <v>3</v>
      </c>
      <c r="Q499" t="s">
        <v>1558</v>
      </c>
      <c r="R499" t="s">
        <v>358</v>
      </c>
      <c r="S499" t="s">
        <v>359</v>
      </c>
      <c r="T499" s="109">
        <v>1936</v>
      </c>
      <c r="U499" t="s">
        <v>1559</v>
      </c>
      <c r="V499" t="s">
        <v>1671</v>
      </c>
    </row>
    <row r="500" spans="1:22" hidden="1" x14ac:dyDescent="0.25">
      <c r="A500" t="s">
        <v>449</v>
      </c>
      <c r="B500">
        <v>29</v>
      </c>
      <c r="C500">
        <v>8</v>
      </c>
      <c r="D500" t="s">
        <v>1554</v>
      </c>
      <c r="E500" s="108">
        <v>45342</v>
      </c>
      <c r="F500" t="s">
        <v>1555</v>
      </c>
      <c r="G500">
        <v>1</v>
      </c>
      <c r="H500">
        <v>45342</v>
      </c>
      <c r="J500">
        <v>0</v>
      </c>
      <c r="K500" t="s">
        <v>1620</v>
      </c>
      <c r="L500" t="s">
        <v>1636</v>
      </c>
      <c r="M500" t="s">
        <v>1556</v>
      </c>
      <c r="N500">
        <v>152</v>
      </c>
      <c r="O500" t="s">
        <v>1557</v>
      </c>
      <c r="P500" t="s">
        <v>3</v>
      </c>
      <c r="Q500" t="s">
        <v>1558</v>
      </c>
      <c r="R500" t="s">
        <v>624</v>
      </c>
      <c r="S500" t="s">
        <v>625</v>
      </c>
      <c r="T500" s="109">
        <v>182</v>
      </c>
      <c r="U500" t="s">
        <v>1559</v>
      </c>
      <c r="V500" t="s">
        <v>1672</v>
      </c>
    </row>
    <row r="501" spans="1:22" hidden="1" x14ac:dyDescent="0.25">
      <c r="A501" t="s">
        <v>449</v>
      </c>
      <c r="B501">
        <v>29</v>
      </c>
      <c r="C501">
        <v>8</v>
      </c>
      <c r="D501" t="s">
        <v>1554</v>
      </c>
      <c r="E501" s="108">
        <v>45342</v>
      </c>
      <c r="F501" t="s">
        <v>1555</v>
      </c>
      <c r="G501">
        <v>1</v>
      </c>
      <c r="H501">
        <v>45342</v>
      </c>
      <c r="J501">
        <v>0</v>
      </c>
      <c r="K501" t="s">
        <v>1620</v>
      </c>
      <c r="L501" t="s">
        <v>1636</v>
      </c>
      <c r="M501" t="s">
        <v>1556</v>
      </c>
      <c r="N501">
        <v>152</v>
      </c>
      <c r="O501" t="s">
        <v>1557</v>
      </c>
      <c r="P501" t="s">
        <v>3</v>
      </c>
      <c r="Q501" t="s">
        <v>1558</v>
      </c>
      <c r="R501" t="s">
        <v>624</v>
      </c>
      <c r="S501" t="s">
        <v>625</v>
      </c>
      <c r="T501" s="109">
        <v>182</v>
      </c>
      <c r="U501" t="s">
        <v>1559</v>
      </c>
      <c r="V501" t="s">
        <v>1672</v>
      </c>
    </row>
    <row r="502" spans="1:22" hidden="1" x14ac:dyDescent="0.25">
      <c r="A502" t="s">
        <v>449</v>
      </c>
      <c r="B502">
        <v>29</v>
      </c>
      <c r="C502">
        <v>8</v>
      </c>
      <c r="D502" t="s">
        <v>1554</v>
      </c>
      <c r="E502" s="108">
        <v>45342</v>
      </c>
      <c r="F502" t="s">
        <v>1555</v>
      </c>
      <c r="G502">
        <v>1</v>
      </c>
      <c r="H502">
        <v>45342</v>
      </c>
      <c r="J502">
        <v>0</v>
      </c>
      <c r="K502" t="s">
        <v>1620</v>
      </c>
      <c r="L502" t="s">
        <v>1636</v>
      </c>
      <c r="M502" t="s">
        <v>1556</v>
      </c>
      <c r="N502">
        <v>152</v>
      </c>
      <c r="O502" t="s">
        <v>1557</v>
      </c>
      <c r="P502" t="s">
        <v>3</v>
      </c>
      <c r="Q502" t="s">
        <v>1558</v>
      </c>
      <c r="R502" t="s">
        <v>399</v>
      </c>
      <c r="S502" t="s">
        <v>400</v>
      </c>
      <c r="T502" s="109">
        <v>76</v>
      </c>
      <c r="U502" t="s">
        <v>1559</v>
      </c>
      <c r="V502" t="s">
        <v>1672</v>
      </c>
    </row>
    <row r="503" spans="1:22" hidden="1" x14ac:dyDescent="0.25">
      <c r="A503" t="s">
        <v>449</v>
      </c>
      <c r="B503">
        <v>29</v>
      </c>
      <c r="C503">
        <v>8</v>
      </c>
      <c r="D503" t="s">
        <v>1554</v>
      </c>
      <c r="E503" s="108">
        <v>45342</v>
      </c>
      <c r="F503" t="s">
        <v>1555</v>
      </c>
      <c r="G503">
        <v>1</v>
      </c>
      <c r="H503">
        <v>45342</v>
      </c>
      <c r="J503">
        <v>0</v>
      </c>
      <c r="K503" t="s">
        <v>1620</v>
      </c>
      <c r="L503" t="s">
        <v>1636</v>
      </c>
      <c r="M503" t="s">
        <v>1556</v>
      </c>
      <c r="N503">
        <v>152</v>
      </c>
      <c r="O503" t="s">
        <v>1557</v>
      </c>
      <c r="P503" t="s">
        <v>3</v>
      </c>
      <c r="Q503" t="s">
        <v>1558</v>
      </c>
      <c r="R503" t="s">
        <v>672</v>
      </c>
      <c r="S503" t="s">
        <v>673</v>
      </c>
      <c r="T503" s="109">
        <v>164</v>
      </c>
      <c r="U503" t="s">
        <v>1559</v>
      </c>
      <c r="V503" t="s">
        <v>1672</v>
      </c>
    </row>
    <row r="504" spans="1:22" hidden="1" x14ac:dyDescent="0.25">
      <c r="A504" t="s">
        <v>449</v>
      </c>
      <c r="B504">
        <v>29</v>
      </c>
      <c r="C504">
        <v>8</v>
      </c>
      <c r="D504" t="s">
        <v>1554</v>
      </c>
      <c r="E504" s="108">
        <v>45342</v>
      </c>
      <c r="F504" t="s">
        <v>1555</v>
      </c>
      <c r="G504">
        <v>1</v>
      </c>
      <c r="H504">
        <v>45342</v>
      </c>
      <c r="J504">
        <v>0</v>
      </c>
      <c r="K504" t="s">
        <v>1620</v>
      </c>
      <c r="L504" t="s">
        <v>1636</v>
      </c>
      <c r="M504" t="s">
        <v>1556</v>
      </c>
      <c r="N504">
        <v>152</v>
      </c>
      <c r="O504" t="s">
        <v>1557</v>
      </c>
      <c r="P504" t="s">
        <v>3</v>
      </c>
      <c r="Q504" t="s">
        <v>1558</v>
      </c>
      <c r="R504" t="s">
        <v>811</v>
      </c>
      <c r="S504" t="s">
        <v>812</v>
      </c>
      <c r="T504" s="109">
        <v>91</v>
      </c>
      <c r="U504" t="s">
        <v>1559</v>
      </c>
      <c r="V504" t="s">
        <v>1672</v>
      </c>
    </row>
    <row r="505" spans="1:22" hidden="1" x14ac:dyDescent="0.25">
      <c r="A505" t="s">
        <v>449</v>
      </c>
      <c r="B505">
        <v>29</v>
      </c>
      <c r="C505">
        <v>8</v>
      </c>
      <c r="D505" t="s">
        <v>1554</v>
      </c>
      <c r="E505" s="108">
        <v>45342</v>
      </c>
      <c r="F505" t="s">
        <v>1555</v>
      </c>
      <c r="G505">
        <v>1</v>
      </c>
      <c r="H505">
        <v>45342</v>
      </c>
      <c r="J505">
        <v>0</v>
      </c>
      <c r="K505" t="s">
        <v>1620</v>
      </c>
      <c r="L505" t="s">
        <v>1636</v>
      </c>
      <c r="M505" t="s">
        <v>1556</v>
      </c>
      <c r="N505">
        <v>152</v>
      </c>
      <c r="O505" t="s">
        <v>1557</v>
      </c>
      <c r="P505" t="s">
        <v>3</v>
      </c>
      <c r="Q505" t="s">
        <v>1558</v>
      </c>
      <c r="R505" t="s">
        <v>1055</v>
      </c>
      <c r="S505" t="s">
        <v>1056</v>
      </c>
      <c r="T505" s="109">
        <v>279</v>
      </c>
      <c r="U505" t="s">
        <v>1559</v>
      </c>
      <c r="V505" t="s">
        <v>1672</v>
      </c>
    </row>
    <row r="506" spans="1:22" hidden="1" x14ac:dyDescent="0.25">
      <c r="A506" t="s">
        <v>449</v>
      </c>
      <c r="B506">
        <v>29</v>
      </c>
      <c r="C506">
        <v>8</v>
      </c>
      <c r="D506" t="s">
        <v>1554</v>
      </c>
      <c r="E506" s="108">
        <v>45342</v>
      </c>
      <c r="F506" t="s">
        <v>1555</v>
      </c>
      <c r="G506">
        <v>1</v>
      </c>
      <c r="H506">
        <v>45342</v>
      </c>
      <c r="J506">
        <v>0</v>
      </c>
      <c r="K506" t="s">
        <v>1620</v>
      </c>
      <c r="L506" t="s">
        <v>1636</v>
      </c>
      <c r="M506" t="s">
        <v>1556</v>
      </c>
      <c r="N506">
        <v>152</v>
      </c>
      <c r="O506" t="s">
        <v>1557</v>
      </c>
      <c r="P506" t="s">
        <v>3</v>
      </c>
      <c r="Q506" t="s">
        <v>1558</v>
      </c>
      <c r="R506" t="s">
        <v>670</v>
      </c>
      <c r="S506" t="s">
        <v>1566</v>
      </c>
      <c r="T506" s="109">
        <v>104</v>
      </c>
      <c r="U506" t="s">
        <v>1559</v>
      </c>
      <c r="V506" t="s">
        <v>1672</v>
      </c>
    </row>
    <row r="507" spans="1:22" hidden="1" x14ac:dyDescent="0.25">
      <c r="A507" t="s">
        <v>449</v>
      </c>
      <c r="B507">
        <v>29</v>
      </c>
      <c r="C507">
        <v>8</v>
      </c>
      <c r="D507" t="s">
        <v>1554</v>
      </c>
      <c r="E507" s="108">
        <v>45342</v>
      </c>
      <c r="F507" t="s">
        <v>1555</v>
      </c>
      <c r="G507">
        <v>1</v>
      </c>
      <c r="H507">
        <v>45342</v>
      </c>
      <c r="J507">
        <v>0</v>
      </c>
      <c r="K507" t="s">
        <v>1620</v>
      </c>
      <c r="L507" t="s">
        <v>1636</v>
      </c>
      <c r="M507" t="s">
        <v>1556</v>
      </c>
      <c r="N507">
        <v>152</v>
      </c>
      <c r="O507" t="s">
        <v>1557</v>
      </c>
      <c r="P507" t="s">
        <v>3</v>
      </c>
      <c r="Q507" t="s">
        <v>1558</v>
      </c>
      <c r="R507" t="s">
        <v>775</v>
      </c>
      <c r="S507" t="s">
        <v>776</v>
      </c>
      <c r="T507" s="109">
        <v>100</v>
      </c>
      <c r="U507" t="s">
        <v>1559</v>
      </c>
      <c r="V507" t="s">
        <v>1672</v>
      </c>
    </row>
    <row r="508" spans="1:22" hidden="1" x14ac:dyDescent="0.25">
      <c r="A508" t="s">
        <v>449</v>
      </c>
      <c r="B508">
        <v>29</v>
      </c>
      <c r="C508">
        <v>8</v>
      </c>
      <c r="D508" t="s">
        <v>1554</v>
      </c>
      <c r="E508" s="108">
        <v>45342</v>
      </c>
      <c r="F508" t="s">
        <v>1555</v>
      </c>
      <c r="G508">
        <v>1</v>
      </c>
      <c r="H508">
        <v>45342</v>
      </c>
      <c r="J508">
        <v>0</v>
      </c>
      <c r="K508" t="s">
        <v>1620</v>
      </c>
      <c r="L508" t="s">
        <v>1636</v>
      </c>
      <c r="M508" t="s">
        <v>1556</v>
      </c>
      <c r="N508">
        <v>152</v>
      </c>
      <c r="O508" t="s">
        <v>1557</v>
      </c>
      <c r="P508" t="s">
        <v>3</v>
      </c>
      <c r="Q508" t="s">
        <v>1558</v>
      </c>
      <c r="R508" t="s">
        <v>346</v>
      </c>
      <c r="S508" t="s">
        <v>347</v>
      </c>
      <c r="T508" s="109">
        <v>160</v>
      </c>
      <c r="U508" t="s">
        <v>1559</v>
      </c>
      <c r="V508" t="s">
        <v>1672</v>
      </c>
    </row>
    <row r="509" spans="1:22" hidden="1" x14ac:dyDescent="0.25">
      <c r="A509" t="s">
        <v>449</v>
      </c>
      <c r="B509">
        <v>29</v>
      </c>
      <c r="C509">
        <v>8</v>
      </c>
      <c r="D509" t="s">
        <v>1554</v>
      </c>
      <c r="E509" s="108">
        <v>45342</v>
      </c>
      <c r="F509" t="s">
        <v>1555</v>
      </c>
      <c r="G509">
        <v>1</v>
      </c>
      <c r="H509">
        <v>45342</v>
      </c>
      <c r="J509">
        <v>0</v>
      </c>
      <c r="K509" t="s">
        <v>1620</v>
      </c>
      <c r="L509" t="s">
        <v>1636</v>
      </c>
      <c r="M509" t="s">
        <v>1556</v>
      </c>
      <c r="N509">
        <v>152</v>
      </c>
      <c r="O509" t="s">
        <v>1557</v>
      </c>
      <c r="P509" t="s">
        <v>3</v>
      </c>
      <c r="Q509" t="s">
        <v>1558</v>
      </c>
      <c r="R509" t="s">
        <v>811</v>
      </c>
      <c r="S509" t="s">
        <v>812</v>
      </c>
      <c r="T509" s="109">
        <v>91</v>
      </c>
      <c r="U509" t="s">
        <v>1559</v>
      </c>
      <c r="V509" t="s">
        <v>1672</v>
      </c>
    </row>
    <row r="510" spans="1:22" hidden="1" x14ac:dyDescent="0.25">
      <c r="A510" t="s">
        <v>449</v>
      </c>
      <c r="B510">
        <v>29</v>
      </c>
      <c r="C510">
        <v>8</v>
      </c>
      <c r="D510" t="s">
        <v>1554</v>
      </c>
      <c r="E510" s="108">
        <v>45342</v>
      </c>
      <c r="F510" t="s">
        <v>1555</v>
      </c>
      <c r="G510">
        <v>1</v>
      </c>
      <c r="H510">
        <v>45342</v>
      </c>
      <c r="J510">
        <v>0</v>
      </c>
      <c r="K510" t="s">
        <v>1620</v>
      </c>
      <c r="L510" t="s">
        <v>1636</v>
      </c>
      <c r="M510" t="s">
        <v>1556</v>
      </c>
      <c r="N510">
        <v>152</v>
      </c>
      <c r="O510" t="s">
        <v>1557</v>
      </c>
      <c r="P510" t="s">
        <v>3</v>
      </c>
      <c r="Q510" t="s">
        <v>1558</v>
      </c>
      <c r="R510" t="s">
        <v>811</v>
      </c>
      <c r="S510" t="s">
        <v>812</v>
      </c>
      <c r="T510" s="109">
        <v>91</v>
      </c>
      <c r="U510" t="s">
        <v>1559</v>
      </c>
      <c r="V510" t="s">
        <v>1672</v>
      </c>
    </row>
    <row r="511" spans="1:22" hidden="1" x14ac:dyDescent="0.25">
      <c r="A511" t="s">
        <v>449</v>
      </c>
      <c r="B511">
        <v>29</v>
      </c>
      <c r="C511">
        <v>8</v>
      </c>
      <c r="D511" t="s">
        <v>1554</v>
      </c>
      <c r="E511" s="108">
        <v>45342</v>
      </c>
      <c r="F511" t="s">
        <v>1555</v>
      </c>
      <c r="G511">
        <v>1</v>
      </c>
      <c r="H511">
        <v>45342</v>
      </c>
      <c r="J511">
        <v>0</v>
      </c>
      <c r="K511" t="s">
        <v>1620</v>
      </c>
      <c r="L511" t="s">
        <v>1636</v>
      </c>
      <c r="M511" t="s">
        <v>1556</v>
      </c>
      <c r="N511">
        <v>152</v>
      </c>
      <c r="O511" t="s">
        <v>1557</v>
      </c>
      <c r="P511" t="s">
        <v>3</v>
      </c>
      <c r="Q511" t="s">
        <v>1558</v>
      </c>
      <c r="R511" t="s">
        <v>811</v>
      </c>
      <c r="S511" t="s">
        <v>812</v>
      </c>
      <c r="T511" s="109">
        <v>91</v>
      </c>
      <c r="U511" t="s">
        <v>1559</v>
      </c>
      <c r="V511" t="s">
        <v>1672</v>
      </c>
    </row>
    <row r="512" spans="1:22" hidden="1" x14ac:dyDescent="0.25">
      <c r="A512" t="s">
        <v>449</v>
      </c>
      <c r="B512">
        <v>29</v>
      </c>
      <c r="C512">
        <v>8</v>
      </c>
      <c r="D512" t="s">
        <v>1554</v>
      </c>
      <c r="E512" s="108">
        <v>45342</v>
      </c>
      <c r="F512" t="s">
        <v>1555</v>
      </c>
      <c r="G512">
        <v>1</v>
      </c>
      <c r="H512">
        <v>45342</v>
      </c>
      <c r="J512">
        <v>0</v>
      </c>
      <c r="K512" t="s">
        <v>1620</v>
      </c>
      <c r="L512" t="s">
        <v>1636</v>
      </c>
      <c r="M512" t="s">
        <v>1556</v>
      </c>
      <c r="N512">
        <v>152</v>
      </c>
      <c r="O512" t="s">
        <v>1557</v>
      </c>
      <c r="P512" t="s">
        <v>3</v>
      </c>
      <c r="Q512" t="s">
        <v>1558</v>
      </c>
      <c r="R512" t="s">
        <v>811</v>
      </c>
      <c r="S512" t="s">
        <v>812</v>
      </c>
      <c r="T512" s="109">
        <v>76.05</v>
      </c>
      <c r="U512" t="s">
        <v>1559</v>
      </c>
      <c r="V512" t="s">
        <v>1672</v>
      </c>
    </row>
    <row r="513" spans="1:22" hidden="1" x14ac:dyDescent="0.25">
      <c r="A513" t="s">
        <v>449</v>
      </c>
      <c r="B513">
        <v>29</v>
      </c>
      <c r="C513">
        <v>8</v>
      </c>
      <c r="D513" t="s">
        <v>1554</v>
      </c>
      <c r="E513" s="108">
        <v>45342</v>
      </c>
      <c r="F513" t="s">
        <v>1555</v>
      </c>
      <c r="G513">
        <v>1</v>
      </c>
      <c r="H513">
        <v>45342</v>
      </c>
      <c r="J513">
        <v>0</v>
      </c>
      <c r="K513" t="s">
        <v>1620</v>
      </c>
      <c r="L513" t="s">
        <v>1636</v>
      </c>
      <c r="M513" t="s">
        <v>1556</v>
      </c>
      <c r="N513">
        <v>152</v>
      </c>
      <c r="O513" t="s">
        <v>1557</v>
      </c>
      <c r="P513" t="s">
        <v>3</v>
      </c>
      <c r="Q513" t="s">
        <v>1558</v>
      </c>
      <c r="R513" t="s">
        <v>624</v>
      </c>
      <c r="S513" t="s">
        <v>625</v>
      </c>
      <c r="T513" s="109">
        <v>152</v>
      </c>
      <c r="U513" t="s">
        <v>1559</v>
      </c>
      <c r="V513" t="s">
        <v>1672</v>
      </c>
    </row>
    <row r="514" spans="1:22" hidden="1" x14ac:dyDescent="0.25">
      <c r="A514" t="s">
        <v>449</v>
      </c>
      <c r="B514">
        <v>29</v>
      </c>
      <c r="C514">
        <v>8</v>
      </c>
      <c r="D514" t="s">
        <v>1554</v>
      </c>
      <c r="E514" s="108">
        <v>45342</v>
      </c>
      <c r="F514" t="s">
        <v>1555</v>
      </c>
      <c r="G514">
        <v>1</v>
      </c>
      <c r="H514">
        <v>45342</v>
      </c>
      <c r="J514">
        <v>0</v>
      </c>
      <c r="K514" t="s">
        <v>1620</v>
      </c>
      <c r="L514" t="s">
        <v>1636</v>
      </c>
      <c r="M514" t="s">
        <v>1556</v>
      </c>
      <c r="N514">
        <v>152</v>
      </c>
      <c r="O514" t="s">
        <v>1557</v>
      </c>
      <c r="P514" t="s">
        <v>3</v>
      </c>
      <c r="Q514" t="s">
        <v>1558</v>
      </c>
      <c r="R514" t="s">
        <v>811</v>
      </c>
      <c r="S514" t="s">
        <v>812</v>
      </c>
      <c r="T514" s="109">
        <v>76.05</v>
      </c>
      <c r="U514" t="s">
        <v>1559</v>
      </c>
      <c r="V514" t="s">
        <v>1672</v>
      </c>
    </row>
    <row r="515" spans="1:22" hidden="1" x14ac:dyDescent="0.25">
      <c r="A515" t="s">
        <v>449</v>
      </c>
      <c r="B515">
        <v>29</v>
      </c>
      <c r="C515">
        <v>8</v>
      </c>
      <c r="D515" t="s">
        <v>1554</v>
      </c>
      <c r="E515" s="108">
        <v>45342</v>
      </c>
      <c r="F515" t="s">
        <v>1555</v>
      </c>
      <c r="G515">
        <v>1</v>
      </c>
      <c r="H515">
        <v>45342</v>
      </c>
      <c r="J515">
        <v>0</v>
      </c>
      <c r="K515" t="s">
        <v>1620</v>
      </c>
      <c r="L515" t="s">
        <v>1636</v>
      </c>
      <c r="M515" t="s">
        <v>1556</v>
      </c>
      <c r="N515">
        <v>152</v>
      </c>
      <c r="O515" t="s">
        <v>1557</v>
      </c>
      <c r="P515" t="s">
        <v>3</v>
      </c>
      <c r="Q515" t="s">
        <v>1558</v>
      </c>
      <c r="R515" t="s">
        <v>811</v>
      </c>
      <c r="S515" t="s">
        <v>812</v>
      </c>
      <c r="T515" s="109">
        <v>76.05</v>
      </c>
      <c r="U515" t="s">
        <v>1559</v>
      </c>
      <c r="V515" t="s">
        <v>1672</v>
      </c>
    </row>
    <row r="516" spans="1:22" hidden="1" x14ac:dyDescent="0.25">
      <c r="A516" t="s">
        <v>449</v>
      </c>
      <c r="B516">
        <v>29</v>
      </c>
      <c r="C516">
        <v>8</v>
      </c>
      <c r="D516" t="s">
        <v>1554</v>
      </c>
      <c r="E516" s="108">
        <v>45342</v>
      </c>
      <c r="F516" t="s">
        <v>1555</v>
      </c>
      <c r="G516">
        <v>1</v>
      </c>
      <c r="H516">
        <v>45342</v>
      </c>
      <c r="J516">
        <v>0</v>
      </c>
      <c r="K516" t="s">
        <v>1620</v>
      </c>
      <c r="L516" t="s">
        <v>1636</v>
      </c>
      <c r="M516" t="s">
        <v>1556</v>
      </c>
      <c r="N516">
        <v>152</v>
      </c>
      <c r="O516" t="s">
        <v>1557</v>
      </c>
      <c r="P516" t="s">
        <v>3</v>
      </c>
      <c r="Q516" t="s">
        <v>1558</v>
      </c>
      <c r="R516" t="s">
        <v>811</v>
      </c>
      <c r="S516" t="s">
        <v>812</v>
      </c>
      <c r="T516" s="109">
        <v>76.05</v>
      </c>
      <c r="U516" t="s">
        <v>1559</v>
      </c>
      <c r="V516" t="s">
        <v>1672</v>
      </c>
    </row>
    <row r="517" spans="1:22" hidden="1" x14ac:dyDescent="0.25">
      <c r="A517" t="s">
        <v>449</v>
      </c>
      <c r="B517">
        <v>29</v>
      </c>
      <c r="C517">
        <v>8</v>
      </c>
      <c r="D517" t="s">
        <v>1554</v>
      </c>
      <c r="E517" s="108">
        <v>45342</v>
      </c>
      <c r="F517" t="s">
        <v>1555</v>
      </c>
      <c r="G517">
        <v>1</v>
      </c>
      <c r="H517">
        <v>45342</v>
      </c>
      <c r="J517">
        <v>0</v>
      </c>
      <c r="K517" t="s">
        <v>1620</v>
      </c>
      <c r="L517" t="s">
        <v>1636</v>
      </c>
      <c r="M517" t="s">
        <v>1556</v>
      </c>
      <c r="N517">
        <v>152</v>
      </c>
      <c r="O517" t="s">
        <v>1557</v>
      </c>
      <c r="P517" t="s">
        <v>3</v>
      </c>
      <c r="Q517" t="s">
        <v>1558</v>
      </c>
      <c r="R517" t="s">
        <v>811</v>
      </c>
      <c r="S517" t="s">
        <v>812</v>
      </c>
      <c r="T517" s="109">
        <v>76.05</v>
      </c>
      <c r="U517" t="s">
        <v>1559</v>
      </c>
      <c r="V517" t="s">
        <v>1672</v>
      </c>
    </row>
    <row r="518" spans="1:22" hidden="1" x14ac:dyDescent="0.25">
      <c r="A518" t="s">
        <v>449</v>
      </c>
      <c r="B518">
        <v>29</v>
      </c>
      <c r="C518">
        <v>8</v>
      </c>
      <c r="D518" t="s">
        <v>1554</v>
      </c>
      <c r="E518" s="108">
        <v>45342</v>
      </c>
      <c r="F518" t="s">
        <v>1555</v>
      </c>
      <c r="G518">
        <v>1</v>
      </c>
      <c r="H518">
        <v>45342</v>
      </c>
      <c r="J518">
        <v>0</v>
      </c>
      <c r="K518" t="s">
        <v>1620</v>
      </c>
      <c r="L518" t="s">
        <v>1636</v>
      </c>
      <c r="M518" t="s">
        <v>1556</v>
      </c>
      <c r="N518">
        <v>152</v>
      </c>
      <c r="O518" t="s">
        <v>1557</v>
      </c>
      <c r="P518" t="s">
        <v>3</v>
      </c>
      <c r="Q518" t="s">
        <v>1558</v>
      </c>
      <c r="R518" t="s">
        <v>399</v>
      </c>
      <c r="S518" t="s">
        <v>400</v>
      </c>
      <c r="T518" s="109">
        <v>76</v>
      </c>
      <c r="U518" t="s">
        <v>1559</v>
      </c>
      <c r="V518" t="s">
        <v>1672</v>
      </c>
    </row>
    <row r="519" spans="1:22" hidden="1" x14ac:dyDescent="0.25">
      <c r="A519" t="s">
        <v>449</v>
      </c>
      <c r="B519">
        <v>29</v>
      </c>
      <c r="C519">
        <v>8</v>
      </c>
      <c r="D519" t="s">
        <v>1554</v>
      </c>
      <c r="E519" s="108">
        <v>45342</v>
      </c>
      <c r="F519" t="s">
        <v>1555</v>
      </c>
      <c r="G519">
        <v>1</v>
      </c>
      <c r="H519">
        <v>45342</v>
      </c>
      <c r="J519">
        <v>0</v>
      </c>
      <c r="K519" t="s">
        <v>1620</v>
      </c>
      <c r="L519" t="s">
        <v>1636</v>
      </c>
      <c r="M519" t="s">
        <v>1556</v>
      </c>
      <c r="N519">
        <v>152</v>
      </c>
      <c r="O519" t="s">
        <v>1557</v>
      </c>
      <c r="P519" t="s">
        <v>3</v>
      </c>
      <c r="Q519" t="s">
        <v>1558</v>
      </c>
      <c r="R519" t="s">
        <v>672</v>
      </c>
      <c r="S519" t="s">
        <v>673</v>
      </c>
      <c r="T519" s="109">
        <v>164</v>
      </c>
      <c r="U519" t="s">
        <v>1559</v>
      </c>
      <c r="V519" t="s">
        <v>1672</v>
      </c>
    </row>
    <row r="520" spans="1:22" hidden="1" x14ac:dyDescent="0.25">
      <c r="A520" t="s">
        <v>449</v>
      </c>
      <c r="B520">
        <v>29</v>
      </c>
      <c r="C520">
        <v>8</v>
      </c>
      <c r="D520" t="s">
        <v>1554</v>
      </c>
      <c r="E520" s="108">
        <v>45342</v>
      </c>
      <c r="F520" t="s">
        <v>1555</v>
      </c>
      <c r="G520">
        <v>1</v>
      </c>
      <c r="H520">
        <v>45342</v>
      </c>
      <c r="J520">
        <v>0</v>
      </c>
      <c r="K520" t="s">
        <v>1620</v>
      </c>
      <c r="L520" t="s">
        <v>1636</v>
      </c>
      <c r="M520" t="s">
        <v>1556</v>
      </c>
      <c r="N520">
        <v>152</v>
      </c>
      <c r="O520" t="s">
        <v>1557</v>
      </c>
      <c r="P520" t="s">
        <v>3</v>
      </c>
      <c r="Q520" t="s">
        <v>1558</v>
      </c>
      <c r="R520" t="s">
        <v>811</v>
      </c>
      <c r="S520" t="s">
        <v>812</v>
      </c>
      <c r="T520" s="109">
        <v>76.05</v>
      </c>
      <c r="U520" t="s">
        <v>1559</v>
      </c>
      <c r="V520" t="s">
        <v>1672</v>
      </c>
    </row>
    <row r="521" spans="1:22" hidden="1" x14ac:dyDescent="0.25">
      <c r="A521" t="s">
        <v>449</v>
      </c>
      <c r="B521">
        <v>29</v>
      </c>
      <c r="C521">
        <v>8</v>
      </c>
      <c r="D521" t="s">
        <v>1554</v>
      </c>
      <c r="E521" s="108">
        <v>45342</v>
      </c>
      <c r="F521" t="s">
        <v>1555</v>
      </c>
      <c r="G521">
        <v>1</v>
      </c>
      <c r="H521">
        <v>45342</v>
      </c>
      <c r="J521">
        <v>0</v>
      </c>
      <c r="K521" t="s">
        <v>1620</v>
      </c>
      <c r="L521" t="s">
        <v>1636</v>
      </c>
      <c r="M521" t="s">
        <v>1556</v>
      </c>
      <c r="N521">
        <v>152</v>
      </c>
      <c r="O521" t="s">
        <v>1557</v>
      </c>
      <c r="P521" t="s">
        <v>3</v>
      </c>
      <c r="Q521" t="s">
        <v>1558</v>
      </c>
      <c r="R521" t="s">
        <v>670</v>
      </c>
      <c r="S521" t="s">
        <v>1566</v>
      </c>
      <c r="T521" s="109">
        <v>104</v>
      </c>
      <c r="U521" t="s">
        <v>1559</v>
      </c>
      <c r="V521" t="s">
        <v>1672</v>
      </c>
    </row>
    <row r="522" spans="1:22" hidden="1" x14ac:dyDescent="0.25">
      <c r="A522" t="s">
        <v>449</v>
      </c>
      <c r="B522">
        <v>29</v>
      </c>
      <c r="C522">
        <v>8</v>
      </c>
      <c r="D522" t="s">
        <v>1554</v>
      </c>
      <c r="E522" s="108">
        <v>45342</v>
      </c>
      <c r="F522" t="s">
        <v>1555</v>
      </c>
      <c r="G522">
        <v>1</v>
      </c>
      <c r="H522">
        <v>45342</v>
      </c>
      <c r="J522">
        <v>0</v>
      </c>
      <c r="K522" t="s">
        <v>1620</v>
      </c>
      <c r="L522" t="s">
        <v>1636</v>
      </c>
      <c r="M522" t="s">
        <v>1556</v>
      </c>
      <c r="N522">
        <v>152</v>
      </c>
      <c r="O522" t="s">
        <v>1557</v>
      </c>
      <c r="P522" t="s">
        <v>3</v>
      </c>
      <c r="Q522" t="s">
        <v>1558</v>
      </c>
      <c r="R522" t="s">
        <v>1055</v>
      </c>
      <c r="S522" t="s">
        <v>1056</v>
      </c>
      <c r="T522" s="109">
        <v>279</v>
      </c>
      <c r="U522" t="s">
        <v>1559</v>
      </c>
      <c r="V522" t="s">
        <v>1672</v>
      </c>
    </row>
    <row r="523" spans="1:22" hidden="1" x14ac:dyDescent="0.25">
      <c r="A523" t="s">
        <v>449</v>
      </c>
      <c r="B523">
        <v>29</v>
      </c>
      <c r="C523">
        <v>8</v>
      </c>
      <c r="D523" t="s">
        <v>1554</v>
      </c>
      <c r="E523" s="108">
        <v>45342</v>
      </c>
      <c r="F523" t="s">
        <v>1555</v>
      </c>
      <c r="G523">
        <v>1</v>
      </c>
      <c r="H523">
        <v>45342</v>
      </c>
      <c r="J523">
        <v>0</v>
      </c>
      <c r="K523" t="s">
        <v>1620</v>
      </c>
      <c r="L523" t="s">
        <v>1636</v>
      </c>
      <c r="M523" t="s">
        <v>1556</v>
      </c>
      <c r="N523">
        <v>152</v>
      </c>
      <c r="O523" t="s">
        <v>1557</v>
      </c>
      <c r="P523" t="s">
        <v>3</v>
      </c>
      <c r="Q523" t="s">
        <v>1558</v>
      </c>
      <c r="R523" t="s">
        <v>775</v>
      </c>
      <c r="S523" t="s">
        <v>776</v>
      </c>
      <c r="T523" s="109">
        <v>100</v>
      </c>
      <c r="U523" t="s">
        <v>1559</v>
      </c>
      <c r="V523" t="s">
        <v>1672</v>
      </c>
    </row>
    <row r="524" spans="1:22" hidden="1" x14ac:dyDescent="0.25">
      <c r="A524" t="s">
        <v>449</v>
      </c>
      <c r="B524">
        <v>30</v>
      </c>
      <c r="C524">
        <v>8</v>
      </c>
      <c r="D524" t="s">
        <v>1554</v>
      </c>
      <c r="E524" s="108">
        <v>45343</v>
      </c>
      <c r="F524" t="s">
        <v>1555</v>
      </c>
      <c r="G524">
        <v>1</v>
      </c>
      <c r="H524">
        <v>45343</v>
      </c>
      <c r="J524">
        <v>0</v>
      </c>
      <c r="K524" t="s">
        <v>1620</v>
      </c>
      <c r="L524" t="s">
        <v>1636</v>
      </c>
      <c r="M524" t="s">
        <v>1556</v>
      </c>
      <c r="N524">
        <v>152</v>
      </c>
      <c r="O524" t="s">
        <v>1557</v>
      </c>
      <c r="P524" t="s">
        <v>3</v>
      </c>
      <c r="Q524" t="s">
        <v>1558</v>
      </c>
      <c r="R524" t="s">
        <v>811</v>
      </c>
      <c r="S524" t="s">
        <v>812</v>
      </c>
      <c r="T524" s="109">
        <v>76.05</v>
      </c>
      <c r="U524" t="s">
        <v>1559</v>
      </c>
      <c r="V524" t="s">
        <v>1673</v>
      </c>
    </row>
    <row r="525" spans="1:22" hidden="1" x14ac:dyDescent="0.25">
      <c r="A525" t="s">
        <v>449</v>
      </c>
      <c r="B525">
        <v>30</v>
      </c>
      <c r="C525">
        <v>8</v>
      </c>
      <c r="D525" t="s">
        <v>1554</v>
      </c>
      <c r="E525" s="108">
        <v>45343</v>
      </c>
      <c r="F525" t="s">
        <v>1555</v>
      </c>
      <c r="G525">
        <v>1</v>
      </c>
      <c r="H525">
        <v>45343</v>
      </c>
      <c r="J525">
        <v>0</v>
      </c>
      <c r="K525" t="s">
        <v>1620</v>
      </c>
      <c r="L525" t="s">
        <v>1636</v>
      </c>
      <c r="M525" t="s">
        <v>1556</v>
      </c>
      <c r="N525">
        <v>152</v>
      </c>
      <c r="O525" t="s">
        <v>1557</v>
      </c>
      <c r="P525" t="s">
        <v>3</v>
      </c>
      <c r="Q525" t="s">
        <v>1558</v>
      </c>
      <c r="R525" t="s">
        <v>346</v>
      </c>
      <c r="S525" t="s">
        <v>347</v>
      </c>
      <c r="T525" s="109">
        <v>160</v>
      </c>
      <c r="U525" t="s">
        <v>1559</v>
      </c>
      <c r="V525" t="s">
        <v>1673</v>
      </c>
    </row>
    <row r="526" spans="1:22" hidden="1" x14ac:dyDescent="0.25">
      <c r="A526" t="s">
        <v>449</v>
      </c>
      <c r="B526">
        <v>30</v>
      </c>
      <c r="C526">
        <v>8</v>
      </c>
      <c r="D526" t="s">
        <v>1554</v>
      </c>
      <c r="E526" s="108">
        <v>45343</v>
      </c>
      <c r="F526" t="s">
        <v>1555</v>
      </c>
      <c r="G526">
        <v>1</v>
      </c>
      <c r="H526">
        <v>45343</v>
      </c>
      <c r="J526">
        <v>0</v>
      </c>
      <c r="K526" t="s">
        <v>1620</v>
      </c>
      <c r="L526" t="s">
        <v>1636</v>
      </c>
      <c r="M526" t="s">
        <v>1556</v>
      </c>
      <c r="N526">
        <v>152</v>
      </c>
      <c r="O526" t="s">
        <v>1557</v>
      </c>
      <c r="P526" t="s">
        <v>3</v>
      </c>
      <c r="Q526" t="s">
        <v>1558</v>
      </c>
      <c r="R526" t="s">
        <v>399</v>
      </c>
      <c r="S526" t="s">
        <v>400</v>
      </c>
      <c r="T526" s="109">
        <v>76</v>
      </c>
      <c r="U526" t="s">
        <v>1559</v>
      </c>
      <c r="V526" t="s">
        <v>1673</v>
      </c>
    </row>
    <row r="527" spans="1:22" hidden="1" x14ac:dyDescent="0.25">
      <c r="A527" t="s">
        <v>449</v>
      </c>
      <c r="B527">
        <v>30</v>
      </c>
      <c r="C527">
        <v>8</v>
      </c>
      <c r="D527" t="s">
        <v>1554</v>
      </c>
      <c r="E527" s="108">
        <v>45343</v>
      </c>
      <c r="F527" t="s">
        <v>1555</v>
      </c>
      <c r="G527">
        <v>1</v>
      </c>
      <c r="H527">
        <v>45343</v>
      </c>
      <c r="J527">
        <v>0</v>
      </c>
      <c r="K527" t="s">
        <v>1620</v>
      </c>
      <c r="L527" t="s">
        <v>1636</v>
      </c>
      <c r="M527" t="s">
        <v>1556</v>
      </c>
      <c r="N527">
        <v>152</v>
      </c>
      <c r="O527" t="s">
        <v>1557</v>
      </c>
      <c r="P527" t="s">
        <v>3</v>
      </c>
      <c r="Q527" t="s">
        <v>1558</v>
      </c>
      <c r="R527" t="s">
        <v>672</v>
      </c>
      <c r="S527" t="s">
        <v>673</v>
      </c>
      <c r="T527" s="109">
        <v>164</v>
      </c>
      <c r="U527" t="s">
        <v>1559</v>
      </c>
      <c r="V527" t="s">
        <v>1673</v>
      </c>
    </row>
    <row r="528" spans="1:22" hidden="1" x14ac:dyDescent="0.25">
      <c r="A528" t="s">
        <v>449</v>
      </c>
      <c r="B528">
        <v>30</v>
      </c>
      <c r="C528">
        <v>8</v>
      </c>
      <c r="D528" t="s">
        <v>1554</v>
      </c>
      <c r="E528" s="108">
        <v>45343</v>
      </c>
      <c r="F528" t="s">
        <v>1555</v>
      </c>
      <c r="G528">
        <v>1</v>
      </c>
      <c r="H528">
        <v>45343</v>
      </c>
      <c r="J528">
        <v>0</v>
      </c>
      <c r="K528" t="s">
        <v>1620</v>
      </c>
      <c r="L528" t="s">
        <v>1636</v>
      </c>
      <c r="M528" t="s">
        <v>1556</v>
      </c>
      <c r="N528">
        <v>152</v>
      </c>
      <c r="O528" t="s">
        <v>1557</v>
      </c>
      <c r="P528" t="s">
        <v>3</v>
      </c>
      <c r="Q528" t="s">
        <v>1558</v>
      </c>
      <c r="R528" t="s">
        <v>670</v>
      </c>
      <c r="S528" t="s">
        <v>1566</v>
      </c>
      <c r="T528" s="109">
        <v>104</v>
      </c>
      <c r="U528" t="s">
        <v>1559</v>
      </c>
      <c r="V528" t="s">
        <v>1673</v>
      </c>
    </row>
    <row r="529" spans="1:22" hidden="1" x14ac:dyDescent="0.25">
      <c r="A529" t="s">
        <v>449</v>
      </c>
      <c r="B529">
        <v>30</v>
      </c>
      <c r="C529">
        <v>8</v>
      </c>
      <c r="D529" t="s">
        <v>1554</v>
      </c>
      <c r="E529" s="108">
        <v>45343</v>
      </c>
      <c r="F529" t="s">
        <v>1555</v>
      </c>
      <c r="G529">
        <v>1</v>
      </c>
      <c r="H529">
        <v>45343</v>
      </c>
      <c r="J529">
        <v>0</v>
      </c>
      <c r="K529" t="s">
        <v>1620</v>
      </c>
      <c r="L529" t="s">
        <v>1636</v>
      </c>
      <c r="M529" t="s">
        <v>1556</v>
      </c>
      <c r="N529">
        <v>152</v>
      </c>
      <c r="O529" t="s">
        <v>1557</v>
      </c>
      <c r="P529" t="s">
        <v>3</v>
      </c>
      <c r="Q529" t="s">
        <v>1558</v>
      </c>
      <c r="R529" t="s">
        <v>1055</v>
      </c>
      <c r="S529" t="s">
        <v>1056</v>
      </c>
      <c r="T529" s="109">
        <v>279</v>
      </c>
      <c r="U529" t="s">
        <v>1559</v>
      </c>
      <c r="V529" t="s">
        <v>1673</v>
      </c>
    </row>
    <row r="530" spans="1:22" hidden="1" x14ac:dyDescent="0.25">
      <c r="A530" t="s">
        <v>449</v>
      </c>
      <c r="B530">
        <v>30</v>
      </c>
      <c r="C530">
        <v>8</v>
      </c>
      <c r="D530" t="s">
        <v>1554</v>
      </c>
      <c r="E530" s="108">
        <v>45343</v>
      </c>
      <c r="F530" t="s">
        <v>1555</v>
      </c>
      <c r="G530">
        <v>1</v>
      </c>
      <c r="H530">
        <v>45343</v>
      </c>
      <c r="J530">
        <v>0</v>
      </c>
      <c r="K530" t="s">
        <v>1620</v>
      </c>
      <c r="L530" t="s">
        <v>1636</v>
      </c>
      <c r="M530" t="s">
        <v>1556</v>
      </c>
      <c r="N530">
        <v>152</v>
      </c>
      <c r="O530" t="s">
        <v>1557</v>
      </c>
      <c r="P530" t="s">
        <v>3</v>
      </c>
      <c r="Q530" t="s">
        <v>1558</v>
      </c>
      <c r="R530" t="s">
        <v>672</v>
      </c>
      <c r="S530" t="s">
        <v>673</v>
      </c>
      <c r="T530" s="109">
        <v>250</v>
      </c>
      <c r="U530" t="s">
        <v>1559</v>
      </c>
      <c r="V530" t="s">
        <v>1673</v>
      </c>
    </row>
    <row r="531" spans="1:22" hidden="1" x14ac:dyDescent="0.25">
      <c r="A531" t="s">
        <v>449</v>
      </c>
      <c r="B531">
        <v>30</v>
      </c>
      <c r="C531">
        <v>8</v>
      </c>
      <c r="D531" t="s">
        <v>1554</v>
      </c>
      <c r="E531" s="108">
        <v>45343</v>
      </c>
      <c r="F531" t="s">
        <v>1555</v>
      </c>
      <c r="G531">
        <v>1</v>
      </c>
      <c r="H531">
        <v>45343</v>
      </c>
      <c r="J531">
        <v>0</v>
      </c>
      <c r="K531" t="s">
        <v>1620</v>
      </c>
      <c r="L531" t="s">
        <v>1636</v>
      </c>
      <c r="M531" t="s">
        <v>1556</v>
      </c>
      <c r="N531">
        <v>152</v>
      </c>
      <c r="O531" t="s">
        <v>1557</v>
      </c>
      <c r="P531" t="s">
        <v>3</v>
      </c>
      <c r="Q531" t="s">
        <v>1558</v>
      </c>
      <c r="R531" t="s">
        <v>956</v>
      </c>
      <c r="S531" t="s">
        <v>957</v>
      </c>
      <c r="T531" s="109">
        <v>150</v>
      </c>
      <c r="U531" t="s">
        <v>1559</v>
      </c>
      <c r="V531" t="s">
        <v>1673</v>
      </c>
    </row>
    <row r="532" spans="1:22" hidden="1" x14ac:dyDescent="0.25">
      <c r="A532" t="s">
        <v>449</v>
      </c>
      <c r="B532">
        <v>30</v>
      </c>
      <c r="C532">
        <v>8</v>
      </c>
      <c r="D532" t="s">
        <v>1554</v>
      </c>
      <c r="E532" s="108">
        <v>45343</v>
      </c>
      <c r="F532" t="s">
        <v>1555</v>
      </c>
      <c r="G532">
        <v>1</v>
      </c>
      <c r="H532">
        <v>45343</v>
      </c>
      <c r="J532">
        <v>0</v>
      </c>
      <c r="K532" t="s">
        <v>1620</v>
      </c>
      <c r="L532" t="s">
        <v>1636</v>
      </c>
      <c r="M532" t="s">
        <v>1556</v>
      </c>
      <c r="N532">
        <v>152</v>
      </c>
      <c r="O532" t="s">
        <v>1557</v>
      </c>
      <c r="P532" t="s">
        <v>3</v>
      </c>
      <c r="Q532" t="s">
        <v>1558</v>
      </c>
      <c r="R532" t="s">
        <v>371</v>
      </c>
      <c r="S532" t="s">
        <v>1637</v>
      </c>
      <c r="T532" s="109">
        <v>375</v>
      </c>
      <c r="U532" t="s">
        <v>1559</v>
      </c>
      <c r="V532" t="s">
        <v>1673</v>
      </c>
    </row>
    <row r="533" spans="1:22" hidden="1" x14ac:dyDescent="0.25">
      <c r="A533" t="s">
        <v>449</v>
      </c>
      <c r="B533">
        <v>30</v>
      </c>
      <c r="C533">
        <v>8</v>
      </c>
      <c r="D533" t="s">
        <v>1554</v>
      </c>
      <c r="E533" s="108">
        <v>45343</v>
      </c>
      <c r="F533" t="s">
        <v>1555</v>
      </c>
      <c r="G533">
        <v>1</v>
      </c>
      <c r="H533">
        <v>45343</v>
      </c>
      <c r="J533">
        <v>0</v>
      </c>
      <c r="K533" t="s">
        <v>1620</v>
      </c>
      <c r="L533" t="s">
        <v>1636</v>
      </c>
      <c r="M533" t="s">
        <v>1556</v>
      </c>
      <c r="N533">
        <v>152</v>
      </c>
      <c r="O533" t="s">
        <v>1557</v>
      </c>
      <c r="P533" t="s">
        <v>3</v>
      </c>
      <c r="Q533" t="s">
        <v>1558</v>
      </c>
      <c r="R533" t="s">
        <v>1212</v>
      </c>
      <c r="S533" t="s">
        <v>1213</v>
      </c>
      <c r="T533" s="109">
        <v>630</v>
      </c>
      <c r="U533" t="s">
        <v>1559</v>
      </c>
      <c r="V533" t="s">
        <v>1673</v>
      </c>
    </row>
    <row r="534" spans="1:22" hidden="1" x14ac:dyDescent="0.25">
      <c r="A534" t="s">
        <v>449</v>
      </c>
      <c r="B534">
        <v>30</v>
      </c>
      <c r="C534">
        <v>8</v>
      </c>
      <c r="D534" t="s">
        <v>1554</v>
      </c>
      <c r="E534" s="108">
        <v>45343</v>
      </c>
      <c r="F534" t="s">
        <v>1555</v>
      </c>
      <c r="G534">
        <v>1</v>
      </c>
      <c r="H534">
        <v>45343</v>
      </c>
      <c r="J534">
        <v>0</v>
      </c>
      <c r="K534" t="s">
        <v>1620</v>
      </c>
      <c r="L534" t="s">
        <v>1636</v>
      </c>
      <c r="M534" t="s">
        <v>1556</v>
      </c>
      <c r="N534">
        <v>152</v>
      </c>
      <c r="O534" t="s">
        <v>1557</v>
      </c>
      <c r="P534" t="s">
        <v>3</v>
      </c>
      <c r="Q534" t="s">
        <v>1558</v>
      </c>
      <c r="R534" t="s">
        <v>1181</v>
      </c>
      <c r="S534" t="s">
        <v>1182</v>
      </c>
      <c r="T534" s="109">
        <v>100</v>
      </c>
      <c r="U534" t="s">
        <v>1559</v>
      </c>
      <c r="V534" t="s">
        <v>1673</v>
      </c>
    </row>
    <row r="535" spans="1:22" hidden="1" x14ac:dyDescent="0.25">
      <c r="A535" t="s">
        <v>449</v>
      </c>
      <c r="B535">
        <v>30</v>
      </c>
      <c r="C535">
        <v>8</v>
      </c>
      <c r="D535" t="s">
        <v>1554</v>
      </c>
      <c r="E535" s="108">
        <v>45343</v>
      </c>
      <c r="F535" t="s">
        <v>1555</v>
      </c>
      <c r="G535">
        <v>1</v>
      </c>
      <c r="H535">
        <v>45343</v>
      </c>
      <c r="J535">
        <v>0</v>
      </c>
      <c r="K535" t="s">
        <v>1620</v>
      </c>
      <c r="L535" t="s">
        <v>1636</v>
      </c>
      <c r="M535" t="s">
        <v>1556</v>
      </c>
      <c r="N535">
        <v>152</v>
      </c>
      <c r="O535" t="s">
        <v>1557</v>
      </c>
      <c r="P535" t="s">
        <v>3</v>
      </c>
      <c r="Q535" t="s">
        <v>1558</v>
      </c>
      <c r="R535" t="s">
        <v>956</v>
      </c>
      <c r="S535" t="s">
        <v>957</v>
      </c>
      <c r="T535" s="109">
        <v>300</v>
      </c>
      <c r="U535" t="s">
        <v>1559</v>
      </c>
      <c r="V535" t="s">
        <v>1673</v>
      </c>
    </row>
    <row r="536" spans="1:22" hidden="1" x14ac:dyDescent="0.25">
      <c r="A536" t="s">
        <v>449</v>
      </c>
      <c r="B536">
        <v>30</v>
      </c>
      <c r="C536">
        <v>8</v>
      </c>
      <c r="D536" t="s">
        <v>1554</v>
      </c>
      <c r="E536" s="108">
        <v>45343</v>
      </c>
      <c r="F536" t="s">
        <v>1555</v>
      </c>
      <c r="G536">
        <v>1</v>
      </c>
      <c r="H536">
        <v>45343</v>
      </c>
      <c r="J536">
        <v>0</v>
      </c>
      <c r="K536" t="s">
        <v>1620</v>
      </c>
      <c r="L536" t="s">
        <v>1636</v>
      </c>
      <c r="M536" t="s">
        <v>1556</v>
      </c>
      <c r="N536">
        <v>152</v>
      </c>
      <c r="O536" t="s">
        <v>1557</v>
      </c>
      <c r="P536" t="s">
        <v>3</v>
      </c>
      <c r="Q536" t="s">
        <v>1558</v>
      </c>
      <c r="R536" t="s">
        <v>956</v>
      </c>
      <c r="S536" t="s">
        <v>957</v>
      </c>
      <c r="T536" s="109">
        <v>150</v>
      </c>
      <c r="U536" t="s">
        <v>1559</v>
      </c>
      <c r="V536" t="s">
        <v>1673</v>
      </c>
    </row>
    <row r="537" spans="1:22" hidden="1" x14ac:dyDescent="0.25">
      <c r="A537" t="s">
        <v>449</v>
      </c>
      <c r="B537">
        <v>30</v>
      </c>
      <c r="C537">
        <v>8</v>
      </c>
      <c r="D537" t="s">
        <v>1554</v>
      </c>
      <c r="E537" s="108">
        <v>45343</v>
      </c>
      <c r="F537" t="s">
        <v>1555</v>
      </c>
      <c r="G537">
        <v>1</v>
      </c>
      <c r="H537">
        <v>45343</v>
      </c>
      <c r="J537">
        <v>0</v>
      </c>
      <c r="K537" t="s">
        <v>1620</v>
      </c>
      <c r="L537" t="s">
        <v>1636</v>
      </c>
      <c r="M537" t="s">
        <v>1556</v>
      </c>
      <c r="N537">
        <v>152</v>
      </c>
      <c r="O537" t="s">
        <v>1557</v>
      </c>
      <c r="P537" t="s">
        <v>3</v>
      </c>
      <c r="Q537" t="s">
        <v>1558</v>
      </c>
      <c r="R537" t="s">
        <v>371</v>
      </c>
      <c r="S537" t="s">
        <v>1637</v>
      </c>
      <c r="T537" s="109">
        <v>375</v>
      </c>
      <c r="U537" t="s">
        <v>1559</v>
      </c>
      <c r="V537" t="s">
        <v>1673</v>
      </c>
    </row>
    <row r="538" spans="1:22" hidden="1" x14ac:dyDescent="0.25">
      <c r="A538" t="s">
        <v>449</v>
      </c>
      <c r="B538">
        <v>30</v>
      </c>
      <c r="C538">
        <v>8</v>
      </c>
      <c r="D538" t="s">
        <v>1554</v>
      </c>
      <c r="E538" s="108">
        <v>45343</v>
      </c>
      <c r="F538" t="s">
        <v>1555</v>
      </c>
      <c r="G538">
        <v>1</v>
      </c>
      <c r="H538">
        <v>45343</v>
      </c>
      <c r="J538">
        <v>0</v>
      </c>
      <c r="K538" t="s">
        <v>1620</v>
      </c>
      <c r="L538" t="s">
        <v>1636</v>
      </c>
      <c r="M538" t="s">
        <v>1556</v>
      </c>
      <c r="N538">
        <v>152</v>
      </c>
      <c r="O538" t="s">
        <v>1557</v>
      </c>
      <c r="P538" t="s">
        <v>3</v>
      </c>
      <c r="Q538" t="s">
        <v>1558</v>
      </c>
      <c r="R538" t="s">
        <v>1072</v>
      </c>
      <c r="S538" t="s">
        <v>1638</v>
      </c>
      <c r="T538" s="109">
        <v>575</v>
      </c>
      <c r="U538" t="s">
        <v>1559</v>
      </c>
      <c r="V538" t="s">
        <v>1673</v>
      </c>
    </row>
    <row r="539" spans="1:22" hidden="1" x14ac:dyDescent="0.25">
      <c r="A539" t="s">
        <v>449</v>
      </c>
      <c r="B539">
        <v>30</v>
      </c>
      <c r="C539">
        <v>8</v>
      </c>
      <c r="D539" t="s">
        <v>1554</v>
      </c>
      <c r="E539" s="108">
        <v>45343</v>
      </c>
      <c r="F539" t="s">
        <v>1555</v>
      </c>
      <c r="G539">
        <v>1</v>
      </c>
      <c r="H539">
        <v>45343</v>
      </c>
      <c r="J539">
        <v>0</v>
      </c>
      <c r="K539" t="s">
        <v>1620</v>
      </c>
      <c r="L539" t="s">
        <v>1636</v>
      </c>
      <c r="M539" t="s">
        <v>1556</v>
      </c>
      <c r="N539">
        <v>152</v>
      </c>
      <c r="O539" t="s">
        <v>1557</v>
      </c>
      <c r="P539" t="s">
        <v>3</v>
      </c>
      <c r="Q539" t="s">
        <v>1558</v>
      </c>
      <c r="R539" t="s">
        <v>371</v>
      </c>
      <c r="S539" t="s">
        <v>1637</v>
      </c>
      <c r="T539" s="109">
        <v>375</v>
      </c>
      <c r="U539" t="s">
        <v>1559</v>
      </c>
      <c r="V539" t="s">
        <v>1673</v>
      </c>
    </row>
    <row r="540" spans="1:22" hidden="1" x14ac:dyDescent="0.25">
      <c r="A540" t="s">
        <v>449</v>
      </c>
      <c r="B540">
        <v>30</v>
      </c>
      <c r="C540">
        <v>8</v>
      </c>
      <c r="D540" t="s">
        <v>1554</v>
      </c>
      <c r="E540" s="108">
        <v>45343</v>
      </c>
      <c r="F540" t="s">
        <v>1555</v>
      </c>
      <c r="G540">
        <v>1</v>
      </c>
      <c r="H540">
        <v>45343</v>
      </c>
      <c r="J540">
        <v>0</v>
      </c>
      <c r="K540" t="s">
        <v>1620</v>
      </c>
      <c r="L540" t="s">
        <v>1636</v>
      </c>
      <c r="M540" t="s">
        <v>1556</v>
      </c>
      <c r="N540">
        <v>152</v>
      </c>
      <c r="O540" t="s">
        <v>1557</v>
      </c>
      <c r="P540" t="s">
        <v>3</v>
      </c>
      <c r="Q540" t="s">
        <v>1558</v>
      </c>
      <c r="R540" t="s">
        <v>371</v>
      </c>
      <c r="S540" t="s">
        <v>1637</v>
      </c>
      <c r="T540" s="109">
        <v>110</v>
      </c>
      <c r="U540" t="s">
        <v>1559</v>
      </c>
      <c r="V540" t="s">
        <v>1673</v>
      </c>
    </row>
    <row r="541" spans="1:22" hidden="1" x14ac:dyDescent="0.25">
      <c r="A541" t="s">
        <v>449</v>
      </c>
      <c r="B541">
        <v>30</v>
      </c>
      <c r="C541">
        <v>8</v>
      </c>
      <c r="D541" t="s">
        <v>1554</v>
      </c>
      <c r="E541" s="108">
        <v>45343</v>
      </c>
      <c r="F541" t="s">
        <v>1555</v>
      </c>
      <c r="G541">
        <v>1</v>
      </c>
      <c r="H541">
        <v>45343</v>
      </c>
      <c r="J541">
        <v>0</v>
      </c>
      <c r="K541" t="s">
        <v>1620</v>
      </c>
      <c r="L541" t="s">
        <v>1636</v>
      </c>
      <c r="M541" t="s">
        <v>1556</v>
      </c>
      <c r="N541">
        <v>152</v>
      </c>
      <c r="O541" t="s">
        <v>1557</v>
      </c>
      <c r="P541" t="s">
        <v>3</v>
      </c>
      <c r="Q541" t="s">
        <v>1558</v>
      </c>
      <c r="R541" t="s">
        <v>1072</v>
      </c>
      <c r="S541" t="s">
        <v>1638</v>
      </c>
      <c r="T541" s="109">
        <v>575</v>
      </c>
      <c r="U541" t="s">
        <v>1559</v>
      </c>
      <c r="V541" t="s">
        <v>1673</v>
      </c>
    </row>
    <row r="542" spans="1:22" hidden="1" x14ac:dyDescent="0.25">
      <c r="A542" t="s">
        <v>449</v>
      </c>
      <c r="B542">
        <v>30</v>
      </c>
      <c r="C542">
        <v>8</v>
      </c>
      <c r="D542" t="s">
        <v>1554</v>
      </c>
      <c r="E542" s="108">
        <v>45343</v>
      </c>
      <c r="F542" t="s">
        <v>1555</v>
      </c>
      <c r="G542">
        <v>1</v>
      </c>
      <c r="H542">
        <v>45343</v>
      </c>
      <c r="J542">
        <v>0</v>
      </c>
      <c r="K542" t="s">
        <v>1620</v>
      </c>
      <c r="L542" t="s">
        <v>1636</v>
      </c>
      <c r="M542" t="s">
        <v>1556</v>
      </c>
      <c r="N542">
        <v>152</v>
      </c>
      <c r="O542" t="s">
        <v>1557</v>
      </c>
      <c r="P542" t="s">
        <v>3</v>
      </c>
      <c r="Q542" t="s">
        <v>1558</v>
      </c>
      <c r="R542" t="s">
        <v>1072</v>
      </c>
      <c r="S542" t="s">
        <v>1638</v>
      </c>
      <c r="T542" s="109">
        <v>185</v>
      </c>
      <c r="U542" t="s">
        <v>1559</v>
      </c>
      <c r="V542" t="s">
        <v>1673</v>
      </c>
    </row>
    <row r="543" spans="1:22" hidden="1" x14ac:dyDescent="0.25">
      <c r="A543" t="s">
        <v>449</v>
      </c>
      <c r="B543">
        <v>31</v>
      </c>
      <c r="C543">
        <v>8</v>
      </c>
      <c r="D543" t="s">
        <v>1554</v>
      </c>
      <c r="E543" s="108">
        <v>45344</v>
      </c>
      <c r="F543" t="s">
        <v>1555</v>
      </c>
      <c r="G543">
        <v>1</v>
      </c>
      <c r="H543">
        <v>45344</v>
      </c>
      <c r="J543">
        <v>0</v>
      </c>
      <c r="K543" t="s">
        <v>1620</v>
      </c>
      <c r="L543" t="s">
        <v>1636</v>
      </c>
      <c r="M543" t="s">
        <v>1556</v>
      </c>
      <c r="N543">
        <v>152</v>
      </c>
      <c r="O543" t="s">
        <v>1557</v>
      </c>
      <c r="P543" t="s">
        <v>3</v>
      </c>
      <c r="Q543" t="s">
        <v>1558</v>
      </c>
      <c r="R543" t="s">
        <v>811</v>
      </c>
      <c r="S543" t="s">
        <v>812</v>
      </c>
      <c r="T543" s="109">
        <v>91</v>
      </c>
      <c r="U543" t="s">
        <v>1559</v>
      </c>
      <c r="V543" t="s">
        <v>1674</v>
      </c>
    </row>
    <row r="544" spans="1:22" hidden="1" x14ac:dyDescent="0.25">
      <c r="A544" t="s">
        <v>449</v>
      </c>
      <c r="B544">
        <v>31</v>
      </c>
      <c r="C544">
        <v>8</v>
      </c>
      <c r="D544" t="s">
        <v>1554</v>
      </c>
      <c r="E544" s="108">
        <v>45344</v>
      </c>
      <c r="F544" t="s">
        <v>1555</v>
      </c>
      <c r="G544">
        <v>1</v>
      </c>
      <c r="H544">
        <v>45344</v>
      </c>
      <c r="J544">
        <v>0</v>
      </c>
      <c r="K544" t="s">
        <v>1620</v>
      </c>
      <c r="L544" t="s">
        <v>1636</v>
      </c>
      <c r="M544" t="s">
        <v>1556</v>
      </c>
      <c r="N544">
        <v>152</v>
      </c>
      <c r="O544" t="s">
        <v>1557</v>
      </c>
      <c r="P544" t="s">
        <v>3</v>
      </c>
      <c r="Q544" t="s">
        <v>1558</v>
      </c>
      <c r="R544" t="s">
        <v>811</v>
      </c>
      <c r="S544" t="s">
        <v>812</v>
      </c>
      <c r="T544" s="109">
        <v>91</v>
      </c>
      <c r="U544" t="s">
        <v>1559</v>
      </c>
      <c r="V544" t="s">
        <v>1674</v>
      </c>
    </row>
    <row r="545" spans="1:22" hidden="1" x14ac:dyDescent="0.25">
      <c r="A545" t="s">
        <v>449</v>
      </c>
      <c r="B545">
        <v>31</v>
      </c>
      <c r="C545">
        <v>8</v>
      </c>
      <c r="D545" t="s">
        <v>1554</v>
      </c>
      <c r="E545" s="108">
        <v>45344</v>
      </c>
      <c r="F545" t="s">
        <v>1555</v>
      </c>
      <c r="G545">
        <v>1</v>
      </c>
      <c r="H545">
        <v>45344</v>
      </c>
      <c r="J545">
        <v>0</v>
      </c>
      <c r="K545" t="s">
        <v>1620</v>
      </c>
      <c r="L545" t="s">
        <v>1636</v>
      </c>
      <c r="M545" t="s">
        <v>1556</v>
      </c>
      <c r="N545">
        <v>152</v>
      </c>
      <c r="O545" t="s">
        <v>1557</v>
      </c>
      <c r="P545" t="s">
        <v>3</v>
      </c>
      <c r="Q545" t="s">
        <v>1558</v>
      </c>
      <c r="R545" t="s">
        <v>811</v>
      </c>
      <c r="S545" t="s">
        <v>812</v>
      </c>
      <c r="T545" s="109">
        <v>76.05</v>
      </c>
      <c r="U545" t="s">
        <v>1559</v>
      </c>
      <c r="V545" t="s">
        <v>1674</v>
      </c>
    </row>
    <row r="546" spans="1:22" hidden="1" x14ac:dyDescent="0.25">
      <c r="A546" t="s">
        <v>449</v>
      </c>
      <c r="B546">
        <v>31</v>
      </c>
      <c r="C546">
        <v>8</v>
      </c>
      <c r="D546" t="s">
        <v>1554</v>
      </c>
      <c r="E546" s="108">
        <v>45344</v>
      </c>
      <c r="F546" t="s">
        <v>1555</v>
      </c>
      <c r="G546">
        <v>1</v>
      </c>
      <c r="H546">
        <v>45344</v>
      </c>
      <c r="J546">
        <v>0</v>
      </c>
      <c r="K546" t="s">
        <v>1620</v>
      </c>
      <c r="L546" t="s">
        <v>1636</v>
      </c>
      <c r="M546" t="s">
        <v>1556</v>
      </c>
      <c r="N546">
        <v>152</v>
      </c>
      <c r="O546" t="s">
        <v>1557</v>
      </c>
      <c r="P546" t="s">
        <v>3</v>
      </c>
      <c r="Q546" t="s">
        <v>1558</v>
      </c>
      <c r="R546" t="s">
        <v>811</v>
      </c>
      <c r="S546" t="s">
        <v>812</v>
      </c>
      <c r="T546" s="109">
        <v>76.05</v>
      </c>
      <c r="U546" t="s">
        <v>1559</v>
      </c>
      <c r="V546" t="s">
        <v>1674</v>
      </c>
    </row>
    <row r="547" spans="1:22" hidden="1" x14ac:dyDescent="0.25">
      <c r="A547" t="s">
        <v>449</v>
      </c>
      <c r="B547">
        <v>31</v>
      </c>
      <c r="C547">
        <v>8</v>
      </c>
      <c r="D547" t="s">
        <v>1554</v>
      </c>
      <c r="E547" s="108">
        <v>45344</v>
      </c>
      <c r="F547" t="s">
        <v>1555</v>
      </c>
      <c r="G547">
        <v>1</v>
      </c>
      <c r="H547">
        <v>45344</v>
      </c>
      <c r="J547">
        <v>0</v>
      </c>
      <c r="K547" t="s">
        <v>1620</v>
      </c>
      <c r="L547" t="s">
        <v>1636</v>
      </c>
      <c r="M547" t="s">
        <v>1556</v>
      </c>
      <c r="N547">
        <v>152</v>
      </c>
      <c r="O547" t="s">
        <v>1557</v>
      </c>
      <c r="P547" t="s">
        <v>3</v>
      </c>
      <c r="Q547" t="s">
        <v>1558</v>
      </c>
      <c r="R547" t="s">
        <v>1639</v>
      </c>
      <c r="S547" t="s">
        <v>1640</v>
      </c>
      <c r="T547" s="109">
        <v>232</v>
      </c>
      <c r="U547" t="s">
        <v>1559</v>
      </c>
      <c r="V547" t="s">
        <v>1674</v>
      </c>
    </row>
    <row r="548" spans="1:22" hidden="1" x14ac:dyDescent="0.25">
      <c r="A548" t="s">
        <v>449</v>
      </c>
      <c r="B548">
        <v>31</v>
      </c>
      <c r="C548">
        <v>8</v>
      </c>
      <c r="D548" t="s">
        <v>1554</v>
      </c>
      <c r="E548" s="108">
        <v>45344</v>
      </c>
      <c r="F548" t="s">
        <v>1555</v>
      </c>
      <c r="G548">
        <v>1</v>
      </c>
      <c r="H548">
        <v>45344</v>
      </c>
      <c r="J548">
        <v>0</v>
      </c>
      <c r="K548" t="s">
        <v>1620</v>
      </c>
      <c r="L548" t="s">
        <v>1636</v>
      </c>
      <c r="M548" t="s">
        <v>1556</v>
      </c>
      <c r="N548">
        <v>152</v>
      </c>
      <c r="O548" t="s">
        <v>1557</v>
      </c>
      <c r="P548" t="s">
        <v>3</v>
      </c>
      <c r="Q548" t="s">
        <v>1558</v>
      </c>
      <c r="R548" t="s">
        <v>672</v>
      </c>
      <c r="S548" t="s">
        <v>673</v>
      </c>
      <c r="T548" s="109">
        <v>220</v>
      </c>
      <c r="U548" t="s">
        <v>1559</v>
      </c>
      <c r="V548" t="s">
        <v>1674</v>
      </c>
    </row>
    <row r="549" spans="1:22" hidden="1" x14ac:dyDescent="0.25">
      <c r="A549" t="s">
        <v>449</v>
      </c>
      <c r="B549">
        <v>31</v>
      </c>
      <c r="C549">
        <v>8</v>
      </c>
      <c r="D549" t="s">
        <v>1554</v>
      </c>
      <c r="E549" s="108">
        <v>45344</v>
      </c>
      <c r="F549" t="s">
        <v>1555</v>
      </c>
      <c r="G549">
        <v>1</v>
      </c>
      <c r="H549">
        <v>45344</v>
      </c>
      <c r="J549">
        <v>0</v>
      </c>
      <c r="K549" t="s">
        <v>1620</v>
      </c>
      <c r="L549" t="s">
        <v>1636</v>
      </c>
      <c r="M549" t="s">
        <v>1556</v>
      </c>
      <c r="N549">
        <v>152</v>
      </c>
      <c r="O549" t="s">
        <v>1557</v>
      </c>
      <c r="P549" t="s">
        <v>3</v>
      </c>
      <c r="Q549" t="s">
        <v>1558</v>
      </c>
      <c r="R549" t="s">
        <v>1072</v>
      </c>
      <c r="S549" t="s">
        <v>1638</v>
      </c>
      <c r="T549" s="109">
        <v>575</v>
      </c>
      <c r="U549" t="s">
        <v>1559</v>
      </c>
      <c r="V549" t="s">
        <v>1674</v>
      </c>
    </row>
    <row r="550" spans="1:22" hidden="1" x14ac:dyDescent="0.25">
      <c r="A550" t="s">
        <v>449</v>
      </c>
      <c r="B550">
        <v>31</v>
      </c>
      <c r="C550">
        <v>8</v>
      </c>
      <c r="D550" t="s">
        <v>1554</v>
      </c>
      <c r="E550" s="108">
        <v>45344</v>
      </c>
      <c r="F550" t="s">
        <v>1555</v>
      </c>
      <c r="G550">
        <v>1</v>
      </c>
      <c r="H550">
        <v>45344</v>
      </c>
      <c r="J550">
        <v>0</v>
      </c>
      <c r="K550" t="s">
        <v>1620</v>
      </c>
      <c r="L550" t="s">
        <v>1636</v>
      </c>
      <c r="M550" t="s">
        <v>1556</v>
      </c>
      <c r="N550">
        <v>152</v>
      </c>
      <c r="O550" t="s">
        <v>1557</v>
      </c>
      <c r="P550" t="s">
        <v>3</v>
      </c>
      <c r="Q550" t="s">
        <v>1558</v>
      </c>
      <c r="R550" t="s">
        <v>358</v>
      </c>
      <c r="S550" t="s">
        <v>359</v>
      </c>
      <c r="T550" s="109">
        <v>351</v>
      </c>
      <c r="U550" t="s">
        <v>1559</v>
      </c>
      <c r="V550" t="s">
        <v>1674</v>
      </c>
    </row>
    <row r="551" spans="1:22" hidden="1" x14ac:dyDescent="0.25">
      <c r="A551" t="s">
        <v>449</v>
      </c>
      <c r="B551">
        <v>31</v>
      </c>
      <c r="C551">
        <v>8</v>
      </c>
      <c r="D551" t="s">
        <v>1554</v>
      </c>
      <c r="E551" s="108">
        <v>45344</v>
      </c>
      <c r="F551" t="s">
        <v>1555</v>
      </c>
      <c r="G551">
        <v>1</v>
      </c>
      <c r="H551">
        <v>45344</v>
      </c>
      <c r="J551">
        <v>0</v>
      </c>
      <c r="K551" t="s">
        <v>1620</v>
      </c>
      <c r="L551" t="s">
        <v>1636</v>
      </c>
      <c r="M551" t="s">
        <v>1556</v>
      </c>
      <c r="N551">
        <v>152</v>
      </c>
      <c r="O551" t="s">
        <v>1557</v>
      </c>
      <c r="P551" t="s">
        <v>3</v>
      </c>
      <c r="Q551" t="s">
        <v>1558</v>
      </c>
      <c r="R551" t="s">
        <v>358</v>
      </c>
      <c r="S551" t="s">
        <v>359</v>
      </c>
      <c r="T551" s="109">
        <v>351</v>
      </c>
      <c r="U551" t="s">
        <v>1559</v>
      </c>
      <c r="V551" t="s">
        <v>1674</v>
      </c>
    </row>
    <row r="552" spans="1:22" hidden="1" x14ac:dyDescent="0.25">
      <c r="A552" t="s">
        <v>449</v>
      </c>
      <c r="B552">
        <v>31</v>
      </c>
      <c r="C552">
        <v>8</v>
      </c>
      <c r="D552" t="s">
        <v>1554</v>
      </c>
      <c r="E552" s="108">
        <v>45344</v>
      </c>
      <c r="F552" t="s">
        <v>1555</v>
      </c>
      <c r="G552">
        <v>1</v>
      </c>
      <c r="H552">
        <v>45344</v>
      </c>
      <c r="J552">
        <v>0</v>
      </c>
      <c r="K552" t="s">
        <v>1620</v>
      </c>
      <c r="L552" t="s">
        <v>1636</v>
      </c>
      <c r="M552" t="s">
        <v>1556</v>
      </c>
      <c r="N552">
        <v>152</v>
      </c>
      <c r="O552" t="s">
        <v>1557</v>
      </c>
      <c r="P552" t="s">
        <v>3</v>
      </c>
      <c r="Q552" t="s">
        <v>1558</v>
      </c>
      <c r="R552" t="s">
        <v>358</v>
      </c>
      <c r="S552" t="s">
        <v>359</v>
      </c>
      <c r="T552" s="109">
        <v>702</v>
      </c>
      <c r="U552" t="s">
        <v>1559</v>
      </c>
      <c r="V552" t="s">
        <v>1674</v>
      </c>
    </row>
    <row r="553" spans="1:22" hidden="1" x14ac:dyDescent="0.25">
      <c r="A553" t="s">
        <v>449</v>
      </c>
      <c r="B553">
        <v>31</v>
      </c>
      <c r="C553">
        <v>8</v>
      </c>
      <c r="D553" t="s">
        <v>1554</v>
      </c>
      <c r="E553" s="108">
        <v>45344</v>
      </c>
      <c r="F553" t="s">
        <v>1555</v>
      </c>
      <c r="G553">
        <v>1</v>
      </c>
      <c r="H553">
        <v>45344</v>
      </c>
      <c r="J553">
        <v>0</v>
      </c>
      <c r="K553" t="s">
        <v>1620</v>
      </c>
      <c r="L553" t="s">
        <v>1636</v>
      </c>
      <c r="M553" t="s">
        <v>1556</v>
      </c>
      <c r="N553">
        <v>152</v>
      </c>
      <c r="O553" t="s">
        <v>1557</v>
      </c>
      <c r="P553" t="s">
        <v>3</v>
      </c>
      <c r="Q553" t="s">
        <v>1558</v>
      </c>
      <c r="R553" t="s">
        <v>358</v>
      </c>
      <c r="S553" t="s">
        <v>359</v>
      </c>
      <c r="T553" s="109">
        <v>117</v>
      </c>
      <c r="U553" t="s">
        <v>1559</v>
      </c>
      <c r="V553" t="s">
        <v>1674</v>
      </c>
    </row>
    <row r="554" spans="1:22" hidden="1" x14ac:dyDescent="0.25">
      <c r="A554" t="s">
        <v>449</v>
      </c>
      <c r="B554">
        <v>32</v>
      </c>
      <c r="C554">
        <v>8</v>
      </c>
      <c r="D554" t="s">
        <v>1554</v>
      </c>
      <c r="E554" s="108">
        <v>45345</v>
      </c>
      <c r="F554" t="s">
        <v>1555</v>
      </c>
      <c r="G554">
        <v>1</v>
      </c>
      <c r="H554">
        <v>45345</v>
      </c>
      <c r="J554">
        <v>0</v>
      </c>
      <c r="K554" t="s">
        <v>1620</v>
      </c>
      <c r="L554" t="s">
        <v>1636</v>
      </c>
      <c r="M554" t="s">
        <v>1556</v>
      </c>
      <c r="N554">
        <v>152</v>
      </c>
      <c r="O554" t="s">
        <v>1557</v>
      </c>
      <c r="P554" t="s">
        <v>3</v>
      </c>
      <c r="Q554" t="s">
        <v>1558</v>
      </c>
      <c r="R554" t="s">
        <v>371</v>
      </c>
      <c r="S554" t="s">
        <v>1637</v>
      </c>
      <c r="T554" s="109">
        <v>375</v>
      </c>
      <c r="U554" t="s">
        <v>1559</v>
      </c>
      <c r="V554" t="s">
        <v>1675</v>
      </c>
    </row>
    <row r="555" spans="1:22" hidden="1" x14ac:dyDescent="0.25">
      <c r="A555" t="s">
        <v>449</v>
      </c>
      <c r="B555">
        <v>32</v>
      </c>
      <c r="C555">
        <v>8</v>
      </c>
      <c r="D555" t="s">
        <v>1554</v>
      </c>
      <c r="E555" s="108">
        <v>45345</v>
      </c>
      <c r="F555" t="s">
        <v>1555</v>
      </c>
      <c r="G555">
        <v>1</v>
      </c>
      <c r="H555">
        <v>45345</v>
      </c>
      <c r="J555">
        <v>0</v>
      </c>
      <c r="K555" t="s">
        <v>1620</v>
      </c>
      <c r="L555" t="s">
        <v>1636</v>
      </c>
      <c r="M555" t="s">
        <v>1556</v>
      </c>
      <c r="N555">
        <v>152</v>
      </c>
      <c r="O555" t="s">
        <v>1557</v>
      </c>
      <c r="P555" t="s">
        <v>3</v>
      </c>
      <c r="Q555" t="s">
        <v>1558</v>
      </c>
      <c r="R555" t="s">
        <v>1072</v>
      </c>
      <c r="S555" t="s">
        <v>1638</v>
      </c>
      <c r="T555" s="109">
        <v>575</v>
      </c>
      <c r="U555" t="s">
        <v>1559</v>
      </c>
      <c r="V555" t="s">
        <v>1675</v>
      </c>
    </row>
    <row r="556" spans="1:22" hidden="1" x14ac:dyDescent="0.25">
      <c r="A556" t="s">
        <v>449</v>
      </c>
      <c r="B556">
        <v>33</v>
      </c>
      <c r="C556">
        <v>8</v>
      </c>
      <c r="D556" t="s">
        <v>1554</v>
      </c>
      <c r="E556" s="108">
        <v>45348</v>
      </c>
      <c r="F556" t="s">
        <v>1555</v>
      </c>
      <c r="G556">
        <v>1</v>
      </c>
      <c r="H556">
        <v>45348</v>
      </c>
      <c r="J556">
        <v>0</v>
      </c>
      <c r="K556" t="s">
        <v>1620</v>
      </c>
      <c r="L556" t="s">
        <v>1636</v>
      </c>
      <c r="M556" t="s">
        <v>1556</v>
      </c>
      <c r="N556">
        <v>152</v>
      </c>
      <c r="O556" t="s">
        <v>1557</v>
      </c>
      <c r="P556" t="s">
        <v>3</v>
      </c>
      <c r="Q556" t="s">
        <v>1558</v>
      </c>
      <c r="R556" t="s">
        <v>624</v>
      </c>
      <c r="S556" t="s">
        <v>625</v>
      </c>
      <c r="T556" s="109">
        <v>182</v>
      </c>
      <c r="U556" t="s">
        <v>1559</v>
      </c>
      <c r="V556" t="s">
        <v>1676</v>
      </c>
    </row>
    <row r="557" spans="1:22" hidden="1" x14ac:dyDescent="0.25">
      <c r="A557" t="s">
        <v>449</v>
      </c>
      <c r="B557">
        <v>33</v>
      </c>
      <c r="C557">
        <v>8</v>
      </c>
      <c r="D557" t="s">
        <v>1554</v>
      </c>
      <c r="E557" s="108">
        <v>45348</v>
      </c>
      <c r="F557" t="s">
        <v>1555</v>
      </c>
      <c r="G557">
        <v>1</v>
      </c>
      <c r="H557">
        <v>45348</v>
      </c>
      <c r="J557">
        <v>0</v>
      </c>
      <c r="K557" t="s">
        <v>1620</v>
      </c>
      <c r="L557" t="s">
        <v>1636</v>
      </c>
      <c r="M557" t="s">
        <v>1556</v>
      </c>
      <c r="N557">
        <v>152</v>
      </c>
      <c r="O557" t="s">
        <v>1557</v>
      </c>
      <c r="P557" t="s">
        <v>3</v>
      </c>
      <c r="Q557" t="s">
        <v>1558</v>
      </c>
      <c r="R557" t="s">
        <v>811</v>
      </c>
      <c r="S557" t="s">
        <v>812</v>
      </c>
      <c r="T557" s="109">
        <v>76.099999999999994</v>
      </c>
      <c r="U557" t="s">
        <v>1559</v>
      </c>
      <c r="V557" t="s">
        <v>1676</v>
      </c>
    </row>
    <row r="558" spans="1:22" hidden="1" x14ac:dyDescent="0.25">
      <c r="A558" t="s">
        <v>449</v>
      </c>
      <c r="B558">
        <v>33</v>
      </c>
      <c r="C558">
        <v>8</v>
      </c>
      <c r="D558" t="s">
        <v>1554</v>
      </c>
      <c r="E558" s="108">
        <v>45348</v>
      </c>
      <c r="F558" t="s">
        <v>1555</v>
      </c>
      <c r="G558">
        <v>1</v>
      </c>
      <c r="H558">
        <v>45348</v>
      </c>
      <c r="J558">
        <v>0</v>
      </c>
      <c r="K558" t="s">
        <v>1620</v>
      </c>
      <c r="L558" t="s">
        <v>1636</v>
      </c>
      <c r="M558" t="s">
        <v>1556</v>
      </c>
      <c r="N558">
        <v>152</v>
      </c>
      <c r="O558" t="s">
        <v>1557</v>
      </c>
      <c r="P558" t="s">
        <v>3</v>
      </c>
      <c r="Q558" t="s">
        <v>1558</v>
      </c>
      <c r="R558" t="s">
        <v>811</v>
      </c>
      <c r="S558" t="s">
        <v>812</v>
      </c>
      <c r="T558" s="109">
        <v>76.099999999999994</v>
      </c>
      <c r="U558" t="s">
        <v>1559</v>
      </c>
      <c r="V558" t="s">
        <v>1676</v>
      </c>
    </row>
    <row r="559" spans="1:22" hidden="1" x14ac:dyDescent="0.25">
      <c r="A559" t="s">
        <v>449</v>
      </c>
      <c r="B559">
        <v>33</v>
      </c>
      <c r="C559">
        <v>8</v>
      </c>
      <c r="D559" t="s">
        <v>1554</v>
      </c>
      <c r="E559" s="108">
        <v>45348</v>
      </c>
      <c r="F559" t="s">
        <v>1555</v>
      </c>
      <c r="G559">
        <v>1</v>
      </c>
      <c r="H559">
        <v>45348</v>
      </c>
      <c r="J559">
        <v>0</v>
      </c>
      <c r="K559" t="s">
        <v>1620</v>
      </c>
      <c r="L559" t="s">
        <v>1636</v>
      </c>
      <c r="M559" t="s">
        <v>1556</v>
      </c>
      <c r="N559">
        <v>152</v>
      </c>
      <c r="O559" t="s">
        <v>1557</v>
      </c>
      <c r="P559" t="s">
        <v>3</v>
      </c>
      <c r="Q559" t="s">
        <v>1558</v>
      </c>
      <c r="R559" t="s">
        <v>624</v>
      </c>
      <c r="S559" t="s">
        <v>625</v>
      </c>
      <c r="T559" s="109">
        <v>304</v>
      </c>
      <c r="U559" t="s">
        <v>1559</v>
      </c>
      <c r="V559" t="s">
        <v>1676</v>
      </c>
    </row>
    <row r="560" spans="1:22" hidden="1" x14ac:dyDescent="0.25">
      <c r="A560" t="s">
        <v>449</v>
      </c>
      <c r="B560">
        <v>33</v>
      </c>
      <c r="C560">
        <v>8</v>
      </c>
      <c r="D560" t="s">
        <v>1554</v>
      </c>
      <c r="E560" s="108">
        <v>45348</v>
      </c>
      <c r="F560" t="s">
        <v>1555</v>
      </c>
      <c r="G560">
        <v>1</v>
      </c>
      <c r="H560">
        <v>45348</v>
      </c>
      <c r="J560">
        <v>0</v>
      </c>
      <c r="K560" t="s">
        <v>1620</v>
      </c>
      <c r="L560" t="s">
        <v>1636</v>
      </c>
      <c r="M560" t="s">
        <v>1556</v>
      </c>
      <c r="N560">
        <v>152</v>
      </c>
      <c r="O560" t="s">
        <v>1557</v>
      </c>
      <c r="P560" t="s">
        <v>3</v>
      </c>
      <c r="Q560" t="s">
        <v>1558</v>
      </c>
      <c r="R560" t="s">
        <v>811</v>
      </c>
      <c r="S560" t="s">
        <v>812</v>
      </c>
      <c r="T560" s="109">
        <v>76.099999999999994</v>
      </c>
      <c r="U560" t="s">
        <v>1559</v>
      </c>
      <c r="V560" t="s">
        <v>1676</v>
      </c>
    </row>
    <row r="561" spans="1:22" hidden="1" x14ac:dyDescent="0.25">
      <c r="A561" t="s">
        <v>449</v>
      </c>
      <c r="B561">
        <v>33</v>
      </c>
      <c r="C561">
        <v>8</v>
      </c>
      <c r="D561" t="s">
        <v>1554</v>
      </c>
      <c r="E561" s="108">
        <v>45348</v>
      </c>
      <c r="F561" t="s">
        <v>1555</v>
      </c>
      <c r="G561">
        <v>1</v>
      </c>
      <c r="H561">
        <v>45348</v>
      </c>
      <c r="J561">
        <v>0</v>
      </c>
      <c r="K561" t="s">
        <v>1620</v>
      </c>
      <c r="L561" t="s">
        <v>1636</v>
      </c>
      <c r="M561" t="s">
        <v>1556</v>
      </c>
      <c r="N561">
        <v>152</v>
      </c>
      <c r="O561" t="s">
        <v>1557</v>
      </c>
      <c r="P561" t="s">
        <v>3</v>
      </c>
      <c r="Q561" t="s">
        <v>1558</v>
      </c>
      <c r="R561" t="s">
        <v>624</v>
      </c>
      <c r="S561" t="s">
        <v>625</v>
      </c>
      <c r="T561" s="109">
        <v>130</v>
      </c>
      <c r="U561" t="s">
        <v>1559</v>
      </c>
      <c r="V561" t="s">
        <v>1676</v>
      </c>
    </row>
    <row r="562" spans="1:22" hidden="1" x14ac:dyDescent="0.25">
      <c r="A562" t="s">
        <v>449</v>
      </c>
      <c r="B562">
        <v>33</v>
      </c>
      <c r="C562">
        <v>8</v>
      </c>
      <c r="D562" t="s">
        <v>1554</v>
      </c>
      <c r="E562" s="108">
        <v>45348</v>
      </c>
      <c r="F562" t="s">
        <v>1555</v>
      </c>
      <c r="G562">
        <v>1</v>
      </c>
      <c r="H562">
        <v>45348</v>
      </c>
      <c r="J562">
        <v>0</v>
      </c>
      <c r="K562" t="s">
        <v>1620</v>
      </c>
      <c r="L562" t="s">
        <v>1636</v>
      </c>
      <c r="M562" t="s">
        <v>1556</v>
      </c>
      <c r="N562">
        <v>152</v>
      </c>
      <c r="O562" t="s">
        <v>1557</v>
      </c>
      <c r="P562" t="s">
        <v>3</v>
      </c>
      <c r="Q562" t="s">
        <v>1558</v>
      </c>
      <c r="R562" t="s">
        <v>371</v>
      </c>
      <c r="S562" t="s">
        <v>1637</v>
      </c>
      <c r="T562" s="109">
        <v>375</v>
      </c>
      <c r="U562" t="s">
        <v>1559</v>
      </c>
      <c r="V562" t="s">
        <v>1676</v>
      </c>
    </row>
    <row r="563" spans="1:22" hidden="1" x14ac:dyDescent="0.25">
      <c r="A563" t="s">
        <v>449</v>
      </c>
      <c r="B563">
        <v>33</v>
      </c>
      <c r="C563">
        <v>8</v>
      </c>
      <c r="D563" t="s">
        <v>1554</v>
      </c>
      <c r="E563" s="108">
        <v>45348</v>
      </c>
      <c r="F563" t="s">
        <v>1555</v>
      </c>
      <c r="G563">
        <v>1</v>
      </c>
      <c r="H563">
        <v>45348</v>
      </c>
      <c r="J563">
        <v>0</v>
      </c>
      <c r="K563" t="s">
        <v>1620</v>
      </c>
      <c r="L563" t="s">
        <v>1636</v>
      </c>
      <c r="M563" t="s">
        <v>1556</v>
      </c>
      <c r="N563">
        <v>152</v>
      </c>
      <c r="O563" t="s">
        <v>1557</v>
      </c>
      <c r="P563" t="s">
        <v>3</v>
      </c>
      <c r="Q563" t="s">
        <v>1558</v>
      </c>
      <c r="R563" t="s">
        <v>371</v>
      </c>
      <c r="S563" t="s">
        <v>1637</v>
      </c>
      <c r="T563" s="109">
        <v>375</v>
      </c>
      <c r="U563" t="s">
        <v>1559</v>
      </c>
      <c r="V563" t="s">
        <v>1676</v>
      </c>
    </row>
    <row r="564" spans="1:22" hidden="1" x14ac:dyDescent="0.25">
      <c r="A564" t="s">
        <v>449</v>
      </c>
      <c r="B564">
        <v>33</v>
      </c>
      <c r="C564">
        <v>8</v>
      </c>
      <c r="D564" t="s">
        <v>1554</v>
      </c>
      <c r="E564" s="108">
        <v>45348</v>
      </c>
      <c r="F564" t="s">
        <v>1555</v>
      </c>
      <c r="G564">
        <v>1</v>
      </c>
      <c r="H564">
        <v>45348</v>
      </c>
      <c r="J564">
        <v>0</v>
      </c>
      <c r="K564" t="s">
        <v>1620</v>
      </c>
      <c r="L564" t="s">
        <v>1636</v>
      </c>
      <c r="M564" t="s">
        <v>1556</v>
      </c>
      <c r="N564">
        <v>152</v>
      </c>
      <c r="O564" t="s">
        <v>1557</v>
      </c>
      <c r="P564" t="s">
        <v>3</v>
      </c>
      <c r="Q564" t="s">
        <v>1558</v>
      </c>
      <c r="R564" t="s">
        <v>371</v>
      </c>
      <c r="S564" t="s">
        <v>1637</v>
      </c>
      <c r="T564" s="109">
        <v>375</v>
      </c>
      <c r="U564" t="s">
        <v>1559</v>
      </c>
      <c r="V564" t="s">
        <v>1676</v>
      </c>
    </row>
    <row r="565" spans="1:22" hidden="1" x14ac:dyDescent="0.25">
      <c r="A565" t="s">
        <v>449</v>
      </c>
      <c r="B565">
        <v>33</v>
      </c>
      <c r="C565">
        <v>8</v>
      </c>
      <c r="D565" t="s">
        <v>1554</v>
      </c>
      <c r="E565" s="108">
        <v>45348</v>
      </c>
      <c r="F565" t="s">
        <v>1555</v>
      </c>
      <c r="G565">
        <v>1</v>
      </c>
      <c r="H565">
        <v>45348</v>
      </c>
      <c r="J565">
        <v>0</v>
      </c>
      <c r="K565" t="s">
        <v>1620</v>
      </c>
      <c r="L565" t="s">
        <v>1636</v>
      </c>
      <c r="M565" t="s">
        <v>1556</v>
      </c>
      <c r="N565">
        <v>152</v>
      </c>
      <c r="O565" t="s">
        <v>1557</v>
      </c>
      <c r="P565" t="s">
        <v>3</v>
      </c>
      <c r="Q565" t="s">
        <v>1558</v>
      </c>
      <c r="R565" t="s">
        <v>1072</v>
      </c>
      <c r="S565" t="s">
        <v>1638</v>
      </c>
      <c r="T565" s="109">
        <v>575</v>
      </c>
      <c r="U565" t="s">
        <v>1559</v>
      </c>
      <c r="V565" t="s">
        <v>1676</v>
      </c>
    </row>
    <row r="566" spans="1:22" hidden="1" x14ac:dyDescent="0.25">
      <c r="A566" t="s">
        <v>449</v>
      </c>
      <c r="B566">
        <v>33</v>
      </c>
      <c r="C566">
        <v>8</v>
      </c>
      <c r="D566" t="s">
        <v>1554</v>
      </c>
      <c r="E566" s="108">
        <v>45348</v>
      </c>
      <c r="F566" t="s">
        <v>1555</v>
      </c>
      <c r="G566">
        <v>1</v>
      </c>
      <c r="H566">
        <v>45348</v>
      </c>
      <c r="J566">
        <v>0</v>
      </c>
      <c r="K566" t="s">
        <v>1620</v>
      </c>
      <c r="L566" t="s">
        <v>1636</v>
      </c>
      <c r="M566" t="s">
        <v>1556</v>
      </c>
      <c r="N566">
        <v>152</v>
      </c>
      <c r="O566" t="s">
        <v>1557</v>
      </c>
      <c r="P566" t="s">
        <v>3</v>
      </c>
      <c r="Q566" t="s">
        <v>1558</v>
      </c>
      <c r="R566" t="s">
        <v>371</v>
      </c>
      <c r="S566" t="s">
        <v>1637</v>
      </c>
      <c r="T566" s="109">
        <v>375</v>
      </c>
      <c r="U566" t="s">
        <v>1559</v>
      </c>
      <c r="V566" t="s">
        <v>1676</v>
      </c>
    </row>
    <row r="567" spans="1:22" hidden="1" x14ac:dyDescent="0.25">
      <c r="A567" t="s">
        <v>449</v>
      </c>
      <c r="B567">
        <v>33</v>
      </c>
      <c r="C567">
        <v>8</v>
      </c>
      <c r="D567" t="s">
        <v>1554</v>
      </c>
      <c r="E567" s="108">
        <v>45348</v>
      </c>
      <c r="F567" t="s">
        <v>1555</v>
      </c>
      <c r="G567">
        <v>1</v>
      </c>
      <c r="H567">
        <v>45348</v>
      </c>
      <c r="J567">
        <v>0</v>
      </c>
      <c r="K567" t="s">
        <v>1620</v>
      </c>
      <c r="L567" t="s">
        <v>1636</v>
      </c>
      <c r="M567" t="s">
        <v>1556</v>
      </c>
      <c r="N567">
        <v>152</v>
      </c>
      <c r="O567" t="s">
        <v>1557</v>
      </c>
      <c r="P567" t="s">
        <v>3</v>
      </c>
      <c r="Q567" t="s">
        <v>1558</v>
      </c>
      <c r="R567" t="s">
        <v>371</v>
      </c>
      <c r="S567" t="s">
        <v>1637</v>
      </c>
      <c r="T567" s="109">
        <v>375</v>
      </c>
      <c r="U567" t="s">
        <v>1559</v>
      </c>
      <c r="V567" t="s">
        <v>1676</v>
      </c>
    </row>
    <row r="568" spans="1:22" hidden="1" x14ac:dyDescent="0.25">
      <c r="A568" t="s">
        <v>449</v>
      </c>
      <c r="B568">
        <v>33</v>
      </c>
      <c r="C568">
        <v>8</v>
      </c>
      <c r="D568" t="s">
        <v>1554</v>
      </c>
      <c r="E568" s="108">
        <v>45348</v>
      </c>
      <c r="F568" t="s">
        <v>1555</v>
      </c>
      <c r="G568">
        <v>1</v>
      </c>
      <c r="H568">
        <v>45348</v>
      </c>
      <c r="J568">
        <v>0</v>
      </c>
      <c r="K568" t="s">
        <v>1620</v>
      </c>
      <c r="L568" t="s">
        <v>1636</v>
      </c>
      <c r="M568" t="s">
        <v>1556</v>
      </c>
      <c r="N568">
        <v>152</v>
      </c>
      <c r="O568" t="s">
        <v>1557</v>
      </c>
      <c r="P568" t="s">
        <v>3</v>
      </c>
      <c r="Q568" t="s">
        <v>1558</v>
      </c>
      <c r="R568" t="s">
        <v>956</v>
      </c>
      <c r="S568" t="s">
        <v>957</v>
      </c>
      <c r="T568" s="109">
        <v>300</v>
      </c>
      <c r="U568" t="s">
        <v>1559</v>
      </c>
      <c r="V568" t="s">
        <v>1676</v>
      </c>
    </row>
    <row r="569" spans="1:22" hidden="1" x14ac:dyDescent="0.25">
      <c r="A569" t="s">
        <v>449</v>
      </c>
      <c r="B569">
        <v>33</v>
      </c>
      <c r="C569">
        <v>8</v>
      </c>
      <c r="D569" t="s">
        <v>1554</v>
      </c>
      <c r="E569" s="108">
        <v>45348</v>
      </c>
      <c r="F569" t="s">
        <v>1555</v>
      </c>
      <c r="G569">
        <v>1</v>
      </c>
      <c r="H569">
        <v>45348</v>
      </c>
      <c r="J569">
        <v>0</v>
      </c>
      <c r="K569" t="s">
        <v>1620</v>
      </c>
      <c r="L569" t="s">
        <v>1636</v>
      </c>
      <c r="M569" t="s">
        <v>1556</v>
      </c>
      <c r="N569">
        <v>152</v>
      </c>
      <c r="O569" t="s">
        <v>1557</v>
      </c>
      <c r="P569" t="s">
        <v>3</v>
      </c>
      <c r="Q569" t="s">
        <v>1558</v>
      </c>
      <c r="R569" t="s">
        <v>371</v>
      </c>
      <c r="S569" t="s">
        <v>1637</v>
      </c>
      <c r="T569" s="109">
        <v>375</v>
      </c>
      <c r="U569" t="s">
        <v>1559</v>
      </c>
      <c r="V569" t="s">
        <v>1676</v>
      </c>
    </row>
    <row r="570" spans="1:22" hidden="1" x14ac:dyDescent="0.25">
      <c r="A570" t="s">
        <v>449</v>
      </c>
      <c r="B570">
        <v>33</v>
      </c>
      <c r="C570">
        <v>8</v>
      </c>
      <c r="D570" t="s">
        <v>1554</v>
      </c>
      <c r="E570" s="108">
        <v>45348</v>
      </c>
      <c r="F570" t="s">
        <v>1555</v>
      </c>
      <c r="G570">
        <v>1</v>
      </c>
      <c r="H570">
        <v>45348</v>
      </c>
      <c r="J570">
        <v>0</v>
      </c>
      <c r="K570" t="s">
        <v>1620</v>
      </c>
      <c r="L570" t="s">
        <v>1636</v>
      </c>
      <c r="M570" t="s">
        <v>1556</v>
      </c>
      <c r="N570">
        <v>152</v>
      </c>
      <c r="O570" t="s">
        <v>1557</v>
      </c>
      <c r="P570" t="s">
        <v>3</v>
      </c>
      <c r="Q570" t="s">
        <v>1558</v>
      </c>
      <c r="R570" t="s">
        <v>358</v>
      </c>
      <c r="S570" t="s">
        <v>359</v>
      </c>
      <c r="T570" s="109">
        <v>117</v>
      </c>
      <c r="U570" t="s">
        <v>1559</v>
      </c>
      <c r="V570" t="s">
        <v>1676</v>
      </c>
    </row>
    <row r="571" spans="1:22" hidden="1" x14ac:dyDescent="0.25">
      <c r="A571" t="s">
        <v>449</v>
      </c>
      <c r="B571">
        <v>33</v>
      </c>
      <c r="C571">
        <v>8</v>
      </c>
      <c r="D571" t="s">
        <v>1554</v>
      </c>
      <c r="E571" s="108">
        <v>45348</v>
      </c>
      <c r="F571" t="s">
        <v>1555</v>
      </c>
      <c r="G571">
        <v>1</v>
      </c>
      <c r="H571">
        <v>45348</v>
      </c>
      <c r="J571">
        <v>0</v>
      </c>
      <c r="K571" t="s">
        <v>1620</v>
      </c>
      <c r="L571" t="s">
        <v>1636</v>
      </c>
      <c r="M571" t="s">
        <v>1556</v>
      </c>
      <c r="N571">
        <v>152</v>
      </c>
      <c r="O571" t="s">
        <v>1557</v>
      </c>
      <c r="P571" t="s">
        <v>3</v>
      </c>
      <c r="Q571" t="s">
        <v>1558</v>
      </c>
      <c r="R571" t="s">
        <v>358</v>
      </c>
      <c r="S571" t="s">
        <v>359</v>
      </c>
      <c r="T571" s="109">
        <v>1404</v>
      </c>
      <c r="U571" t="s">
        <v>1559</v>
      </c>
      <c r="V571" t="s">
        <v>1676</v>
      </c>
    </row>
    <row r="572" spans="1:22" hidden="1" x14ac:dyDescent="0.25">
      <c r="A572" t="s">
        <v>449</v>
      </c>
      <c r="B572">
        <v>34</v>
      </c>
      <c r="C572">
        <v>8</v>
      </c>
      <c r="D572" t="s">
        <v>1554</v>
      </c>
      <c r="E572" s="108">
        <v>45349</v>
      </c>
      <c r="F572" t="s">
        <v>1555</v>
      </c>
      <c r="G572">
        <v>1</v>
      </c>
      <c r="H572">
        <v>45349</v>
      </c>
      <c r="J572">
        <v>0</v>
      </c>
      <c r="K572" t="s">
        <v>1620</v>
      </c>
      <c r="L572" t="s">
        <v>1636</v>
      </c>
      <c r="M572" t="s">
        <v>1556</v>
      </c>
      <c r="N572">
        <v>152</v>
      </c>
      <c r="O572" t="s">
        <v>1557</v>
      </c>
      <c r="P572" t="s">
        <v>3</v>
      </c>
      <c r="Q572" t="s">
        <v>1558</v>
      </c>
      <c r="R572" t="s">
        <v>811</v>
      </c>
      <c r="S572" t="s">
        <v>812</v>
      </c>
      <c r="T572" s="109">
        <v>91</v>
      </c>
      <c r="U572" t="s">
        <v>1559</v>
      </c>
      <c r="V572" t="s">
        <v>1677</v>
      </c>
    </row>
    <row r="573" spans="1:22" hidden="1" x14ac:dyDescent="0.25">
      <c r="A573" t="s">
        <v>449</v>
      </c>
      <c r="B573">
        <v>34</v>
      </c>
      <c r="C573">
        <v>8</v>
      </c>
      <c r="D573" t="s">
        <v>1554</v>
      </c>
      <c r="E573" s="108">
        <v>45349</v>
      </c>
      <c r="F573" t="s">
        <v>1555</v>
      </c>
      <c r="G573">
        <v>1</v>
      </c>
      <c r="H573">
        <v>45349</v>
      </c>
      <c r="J573">
        <v>0</v>
      </c>
      <c r="K573" t="s">
        <v>1620</v>
      </c>
      <c r="L573" t="s">
        <v>1636</v>
      </c>
      <c r="M573" t="s">
        <v>1556</v>
      </c>
      <c r="N573">
        <v>152</v>
      </c>
      <c r="O573" t="s">
        <v>1557</v>
      </c>
      <c r="P573" t="s">
        <v>3</v>
      </c>
      <c r="Q573" t="s">
        <v>1558</v>
      </c>
      <c r="R573" t="s">
        <v>811</v>
      </c>
      <c r="S573" t="s">
        <v>812</v>
      </c>
      <c r="T573" s="109">
        <v>76.05</v>
      </c>
      <c r="U573" t="s">
        <v>1559</v>
      </c>
      <c r="V573" t="s">
        <v>1677</v>
      </c>
    </row>
    <row r="574" spans="1:22" hidden="1" x14ac:dyDescent="0.25">
      <c r="A574" t="s">
        <v>449</v>
      </c>
      <c r="B574">
        <v>34</v>
      </c>
      <c r="C574">
        <v>8</v>
      </c>
      <c r="D574" t="s">
        <v>1554</v>
      </c>
      <c r="E574" s="108">
        <v>45349</v>
      </c>
      <c r="F574" t="s">
        <v>1555</v>
      </c>
      <c r="G574">
        <v>1</v>
      </c>
      <c r="H574">
        <v>45349</v>
      </c>
      <c r="J574">
        <v>0</v>
      </c>
      <c r="K574" t="s">
        <v>1620</v>
      </c>
      <c r="L574" t="s">
        <v>1636</v>
      </c>
      <c r="M574" t="s">
        <v>1556</v>
      </c>
      <c r="N574">
        <v>152</v>
      </c>
      <c r="O574" t="s">
        <v>1557</v>
      </c>
      <c r="P574" t="s">
        <v>3</v>
      </c>
      <c r="Q574" t="s">
        <v>1558</v>
      </c>
      <c r="R574" t="s">
        <v>811</v>
      </c>
      <c r="S574" t="s">
        <v>812</v>
      </c>
      <c r="T574" s="109">
        <v>91</v>
      </c>
      <c r="U574" t="s">
        <v>1559</v>
      </c>
      <c r="V574" t="s">
        <v>1677</v>
      </c>
    </row>
    <row r="575" spans="1:22" hidden="1" x14ac:dyDescent="0.25">
      <c r="A575" t="s">
        <v>449</v>
      </c>
      <c r="B575">
        <v>34</v>
      </c>
      <c r="C575">
        <v>8</v>
      </c>
      <c r="D575" t="s">
        <v>1554</v>
      </c>
      <c r="E575" s="108">
        <v>45349</v>
      </c>
      <c r="F575" t="s">
        <v>1555</v>
      </c>
      <c r="G575">
        <v>1</v>
      </c>
      <c r="H575">
        <v>45349</v>
      </c>
      <c r="J575">
        <v>0</v>
      </c>
      <c r="K575" t="s">
        <v>1620</v>
      </c>
      <c r="L575" t="s">
        <v>1636</v>
      </c>
      <c r="M575" t="s">
        <v>1556</v>
      </c>
      <c r="N575">
        <v>152</v>
      </c>
      <c r="O575" t="s">
        <v>1557</v>
      </c>
      <c r="P575" t="s">
        <v>3</v>
      </c>
      <c r="Q575" t="s">
        <v>1558</v>
      </c>
      <c r="R575" t="s">
        <v>811</v>
      </c>
      <c r="S575" t="s">
        <v>812</v>
      </c>
      <c r="T575" s="109">
        <v>76.05</v>
      </c>
      <c r="U575" t="s">
        <v>1559</v>
      </c>
      <c r="V575" t="s">
        <v>1677</v>
      </c>
    </row>
    <row r="576" spans="1:22" hidden="1" x14ac:dyDescent="0.25">
      <c r="A576" t="s">
        <v>449</v>
      </c>
      <c r="B576">
        <v>34</v>
      </c>
      <c r="C576">
        <v>8</v>
      </c>
      <c r="D576" t="s">
        <v>1554</v>
      </c>
      <c r="E576" s="108">
        <v>45349</v>
      </c>
      <c r="F576" t="s">
        <v>1555</v>
      </c>
      <c r="G576">
        <v>1</v>
      </c>
      <c r="H576">
        <v>45349</v>
      </c>
      <c r="J576">
        <v>0</v>
      </c>
      <c r="K576" t="s">
        <v>1620</v>
      </c>
      <c r="L576" t="s">
        <v>1636</v>
      </c>
      <c r="M576" t="s">
        <v>1556</v>
      </c>
      <c r="N576">
        <v>152</v>
      </c>
      <c r="O576" t="s">
        <v>1557</v>
      </c>
      <c r="P576" t="s">
        <v>3</v>
      </c>
      <c r="Q576" t="s">
        <v>1558</v>
      </c>
      <c r="R576" t="s">
        <v>371</v>
      </c>
      <c r="S576" t="s">
        <v>1637</v>
      </c>
      <c r="T576" s="109">
        <v>375</v>
      </c>
      <c r="U576" t="s">
        <v>1559</v>
      </c>
      <c r="V576" t="s">
        <v>1677</v>
      </c>
    </row>
    <row r="577" spans="1:22" hidden="1" x14ac:dyDescent="0.25">
      <c r="A577" t="s">
        <v>449</v>
      </c>
      <c r="B577">
        <v>34</v>
      </c>
      <c r="C577">
        <v>8</v>
      </c>
      <c r="D577" t="s">
        <v>1554</v>
      </c>
      <c r="E577" s="108">
        <v>45349</v>
      </c>
      <c r="F577" t="s">
        <v>1555</v>
      </c>
      <c r="G577">
        <v>1</v>
      </c>
      <c r="H577">
        <v>45349</v>
      </c>
      <c r="J577">
        <v>0</v>
      </c>
      <c r="K577" t="s">
        <v>1620</v>
      </c>
      <c r="L577" t="s">
        <v>1636</v>
      </c>
      <c r="M577" t="s">
        <v>1556</v>
      </c>
      <c r="N577">
        <v>152</v>
      </c>
      <c r="O577" t="s">
        <v>1557</v>
      </c>
      <c r="P577" t="s">
        <v>3</v>
      </c>
      <c r="Q577" t="s">
        <v>1558</v>
      </c>
      <c r="R577" t="s">
        <v>1072</v>
      </c>
      <c r="S577" t="s">
        <v>1638</v>
      </c>
      <c r="T577" s="109">
        <v>185</v>
      </c>
      <c r="U577" t="s">
        <v>1559</v>
      </c>
      <c r="V577" t="s">
        <v>1677</v>
      </c>
    </row>
    <row r="578" spans="1:22" hidden="1" x14ac:dyDescent="0.25">
      <c r="A578" t="s">
        <v>449</v>
      </c>
      <c r="B578">
        <v>34</v>
      </c>
      <c r="C578">
        <v>8</v>
      </c>
      <c r="D578" t="s">
        <v>1554</v>
      </c>
      <c r="E578" s="108">
        <v>45349</v>
      </c>
      <c r="F578" t="s">
        <v>1555</v>
      </c>
      <c r="G578">
        <v>1</v>
      </c>
      <c r="H578">
        <v>45349</v>
      </c>
      <c r="J578">
        <v>0</v>
      </c>
      <c r="K578" t="s">
        <v>1620</v>
      </c>
      <c r="L578" t="s">
        <v>1636</v>
      </c>
      <c r="M578" t="s">
        <v>1556</v>
      </c>
      <c r="N578">
        <v>152</v>
      </c>
      <c r="O578" t="s">
        <v>1557</v>
      </c>
      <c r="P578" t="s">
        <v>3</v>
      </c>
      <c r="Q578" t="s">
        <v>1558</v>
      </c>
      <c r="R578" t="s">
        <v>1072</v>
      </c>
      <c r="S578" t="s">
        <v>1638</v>
      </c>
      <c r="T578" s="109">
        <v>575</v>
      </c>
      <c r="U578" t="s">
        <v>1559</v>
      </c>
      <c r="V578" t="s">
        <v>1677</v>
      </c>
    </row>
    <row r="579" spans="1:22" hidden="1" x14ac:dyDescent="0.25">
      <c r="A579" t="s">
        <v>449</v>
      </c>
      <c r="B579">
        <v>34</v>
      </c>
      <c r="C579">
        <v>8</v>
      </c>
      <c r="D579" t="s">
        <v>1554</v>
      </c>
      <c r="E579" s="108">
        <v>45349</v>
      </c>
      <c r="F579" t="s">
        <v>1555</v>
      </c>
      <c r="G579">
        <v>1</v>
      </c>
      <c r="H579">
        <v>45349</v>
      </c>
      <c r="J579">
        <v>0</v>
      </c>
      <c r="K579" t="s">
        <v>1620</v>
      </c>
      <c r="L579" t="s">
        <v>1636</v>
      </c>
      <c r="M579" t="s">
        <v>1556</v>
      </c>
      <c r="N579">
        <v>152</v>
      </c>
      <c r="O579" t="s">
        <v>1557</v>
      </c>
      <c r="P579" t="s">
        <v>3</v>
      </c>
      <c r="Q579" t="s">
        <v>1558</v>
      </c>
      <c r="R579" t="s">
        <v>371</v>
      </c>
      <c r="S579" t="s">
        <v>1637</v>
      </c>
      <c r="T579" s="109">
        <v>375</v>
      </c>
      <c r="U579" t="s">
        <v>1559</v>
      </c>
      <c r="V579" t="s">
        <v>1677</v>
      </c>
    </row>
    <row r="580" spans="1:22" hidden="1" x14ac:dyDescent="0.25">
      <c r="A580" t="s">
        <v>449</v>
      </c>
      <c r="B580">
        <v>34</v>
      </c>
      <c r="C580">
        <v>8</v>
      </c>
      <c r="D580" t="s">
        <v>1554</v>
      </c>
      <c r="E580" s="108">
        <v>45349</v>
      </c>
      <c r="F580" t="s">
        <v>1555</v>
      </c>
      <c r="G580">
        <v>1</v>
      </c>
      <c r="H580">
        <v>45349</v>
      </c>
      <c r="J580">
        <v>0</v>
      </c>
      <c r="K580" t="s">
        <v>1620</v>
      </c>
      <c r="L580" t="s">
        <v>1636</v>
      </c>
      <c r="M580" t="s">
        <v>1556</v>
      </c>
      <c r="N580">
        <v>152</v>
      </c>
      <c r="O580" t="s">
        <v>1557</v>
      </c>
      <c r="P580" t="s">
        <v>3</v>
      </c>
      <c r="Q580" t="s">
        <v>1558</v>
      </c>
      <c r="R580" t="s">
        <v>1368</v>
      </c>
      <c r="S580" t="s">
        <v>1369</v>
      </c>
      <c r="T580" s="109">
        <v>700</v>
      </c>
      <c r="U580" t="s">
        <v>1559</v>
      </c>
      <c r="V580" t="s">
        <v>1677</v>
      </c>
    </row>
    <row r="581" spans="1:22" hidden="1" x14ac:dyDescent="0.25">
      <c r="A581" t="s">
        <v>449</v>
      </c>
      <c r="B581">
        <v>34</v>
      </c>
      <c r="C581">
        <v>8</v>
      </c>
      <c r="D581" t="s">
        <v>1554</v>
      </c>
      <c r="E581" s="108">
        <v>45349</v>
      </c>
      <c r="F581" t="s">
        <v>1555</v>
      </c>
      <c r="G581">
        <v>1</v>
      </c>
      <c r="H581">
        <v>45349</v>
      </c>
      <c r="J581">
        <v>0</v>
      </c>
      <c r="K581" t="s">
        <v>1620</v>
      </c>
      <c r="L581" t="s">
        <v>1636</v>
      </c>
      <c r="M581" t="s">
        <v>1556</v>
      </c>
      <c r="N581">
        <v>152</v>
      </c>
      <c r="O581" t="s">
        <v>1557</v>
      </c>
      <c r="P581" t="s">
        <v>3</v>
      </c>
      <c r="Q581" t="s">
        <v>1558</v>
      </c>
      <c r="R581" t="s">
        <v>956</v>
      </c>
      <c r="S581" t="s">
        <v>957</v>
      </c>
      <c r="T581" s="109">
        <v>600</v>
      </c>
      <c r="U581" t="s">
        <v>1559</v>
      </c>
      <c r="V581" t="s">
        <v>1677</v>
      </c>
    </row>
    <row r="582" spans="1:22" hidden="1" x14ac:dyDescent="0.25">
      <c r="A582" t="s">
        <v>449</v>
      </c>
      <c r="B582">
        <v>34</v>
      </c>
      <c r="C582">
        <v>8</v>
      </c>
      <c r="D582" t="s">
        <v>1554</v>
      </c>
      <c r="E582" s="108">
        <v>45349</v>
      </c>
      <c r="F582" t="s">
        <v>1555</v>
      </c>
      <c r="G582">
        <v>1</v>
      </c>
      <c r="H582">
        <v>45349</v>
      </c>
      <c r="J582">
        <v>0</v>
      </c>
      <c r="K582" t="s">
        <v>1620</v>
      </c>
      <c r="L582" t="s">
        <v>1636</v>
      </c>
      <c r="M582" t="s">
        <v>1556</v>
      </c>
      <c r="N582">
        <v>152</v>
      </c>
      <c r="O582" t="s">
        <v>1557</v>
      </c>
      <c r="P582" t="s">
        <v>3</v>
      </c>
      <c r="Q582" t="s">
        <v>1558</v>
      </c>
      <c r="R582" t="s">
        <v>1181</v>
      </c>
      <c r="S582" t="s">
        <v>1182</v>
      </c>
      <c r="T582" s="109">
        <v>100</v>
      </c>
      <c r="U582" t="s">
        <v>1559</v>
      </c>
      <c r="V582" t="s">
        <v>1677</v>
      </c>
    </row>
    <row r="583" spans="1:22" hidden="1" x14ac:dyDescent="0.25">
      <c r="A583" t="s">
        <v>449</v>
      </c>
      <c r="B583">
        <v>35</v>
      </c>
      <c r="C583">
        <v>8</v>
      </c>
      <c r="D583" t="s">
        <v>1554</v>
      </c>
      <c r="E583" s="108">
        <v>45350</v>
      </c>
      <c r="F583" t="s">
        <v>1555</v>
      </c>
      <c r="G583">
        <v>1</v>
      </c>
      <c r="H583">
        <v>45350</v>
      </c>
      <c r="J583">
        <v>0</v>
      </c>
      <c r="K583" t="s">
        <v>1620</v>
      </c>
      <c r="L583" t="s">
        <v>1636</v>
      </c>
      <c r="M583" t="s">
        <v>1556</v>
      </c>
      <c r="N583">
        <v>152</v>
      </c>
      <c r="O583" t="s">
        <v>1557</v>
      </c>
      <c r="P583" t="s">
        <v>3</v>
      </c>
      <c r="Q583" t="s">
        <v>1558</v>
      </c>
      <c r="R583" t="s">
        <v>811</v>
      </c>
      <c r="S583" t="s">
        <v>812</v>
      </c>
      <c r="T583" s="109">
        <v>76.05</v>
      </c>
      <c r="U583" t="s">
        <v>1559</v>
      </c>
      <c r="V583" t="s">
        <v>1678</v>
      </c>
    </row>
    <row r="584" spans="1:22" hidden="1" x14ac:dyDescent="0.25">
      <c r="A584" t="s">
        <v>449</v>
      </c>
      <c r="B584">
        <v>35</v>
      </c>
      <c r="C584">
        <v>8</v>
      </c>
      <c r="D584" t="s">
        <v>1554</v>
      </c>
      <c r="E584" s="108">
        <v>45350</v>
      </c>
      <c r="F584" t="s">
        <v>1555</v>
      </c>
      <c r="G584">
        <v>1</v>
      </c>
      <c r="H584">
        <v>45350</v>
      </c>
      <c r="J584">
        <v>0</v>
      </c>
      <c r="K584" t="s">
        <v>1620</v>
      </c>
      <c r="L584" t="s">
        <v>1636</v>
      </c>
      <c r="M584" t="s">
        <v>1556</v>
      </c>
      <c r="N584">
        <v>152</v>
      </c>
      <c r="O584" t="s">
        <v>1557</v>
      </c>
      <c r="P584" t="s">
        <v>3</v>
      </c>
      <c r="Q584" t="s">
        <v>1558</v>
      </c>
      <c r="R584" t="s">
        <v>624</v>
      </c>
      <c r="S584" t="s">
        <v>625</v>
      </c>
      <c r="T584" s="109">
        <v>130</v>
      </c>
      <c r="U584" t="s">
        <v>1559</v>
      </c>
      <c r="V584" t="s">
        <v>1678</v>
      </c>
    </row>
    <row r="585" spans="1:22" hidden="1" x14ac:dyDescent="0.25">
      <c r="A585" t="s">
        <v>449</v>
      </c>
      <c r="B585">
        <v>35</v>
      </c>
      <c r="C585">
        <v>8</v>
      </c>
      <c r="D585" t="s">
        <v>1554</v>
      </c>
      <c r="E585" s="108">
        <v>45350</v>
      </c>
      <c r="F585" t="s">
        <v>1555</v>
      </c>
      <c r="G585">
        <v>1</v>
      </c>
      <c r="H585">
        <v>45350</v>
      </c>
      <c r="J585">
        <v>0</v>
      </c>
      <c r="K585" t="s">
        <v>1620</v>
      </c>
      <c r="L585" t="s">
        <v>1636</v>
      </c>
      <c r="M585" t="s">
        <v>1556</v>
      </c>
      <c r="N585">
        <v>152</v>
      </c>
      <c r="O585" t="s">
        <v>1557</v>
      </c>
      <c r="P585" t="s">
        <v>3</v>
      </c>
      <c r="Q585" t="s">
        <v>1558</v>
      </c>
      <c r="R585" t="s">
        <v>811</v>
      </c>
      <c r="S585" t="s">
        <v>812</v>
      </c>
      <c r="T585" s="109">
        <v>91</v>
      </c>
      <c r="U585" t="s">
        <v>1559</v>
      </c>
      <c r="V585" t="s">
        <v>1678</v>
      </c>
    </row>
    <row r="586" spans="1:22" hidden="1" x14ac:dyDescent="0.25">
      <c r="A586" t="s">
        <v>449</v>
      </c>
      <c r="B586">
        <v>35</v>
      </c>
      <c r="C586">
        <v>8</v>
      </c>
      <c r="D586" t="s">
        <v>1554</v>
      </c>
      <c r="E586" s="108">
        <v>45350</v>
      </c>
      <c r="F586" t="s">
        <v>1555</v>
      </c>
      <c r="G586">
        <v>1</v>
      </c>
      <c r="H586">
        <v>45350</v>
      </c>
      <c r="J586">
        <v>0</v>
      </c>
      <c r="K586" t="s">
        <v>1620</v>
      </c>
      <c r="L586" t="s">
        <v>1636</v>
      </c>
      <c r="M586" t="s">
        <v>1556</v>
      </c>
      <c r="N586">
        <v>152</v>
      </c>
      <c r="O586" t="s">
        <v>1557</v>
      </c>
      <c r="P586" t="s">
        <v>3</v>
      </c>
      <c r="Q586" t="s">
        <v>1558</v>
      </c>
      <c r="R586" t="s">
        <v>624</v>
      </c>
      <c r="S586" t="s">
        <v>625</v>
      </c>
      <c r="T586" s="109">
        <v>110.5</v>
      </c>
      <c r="U586" t="s">
        <v>1559</v>
      </c>
      <c r="V586" t="s">
        <v>1678</v>
      </c>
    </row>
    <row r="587" spans="1:22" hidden="1" x14ac:dyDescent="0.25">
      <c r="A587" t="s">
        <v>449</v>
      </c>
      <c r="B587">
        <v>35</v>
      </c>
      <c r="C587">
        <v>8</v>
      </c>
      <c r="D587" t="s">
        <v>1554</v>
      </c>
      <c r="E587" s="108">
        <v>45350</v>
      </c>
      <c r="F587" t="s">
        <v>1555</v>
      </c>
      <c r="G587">
        <v>1</v>
      </c>
      <c r="H587">
        <v>45350</v>
      </c>
      <c r="J587">
        <v>0</v>
      </c>
      <c r="K587" t="s">
        <v>1620</v>
      </c>
      <c r="L587" t="s">
        <v>1636</v>
      </c>
      <c r="M587" t="s">
        <v>1556</v>
      </c>
      <c r="N587">
        <v>152</v>
      </c>
      <c r="O587" t="s">
        <v>1557</v>
      </c>
      <c r="P587" t="s">
        <v>3</v>
      </c>
      <c r="Q587" t="s">
        <v>1558</v>
      </c>
      <c r="R587" t="s">
        <v>624</v>
      </c>
      <c r="S587" t="s">
        <v>625</v>
      </c>
      <c r="T587" s="109">
        <v>110.5</v>
      </c>
      <c r="U587" t="s">
        <v>1559</v>
      </c>
      <c r="V587" t="s">
        <v>1678</v>
      </c>
    </row>
    <row r="588" spans="1:22" hidden="1" x14ac:dyDescent="0.25">
      <c r="A588" t="s">
        <v>449</v>
      </c>
      <c r="B588">
        <v>35</v>
      </c>
      <c r="C588">
        <v>8</v>
      </c>
      <c r="D588" t="s">
        <v>1554</v>
      </c>
      <c r="E588" s="108">
        <v>45350</v>
      </c>
      <c r="F588" t="s">
        <v>1555</v>
      </c>
      <c r="G588">
        <v>1</v>
      </c>
      <c r="H588">
        <v>45350</v>
      </c>
      <c r="J588">
        <v>0</v>
      </c>
      <c r="K588" t="s">
        <v>1620</v>
      </c>
      <c r="L588" t="s">
        <v>1636</v>
      </c>
      <c r="M588" t="s">
        <v>1556</v>
      </c>
      <c r="N588">
        <v>152</v>
      </c>
      <c r="O588" t="s">
        <v>1557</v>
      </c>
      <c r="P588" t="s">
        <v>3</v>
      </c>
      <c r="Q588" t="s">
        <v>1558</v>
      </c>
      <c r="R588" t="s">
        <v>811</v>
      </c>
      <c r="S588" t="s">
        <v>812</v>
      </c>
      <c r="T588" s="109">
        <v>76.05</v>
      </c>
      <c r="U588" t="s">
        <v>1559</v>
      </c>
      <c r="V588" t="s">
        <v>1678</v>
      </c>
    </row>
    <row r="589" spans="1:22" hidden="1" x14ac:dyDescent="0.25">
      <c r="A589" t="s">
        <v>449</v>
      </c>
      <c r="B589">
        <v>35</v>
      </c>
      <c r="C589">
        <v>8</v>
      </c>
      <c r="D589" t="s">
        <v>1554</v>
      </c>
      <c r="E589" s="108">
        <v>45350</v>
      </c>
      <c r="F589" t="s">
        <v>1555</v>
      </c>
      <c r="G589">
        <v>1</v>
      </c>
      <c r="H589">
        <v>45350</v>
      </c>
      <c r="J589">
        <v>0</v>
      </c>
      <c r="K589" t="s">
        <v>1620</v>
      </c>
      <c r="L589" t="s">
        <v>1636</v>
      </c>
      <c r="M589" t="s">
        <v>1556</v>
      </c>
      <c r="N589">
        <v>152</v>
      </c>
      <c r="O589" t="s">
        <v>1557</v>
      </c>
      <c r="P589" t="s">
        <v>3</v>
      </c>
      <c r="Q589" t="s">
        <v>1558</v>
      </c>
      <c r="R589" t="s">
        <v>811</v>
      </c>
      <c r="S589" t="s">
        <v>812</v>
      </c>
      <c r="T589" s="109">
        <v>76.05</v>
      </c>
      <c r="U589" t="s">
        <v>1559</v>
      </c>
      <c r="V589" t="s">
        <v>1678</v>
      </c>
    </row>
    <row r="590" spans="1:22" hidden="1" x14ac:dyDescent="0.25">
      <c r="A590" t="s">
        <v>449</v>
      </c>
      <c r="B590">
        <v>35</v>
      </c>
      <c r="C590">
        <v>8</v>
      </c>
      <c r="D590" t="s">
        <v>1554</v>
      </c>
      <c r="E590" s="108">
        <v>45350</v>
      </c>
      <c r="F590" t="s">
        <v>1555</v>
      </c>
      <c r="G590">
        <v>1</v>
      </c>
      <c r="H590">
        <v>45350</v>
      </c>
      <c r="J590">
        <v>0</v>
      </c>
      <c r="K590" t="s">
        <v>1620</v>
      </c>
      <c r="L590" t="s">
        <v>1636</v>
      </c>
      <c r="M590" t="s">
        <v>1556</v>
      </c>
      <c r="N590">
        <v>152</v>
      </c>
      <c r="O590" t="s">
        <v>1557</v>
      </c>
      <c r="P590" t="s">
        <v>3</v>
      </c>
      <c r="Q590" t="s">
        <v>1558</v>
      </c>
      <c r="R590" t="s">
        <v>811</v>
      </c>
      <c r="S590" t="s">
        <v>812</v>
      </c>
      <c r="T590" s="109">
        <v>76.05</v>
      </c>
      <c r="U590" t="s">
        <v>1559</v>
      </c>
      <c r="V590" t="s">
        <v>1678</v>
      </c>
    </row>
    <row r="591" spans="1:22" hidden="1" x14ac:dyDescent="0.25">
      <c r="A591" t="s">
        <v>449</v>
      </c>
      <c r="B591">
        <v>35</v>
      </c>
      <c r="C591">
        <v>8</v>
      </c>
      <c r="D591" t="s">
        <v>1554</v>
      </c>
      <c r="E591" s="108">
        <v>45350</v>
      </c>
      <c r="F591" t="s">
        <v>1555</v>
      </c>
      <c r="G591">
        <v>1</v>
      </c>
      <c r="H591">
        <v>45350</v>
      </c>
      <c r="J591">
        <v>0</v>
      </c>
      <c r="K591" t="s">
        <v>1620</v>
      </c>
      <c r="L591" t="s">
        <v>1636</v>
      </c>
      <c r="M591" t="s">
        <v>1556</v>
      </c>
      <c r="N591">
        <v>152</v>
      </c>
      <c r="O591" t="s">
        <v>1557</v>
      </c>
      <c r="P591" t="s">
        <v>3</v>
      </c>
      <c r="Q591" t="s">
        <v>1558</v>
      </c>
      <c r="R591" t="s">
        <v>811</v>
      </c>
      <c r="S591" t="s">
        <v>812</v>
      </c>
      <c r="T591" s="109">
        <v>76.05</v>
      </c>
      <c r="U591" t="s">
        <v>1559</v>
      </c>
      <c r="V591" t="s">
        <v>1678</v>
      </c>
    </row>
    <row r="592" spans="1:22" hidden="1" x14ac:dyDescent="0.25">
      <c r="A592" t="s">
        <v>449</v>
      </c>
      <c r="B592">
        <v>35</v>
      </c>
      <c r="C592">
        <v>8</v>
      </c>
      <c r="D592" t="s">
        <v>1554</v>
      </c>
      <c r="E592" s="108">
        <v>45350</v>
      </c>
      <c r="F592" t="s">
        <v>1555</v>
      </c>
      <c r="G592">
        <v>1</v>
      </c>
      <c r="H592">
        <v>45350</v>
      </c>
      <c r="J592">
        <v>0</v>
      </c>
      <c r="K592" t="s">
        <v>1620</v>
      </c>
      <c r="L592" t="s">
        <v>1636</v>
      </c>
      <c r="M592" t="s">
        <v>1556</v>
      </c>
      <c r="N592">
        <v>152</v>
      </c>
      <c r="O592" t="s">
        <v>1557</v>
      </c>
      <c r="P592" t="s">
        <v>3</v>
      </c>
      <c r="Q592" t="s">
        <v>1558</v>
      </c>
      <c r="R592" t="s">
        <v>811</v>
      </c>
      <c r="S592" t="s">
        <v>812</v>
      </c>
      <c r="T592" s="109">
        <v>76.05</v>
      </c>
      <c r="U592" t="s">
        <v>1559</v>
      </c>
      <c r="V592" t="s">
        <v>1678</v>
      </c>
    </row>
    <row r="593" spans="1:22" hidden="1" x14ac:dyDescent="0.25">
      <c r="A593" t="s">
        <v>449</v>
      </c>
      <c r="B593">
        <v>35</v>
      </c>
      <c r="C593">
        <v>8</v>
      </c>
      <c r="D593" t="s">
        <v>1554</v>
      </c>
      <c r="E593" s="108">
        <v>45350</v>
      </c>
      <c r="F593" t="s">
        <v>1555</v>
      </c>
      <c r="G593">
        <v>1</v>
      </c>
      <c r="H593">
        <v>45350</v>
      </c>
      <c r="J593">
        <v>0</v>
      </c>
      <c r="K593" t="s">
        <v>1620</v>
      </c>
      <c r="L593" t="s">
        <v>1636</v>
      </c>
      <c r="M593" t="s">
        <v>1556</v>
      </c>
      <c r="N593">
        <v>152</v>
      </c>
      <c r="O593" t="s">
        <v>1557</v>
      </c>
      <c r="P593" t="s">
        <v>3</v>
      </c>
      <c r="Q593" t="s">
        <v>1558</v>
      </c>
      <c r="R593" t="s">
        <v>1639</v>
      </c>
      <c r="S593" t="s">
        <v>1640</v>
      </c>
      <c r="T593" s="109">
        <v>464</v>
      </c>
      <c r="U593" t="s">
        <v>1559</v>
      </c>
      <c r="V593" t="s">
        <v>1678</v>
      </c>
    </row>
    <row r="594" spans="1:22" hidden="1" x14ac:dyDescent="0.25">
      <c r="A594" t="s">
        <v>449</v>
      </c>
      <c r="B594">
        <v>35</v>
      </c>
      <c r="C594">
        <v>8</v>
      </c>
      <c r="D594" t="s">
        <v>1554</v>
      </c>
      <c r="E594" s="108">
        <v>45350</v>
      </c>
      <c r="F594" t="s">
        <v>1555</v>
      </c>
      <c r="G594">
        <v>1</v>
      </c>
      <c r="H594">
        <v>45350</v>
      </c>
      <c r="J594">
        <v>0</v>
      </c>
      <c r="K594" t="s">
        <v>1620</v>
      </c>
      <c r="L594" t="s">
        <v>1636</v>
      </c>
      <c r="M594" t="s">
        <v>1556</v>
      </c>
      <c r="N594">
        <v>152</v>
      </c>
      <c r="O594" t="s">
        <v>1557</v>
      </c>
      <c r="P594" t="s">
        <v>3</v>
      </c>
      <c r="Q594" t="s">
        <v>1558</v>
      </c>
      <c r="R594" t="s">
        <v>370</v>
      </c>
      <c r="S594" t="s">
        <v>1569</v>
      </c>
      <c r="T594" s="109">
        <v>90</v>
      </c>
      <c r="U594" t="s">
        <v>1559</v>
      </c>
      <c r="V594" t="s">
        <v>1678</v>
      </c>
    </row>
    <row r="595" spans="1:22" hidden="1" x14ac:dyDescent="0.25">
      <c r="A595" t="s">
        <v>449</v>
      </c>
      <c r="B595">
        <v>35</v>
      </c>
      <c r="C595">
        <v>8</v>
      </c>
      <c r="D595" t="s">
        <v>1554</v>
      </c>
      <c r="E595" s="108">
        <v>45350</v>
      </c>
      <c r="F595" t="s">
        <v>1555</v>
      </c>
      <c r="G595">
        <v>1</v>
      </c>
      <c r="H595">
        <v>45350</v>
      </c>
      <c r="J595">
        <v>0</v>
      </c>
      <c r="K595" t="s">
        <v>1620</v>
      </c>
      <c r="L595" t="s">
        <v>1636</v>
      </c>
      <c r="M595" t="s">
        <v>1556</v>
      </c>
      <c r="N595">
        <v>152</v>
      </c>
      <c r="O595" t="s">
        <v>1557</v>
      </c>
      <c r="P595" t="s">
        <v>3</v>
      </c>
      <c r="Q595" t="s">
        <v>1558</v>
      </c>
      <c r="R595" t="s">
        <v>956</v>
      </c>
      <c r="S595" t="s">
        <v>957</v>
      </c>
      <c r="T595" s="109">
        <v>210</v>
      </c>
      <c r="U595" t="s">
        <v>1559</v>
      </c>
      <c r="V595" t="s">
        <v>1678</v>
      </c>
    </row>
    <row r="596" spans="1:22" hidden="1" x14ac:dyDescent="0.25">
      <c r="A596" t="s">
        <v>449</v>
      </c>
      <c r="B596">
        <v>35</v>
      </c>
      <c r="C596">
        <v>8</v>
      </c>
      <c r="D596" t="s">
        <v>1554</v>
      </c>
      <c r="E596" s="108">
        <v>45350</v>
      </c>
      <c r="F596" t="s">
        <v>1555</v>
      </c>
      <c r="G596">
        <v>1</v>
      </c>
      <c r="H596">
        <v>45350</v>
      </c>
      <c r="J596">
        <v>0</v>
      </c>
      <c r="K596" t="s">
        <v>1620</v>
      </c>
      <c r="L596" t="s">
        <v>1636</v>
      </c>
      <c r="M596" t="s">
        <v>1556</v>
      </c>
      <c r="N596">
        <v>152</v>
      </c>
      <c r="O596" t="s">
        <v>1557</v>
      </c>
      <c r="P596" t="s">
        <v>3</v>
      </c>
      <c r="Q596" t="s">
        <v>1558</v>
      </c>
      <c r="R596" t="s">
        <v>672</v>
      </c>
      <c r="S596" t="s">
        <v>673</v>
      </c>
      <c r="T596" s="109">
        <v>110</v>
      </c>
      <c r="U596" t="s">
        <v>1559</v>
      </c>
      <c r="V596" t="s">
        <v>1678</v>
      </c>
    </row>
    <row r="597" spans="1:22" hidden="1" x14ac:dyDescent="0.25">
      <c r="A597" t="s">
        <v>449</v>
      </c>
      <c r="B597">
        <v>35</v>
      </c>
      <c r="C597">
        <v>8</v>
      </c>
      <c r="D597" t="s">
        <v>1554</v>
      </c>
      <c r="E597" s="108">
        <v>45350</v>
      </c>
      <c r="F597" t="s">
        <v>1555</v>
      </c>
      <c r="G597">
        <v>1</v>
      </c>
      <c r="H597">
        <v>45350</v>
      </c>
      <c r="J597">
        <v>0</v>
      </c>
      <c r="K597" t="s">
        <v>1620</v>
      </c>
      <c r="L597" t="s">
        <v>1636</v>
      </c>
      <c r="M597" t="s">
        <v>1556</v>
      </c>
      <c r="N597">
        <v>152</v>
      </c>
      <c r="O597" t="s">
        <v>1557</v>
      </c>
      <c r="P597" t="s">
        <v>3</v>
      </c>
      <c r="Q597" t="s">
        <v>1558</v>
      </c>
      <c r="R597" t="s">
        <v>358</v>
      </c>
      <c r="S597" t="s">
        <v>359</v>
      </c>
      <c r="T597" s="109">
        <v>702</v>
      </c>
      <c r="U597" t="s">
        <v>1559</v>
      </c>
      <c r="V597" t="s">
        <v>1678</v>
      </c>
    </row>
    <row r="598" spans="1:22" hidden="1" x14ac:dyDescent="0.25">
      <c r="A598" t="s">
        <v>449</v>
      </c>
      <c r="B598">
        <v>35</v>
      </c>
      <c r="C598">
        <v>8</v>
      </c>
      <c r="D598" t="s">
        <v>1554</v>
      </c>
      <c r="E598" s="108">
        <v>45350</v>
      </c>
      <c r="F598" t="s">
        <v>1555</v>
      </c>
      <c r="G598">
        <v>1</v>
      </c>
      <c r="H598">
        <v>45350</v>
      </c>
      <c r="J598">
        <v>0</v>
      </c>
      <c r="K598" t="s">
        <v>1620</v>
      </c>
      <c r="L598" t="s">
        <v>1636</v>
      </c>
      <c r="M598" t="s">
        <v>1556</v>
      </c>
      <c r="N598">
        <v>152</v>
      </c>
      <c r="O598" t="s">
        <v>1557</v>
      </c>
      <c r="P598" t="s">
        <v>3</v>
      </c>
      <c r="Q598" t="s">
        <v>1558</v>
      </c>
      <c r="R598" t="s">
        <v>358</v>
      </c>
      <c r="S598" t="s">
        <v>359</v>
      </c>
      <c r="T598" s="109">
        <v>702</v>
      </c>
      <c r="U598" t="s">
        <v>1559</v>
      </c>
      <c r="V598" t="s">
        <v>1678</v>
      </c>
    </row>
    <row r="599" spans="1:22" hidden="1" x14ac:dyDescent="0.25">
      <c r="A599" t="s">
        <v>449</v>
      </c>
      <c r="B599">
        <v>36</v>
      </c>
      <c r="C599">
        <v>8</v>
      </c>
      <c r="D599" t="s">
        <v>1554</v>
      </c>
      <c r="E599" s="108">
        <v>45351</v>
      </c>
      <c r="F599" t="s">
        <v>1555</v>
      </c>
      <c r="G599">
        <v>1</v>
      </c>
      <c r="H599">
        <v>45351</v>
      </c>
      <c r="J599">
        <v>0</v>
      </c>
      <c r="K599" t="s">
        <v>1620</v>
      </c>
      <c r="L599" t="s">
        <v>1636</v>
      </c>
      <c r="M599" t="s">
        <v>1556</v>
      </c>
      <c r="N599">
        <v>152</v>
      </c>
      <c r="O599" t="s">
        <v>1557</v>
      </c>
      <c r="P599" t="s">
        <v>3</v>
      </c>
      <c r="Q599" t="s">
        <v>1558</v>
      </c>
      <c r="R599" t="s">
        <v>1212</v>
      </c>
      <c r="S599" t="s">
        <v>1213</v>
      </c>
      <c r="T599" s="109">
        <v>630</v>
      </c>
      <c r="U599" t="s">
        <v>1559</v>
      </c>
      <c r="V599" t="s">
        <v>1679</v>
      </c>
    </row>
    <row r="600" spans="1:22" hidden="1" x14ac:dyDescent="0.25">
      <c r="A600" t="s">
        <v>449</v>
      </c>
      <c r="B600">
        <v>36</v>
      </c>
      <c r="C600">
        <v>8</v>
      </c>
      <c r="D600" t="s">
        <v>1554</v>
      </c>
      <c r="E600" s="108">
        <v>45351</v>
      </c>
      <c r="F600" t="s">
        <v>1555</v>
      </c>
      <c r="G600">
        <v>1</v>
      </c>
      <c r="H600">
        <v>45351</v>
      </c>
      <c r="J600">
        <v>0</v>
      </c>
      <c r="K600" t="s">
        <v>1620</v>
      </c>
      <c r="L600" t="s">
        <v>1636</v>
      </c>
      <c r="M600" t="s">
        <v>1556</v>
      </c>
      <c r="N600">
        <v>152</v>
      </c>
      <c r="O600" t="s">
        <v>1557</v>
      </c>
      <c r="P600" t="s">
        <v>3</v>
      </c>
      <c r="Q600" t="s">
        <v>1558</v>
      </c>
      <c r="R600" t="s">
        <v>956</v>
      </c>
      <c r="S600" t="s">
        <v>957</v>
      </c>
      <c r="T600" s="109">
        <v>300</v>
      </c>
      <c r="U600" t="s">
        <v>1559</v>
      </c>
      <c r="V600" t="s">
        <v>1679</v>
      </c>
    </row>
    <row r="601" spans="1:22" hidden="1" x14ac:dyDescent="0.25">
      <c r="A601" t="s">
        <v>449</v>
      </c>
      <c r="B601">
        <v>36</v>
      </c>
      <c r="C601">
        <v>8</v>
      </c>
      <c r="D601" t="s">
        <v>1554</v>
      </c>
      <c r="E601" s="108">
        <v>45351</v>
      </c>
      <c r="F601" t="s">
        <v>1555</v>
      </c>
      <c r="G601">
        <v>1</v>
      </c>
      <c r="H601">
        <v>45351</v>
      </c>
      <c r="J601">
        <v>0</v>
      </c>
      <c r="K601" t="s">
        <v>1620</v>
      </c>
      <c r="L601" t="s">
        <v>1636</v>
      </c>
      <c r="M601" t="s">
        <v>1556</v>
      </c>
      <c r="N601">
        <v>152</v>
      </c>
      <c r="O601" t="s">
        <v>1557</v>
      </c>
      <c r="P601" t="s">
        <v>3</v>
      </c>
      <c r="Q601" t="s">
        <v>1558</v>
      </c>
      <c r="R601" t="s">
        <v>956</v>
      </c>
      <c r="S601" t="s">
        <v>957</v>
      </c>
      <c r="T601" s="109">
        <v>300</v>
      </c>
      <c r="U601" t="s">
        <v>1559</v>
      </c>
      <c r="V601" t="s">
        <v>1679</v>
      </c>
    </row>
    <row r="602" spans="1:22" hidden="1" x14ac:dyDescent="0.25">
      <c r="A602" t="s">
        <v>449</v>
      </c>
      <c r="B602">
        <v>36</v>
      </c>
      <c r="C602">
        <v>8</v>
      </c>
      <c r="D602" t="s">
        <v>1554</v>
      </c>
      <c r="E602" s="108">
        <v>45351</v>
      </c>
      <c r="F602" t="s">
        <v>1555</v>
      </c>
      <c r="G602">
        <v>1</v>
      </c>
      <c r="H602">
        <v>45351</v>
      </c>
      <c r="J602">
        <v>0</v>
      </c>
      <c r="K602" t="s">
        <v>1620</v>
      </c>
      <c r="L602" t="s">
        <v>1636</v>
      </c>
      <c r="M602" t="s">
        <v>1556</v>
      </c>
      <c r="N602">
        <v>152</v>
      </c>
      <c r="O602" t="s">
        <v>1557</v>
      </c>
      <c r="P602" t="s">
        <v>3</v>
      </c>
      <c r="Q602" t="s">
        <v>1558</v>
      </c>
      <c r="R602" t="s">
        <v>371</v>
      </c>
      <c r="S602" t="s">
        <v>1637</v>
      </c>
      <c r="T602" s="109">
        <v>375</v>
      </c>
      <c r="U602" t="s">
        <v>1559</v>
      </c>
      <c r="V602" t="s">
        <v>1679</v>
      </c>
    </row>
    <row r="603" spans="1:22" hidden="1" x14ac:dyDescent="0.25">
      <c r="A603" t="s">
        <v>449</v>
      </c>
      <c r="B603">
        <v>36</v>
      </c>
      <c r="C603">
        <v>8</v>
      </c>
      <c r="D603" t="s">
        <v>1554</v>
      </c>
      <c r="E603" s="108">
        <v>45351</v>
      </c>
      <c r="F603" t="s">
        <v>1555</v>
      </c>
      <c r="G603">
        <v>1</v>
      </c>
      <c r="H603">
        <v>45351</v>
      </c>
      <c r="J603">
        <v>0</v>
      </c>
      <c r="K603" t="s">
        <v>1620</v>
      </c>
      <c r="L603" t="s">
        <v>1636</v>
      </c>
      <c r="M603" t="s">
        <v>1556</v>
      </c>
      <c r="N603">
        <v>152</v>
      </c>
      <c r="O603" t="s">
        <v>1557</v>
      </c>
      <c r="P603" t="s">
        <v>3</v>
      </c>
      <c r="Q603" t="s">
        <v>1558</v>
      </c>
      <c r="R603" t="s">
        <v>1072</v>
      </c>
      <c r="S603" t="s">
        <v>1638</v>
      </c>
      <c r="T603" s="109">
        <v>575</v>
      </c>
      <c r="U603" t="s">
        <v>1559</v>
      </c>
      <c r="V603" t="s">
        <v>1679</v>
      </c>
    </row>
    <row r="604" spans="1:22" hidden="1" x14ac:dyDescent="0.25">
      <c r="A604" t="s">
        <v>449</v>
      </c>
      <c r="B604">
        <v>36</v>
      </c>
      <c r="C604">
        <v>8</v>
      </c>
      <c r="D604" t="s">
        <v>1554</v>
      </c>
      <c r="E604" s="108">
        <v>45351</v>
      </c>
      <c r="F604" t="s">
        <v>1555</v>
      </c>
      <c r="G604">
        <v>1</v>
      </c>
      <c r="H604">
        <v>45351</v>
      </c>
      <c r="J604">
        <v>0</v>
      </c>
      <c r="K604" t="s">
        <v>1620</v>
      </c>
      <c r="L604" t="s">
        <v>1636</v>
      </c>
      <c r="M604" t="s">
        <v>1556</v>
      </c>
      <c r="N604">
        <v>152</v>
      </c>
      <c r="O604" t="s">
        <v>1557</v>
      </c>
      <c r="P604" t="s">
        <v>3</v>
      </c>
      <c r="Q604" t="s">
        <v>1558</v>
      </c>
      <c r="R604" t="s">
        <v>371</v>
      </c>
      <c r="S604" t="s">
        <v>1637</v>
      </c>
      <c r="T604" s="109">
        <v>375</v>
      </c>
      <c r="U604" t="s">
        <v>1559</v>
      </c>
      <c r="V604" t="s">
        <v>1679</v>
      </c>
    </row>
    <row r="605" spans="1:22" hidden="1" x14ac:dyDescent="0.25">
      <c r="A605" t="s">
        <v>449</v>
      </c>
      <c r="B605">
        <v>36</v>
      </c>
      <c r="C605">
        <v>8</v>
      </c>
      <c r="D605" t="s">
        <v>1554</v>
      </c>
      <c r="E605" s="108">
        <v>45351</v>
      </c>
      <c r="F605" t="s">
        <v>1555</v>
      </c>
      <c r="G605">
        <v>1</v>
      </c>
      <c r="H605">
        <v>45351</v>
      </c>
      <c r="J605">
        <v>0</v>
      </c>
      <c r="K605" t="s">
        <v>1620</v>
      </c>
      <c r="L605" t="s">
        <v>1636</v>
      </c>
      <c r="M605" t="s">
        <v>1556</v>
      </c>
      <c r="N605">
        <v>152</v>
      </c>
      <c r="O605" t="s">
        <v>1557</v>
      </c>
      <c r="P605" t="s">
        <v>3</v>
      </c>
      <c r="Q605" t="s">
        <v>1558</v>
      </c>
      <c r="R605" t="s">
        <v>1639</v>
      </c>
      <c r="S605" t="s">
        <v>1640</v>
      </c>
      <c r="T605" s="109">
        <v>232</v>
      </c>
      <c r="U605" t="s">
        <v>1559</v>
      </c>
      <c r="V605" t="s">
        <v>1679</v>
      </c>
    </row>
    <row r="606" spans="1:22" hidden="1" x14ac:dyDescent="0.25">
      <c r="A606" t="s">
        <v>449</v>
      </c>
      <c r="B606">
        <v>36</v>
      </c>
      <c r="C606">
        <v>8</v>
      </c>
      <c r="D606" t="s">
        <v>1554</v>
      </c>
      <c r="E606" s="108">
        <v>45351</v>
      </c>
      <c r="F606" t="s">
        <v>1555</v>
      </c>
      <c r="G606">
        <v>1</v>
      </c>
      <c r="H606">
        <v>45351</v>
      </c>
      <c r="J606">
        <v>0</v>
      </c>
      <c r="K606" t="s">
        <v>1620</v>
      </c>
      <c r="L606" t="s">
        <v>1636</v>
      </c>
      <c r="M606" t="s">
        <v>1556</v>
      </c>
      <c r="N606">
        <v>152</v>
      </c>
      <c r="O606" t="s">
        <v>1557</v>
      </c>
      <c r="P606" t="s">
        <v>3</v>
      </c>
      <c r="Q606" t="s">
        <v>1558</v>
      </c>
      <c r="R606" t="s">
        <v>358</v>
      </c>
      <c r="S606" t="s">
        <v>359</v>
      </c>
      <c r="T606" s="109">
        <v>292</v>
      </c>
      <c r="U606" t="s">
        <v>1559</v>
      </c>
      <c r="V606" t="s">
        <v>1679</v>
      </c>
    </row>
    <row r="607" spans="1:22" hidden="1" x14ac:dyDescent="0.25">
      <c r="A607" t="s">
        <v>449</v>
      </c>
      <c r="B607">
        <v>36</v>
      </c>
      <c r="C607">
        <v>8</v>
      </c>
      <c r="D607" t="s">
        <v>1554</v>
      </c>
      <c r="E607" s="108">
        <v>45351</v>
      </c>
      <c r="F607" t="s">
        <v>1555</v>
      </c>
      <c r="G607">
        <v>1</v>
      </c>
      <c r="H607">
        <v>45351</v>
      </c>
      <c r="J607">
        <v>0</v>
      </c>
      <c r="K607" t="s">
        <v>1620</v>
      </c>
      <c r="L607" t="s">
        <v>1636</v>
      </c>
      <c r="M607" t="s">
        <v>1556</v>
      </c>
      <c r="N607">
        <v>152</v>
      </c>
      <c r="O607" t="s">
        <v>1557</v>
      </c>
      <c r="P607" t="s">
        <v>3</v>
      </c>
      <c r="Q607" t="s">
        <v>1558</v>
      </c>
      <c r="R607" t="s">
        <v>358</v>
      </c>
      <c r="S607" t="s">
        <v>359</v>
      </c>
      <c r="T607" s="109">
        <v>2808</v>
      </c>
      <c r="U607" t="s">
        <v>1559</v>
      </c>
      <c r="V607" t="s">
        <v>1679</v>
      </c>
    </row>
    <row r="608" spans="1:22" hidden="1" x14ac:dyDescent="0.25">
      <c r="A608" t="s">
        <v>1641</v>
      </c>
      <c r="B608">
        <v>36</v>
      </c>
      <c r="C608">
        <v>8</v>
      </c>
      <c r="D608" t="s">
        <v>1554</v>
      </c>
      <c r="E608" s="108">
        <v>45351</v>
      </c>
      <c r="G608">
        <v>0</v>
      </c>
      <c r="K608" t="s">
        <v>1620</v>
      </c>
      <c r="L608" t="s">
        <v>1636</v>
      </c>
      <c r="M608" t="s">
        <v>1556</v>
      </c>
      <c r="N608">
        <v>152</v>
      </c>
      <c r="O608" t="s">
        <v>1557</v>
      </c>
      <c r="P608" t="s">
        <v>3</v>
      </c>
      <c r="Q608" t="s">
        <v>1558</v>
      </c>
      <c r="R608" t="s">
        <v>395</v>
      </c>
      <c r="S608" t="s">
        <v>396</v>
      </c>
      <c r="T608" s="109">
        <v>119.93</v>
      </c>
      <c r="U608" t="s">
        <v>1559</v>
      </c>
      <c r="V608" t="s">
        <v>1680</v>
      </c>
    </row>
    <row r="609" spans="1:22" hidden="1" x14ac:dyDescent="0.25">
      <c r="A609" t="s">
        <v>449</v>
      </c>
      <c r="B609">
        <v>37</v>
      </c>
      <c r="C609">
        <v>8</v>
      </c>
      <c r="D609" t="s">
        <v>1554</v>
      </c>
      <c r="E609" s="108">
        <v>45352</v>
      </c>
      <c r="F609" t="s">
        <v>1555</v>
      </c>
      <c r="G609">
        <v>1</v>
      </c>
      <c r="H609">
        <v>45352</v>
      </c>
      <c r="J609">
        <v>0</v>
      </c>
      <c r="K609" t="s">
        <v>1620</v>
      </c>
      <c r="L609" t="s">
        <v>1636</v>
      </c>
      <c r="M609" t="s">
        <v>1556</v>
      </c>
      <c r="N609">
        <v>152</v>
      </c>
      <c r="O609" t="s">
        <v>1557</v>
      </c>
      <c r="P609" t="s">
        <v>3</v>
      </c>
      <c r="Q609" t="s">
        <v>1558</v>
      </c>
      <c r="R609" t="s">
        <v>340</v>
      </c>
      <c r="S609" t="s">
        <v>341</v>
      </c>
      <c r="T609" s="109">
        <v>767</v>
      </c>
      <c r="U609" t="s">
        <v>1559</v>
      </c>
      <c r="V609" t="s">
        <v>1681</v>
      </c>
    </row>
    <row r="610" spans="1:22" hidden="1" x14ac:dyDescent="0.25">
      <c r="A610" t="s">
        <v>449</v>
      </c>
      <c r="B610">
        <v>37</v>
      </c>
      <c r="C610">
        <v>8</v>
      </c>
      <c r="D610" t="s">
        <v>1554</v>
      </c>
      <c r="E610" s="108">
        <v>45352</v>
      </c>
      <c r="F610" t="s">
        <v>1555</v>
      </c>
      <c r="G610">
        <v>1</v>
      </c>
      <c r="H610">
        <v>45352</v>
      </c>
      <c r="J610">
        <v>0</v>
      </c>
      <c r="K610" t="s">
        <v>1620</v>
      </c>
      <c r="L610" t="s">
        <v>1636</v>
      </c>
      <c r="M610" t="s">
        <v>1556</v>
      </c>
      <c r="N610">
        <v>152</v>
      </c>
      <c r="O610" t="s">
        <v>1557</v>
      </c>
      <c r="P610" t="s">
        <v>3</v>
      </c>
      <c r="Q610" t="s">
        <v>1558</v>
      </c>
      <c r="R610" t="s">
        <v>346</v>
      </c>
      <c r="S610" t="s">
        <v>347</v>
      </c>
      <c r="T610" s="109">
        <v>200</v>
      </c>
      <c r="U610" t="s">
        <v>1559</v>
      </c>
      <c r="V610" t="s">
        <v>1681</v>
      </c>
    </row>
    <row r="611" spans="1:22" hidden="1" x14ac:dyDescent="0.25">
      <c r="A611" t="s">
        <v>449</v>
      </c>
      <c r="B611">
        <v>37</v>
      </c>
      <c r="C611">
        <v>8</v>
      </c>
      <c r="D611" t="s">
        <v>1554</v>
      </c>
      <c r="E611" s="108">
        <v>45352</v>
      </c>
      <c r="F611" t="s">
        <v>1555</v>
      </c>
      <c r="G611">
        <v>1</v>
      </c>
      <c r="H611">
        <v>45352</v>
      </c>
      <c r="J611">
        <v>0</v>
      </c>
      <c r="K611" t="s">
        <v>1620</v>
      </c>
      <c r="L611" t="s">
        <v>1636</v>
      </c>
      <c r="M611" t="s">
        <v>1556</v>
      </c>
      <c r="N611">
        <v>152</v>
      </c>
      <c r="O611" t="s">
        <v>1557</v>
      </c>
      <c r="P611" t="s">
        <v>3</v>
      </c>
      <c r="Q611" t="s">
        <v>1558</v>
      </c>
      <c r="R611" t="s">
        <v>775</v>
      </c>
      <c r="S611" t="s">
        <v>776</v>
      </c>
      <c r="T611" s="109">
        <v>100</v>
      </c>
      <c r="U611" t="s">
        <v>1559</v>
      </c>
      <c r="V611" t="s">
        <v>1681</v>
      </c>
    </row>
    <row r="612" spans="1:22" hidden="1" x14ac:dyDescent="0.25">
      <c r="A612" t="s">
        <v>449</v>
      </c>
      <c r="B612">
        <v>37</v>
      </c>
      <c r="C612">
        <v>8</v>
      </c>
      <c r="D612" t="s">
        <v>1554</v>
      </c>
      <c r="E612" s="108">
        <v>45352</v>
      </c>
      <c r="F612" t="s">
        <v>1555</v>
      </c>
      <c r="G612">
        <v>1</v>
      </c>
      <c r="H612">
        <v>45352</v>
      </c>
      <c r="J612">
        <v>0</v>
      </c>
      <c r="K612" t="s">
        <v>1620</v>
      </c>
      <c r="L612" t="s">
        <v>1636</v>
      </c>
      <c r="M612" t="s">
        <v>1556</v>
      </c>
      <c r="N612">
        <v>152</v>
      </c>
      <c r="O612" t="s">
        <v>1557</v>
      </c>
      <c r="P612" t="s">
        <v>3</v>
      </c>
      <c r="Q612" t="s">
        <v>1558</v>
      </c>
      <c r="R612" t="s">
        <v>1055</v>
      </c>
      <c r="S612" t="s">
        <v>1056</v>
      </c>
      <c r="T612" s="109">
        <v>279</v>
      </c>
      <c r="U612" t="s">
        <v>1559</v>
      </c>
      <c r="V612" t="s">
        <v>1681</v>
      </c>
    </row>
    <row r="613" spans="1:22" hidden="1" x14ac:dyDescent="0.25">
      <c r="A613" t="s">
        <v>449</v>
      </c>
      <c r="B613">
        <v>37</v>
      </c>
      <c r="C613">
        <v>8</v>
      </c>
      <c r="D613" t="s">
        <v>1554</v>
      </c>
      <c r="E613" s="108">
        <v>45352</v>
      </c>
      <c r="F613" t="s">
        <v>1555</v>
      </c>
      <c r="G613">
        <v>1</v>
      </c>
      <c r="H613">
        <v>45352</v>
      </c>
      <c r="J613">
        <v>0</v>
      </c>
      <c r="K613" t="s">
        <v>1620</v>
      </c>
      <c r="L613" t="s">
        <v>1636</v>
      </c>
      <c r="M613" t="s">
        <v>1556</v>
      </c>
      <c r="N613">
        <v>152</v>
      </c>
      <c r="O613" t="s">
        <v>1557</v>
      </c>
      <c r="P613" t="s">
        <v>3</v>
      </c>
      <c r="Q613" t="s">
        <v>1558</v>
      </c>
      <c r="R613" t="s">
        <v>670</v>
      </c>
      <c r="S613" t="s">
        <v>1566</v>
      </c>
      <c r="T613" s="109">
        <v>104</v>
      </c>
      <c r="U613" t="s">
        <v>1559</v>
      </c>
      <c r="V613" t="s">
        <v>1681</v>
      </c>
    </row>
    <row r="614" spans="1:22" hidden="1" x14ac:dyDescent="0.25">
      <c r="A614" t="s">
        <v>449</v>
      </c>
      <c r="B614">
        <v>37</v>
      </c>
      <c r="C614">
        <v>8</v>
      </c>
      <c r="D614" t="s">
        <v>1554</v>
      </c>
      <c r="E614" s="108">
        <v>45352</v>
      </c>
      <c r="F614" t="s">
        <v>1555</v>
      </c>
      <c r="G614">
        <v>1</v>
      </c>
      <c r="H614">
        <v>45352</v>
      </c>
      <c r="J614">
        <v>0</v>
      </c>
      <c r="K614" t="s">
        <v>1620</v>
      </c>
      <c r="L614" t="s">
        <v>1636</v>
      </c>
      <c r="M614" t="s">
        <v>1556</v>
      </c>
      <c r="N614">
        <v>152</v>
      </c>
      <c r="O614" t="s">
        <v>1557</v>
      </c>
      <c r="P614" t="s">
        <v>3</v>
      </c>
      <c r="Q614" t="s">
        <v>1558</v>
      </c>
      <c r="R614" t="s">
        <v>672</v>
      </c>
      <c r="S614" t="s">
        <v>673</v>
      </c>
      <c r="T614" s="109">
        <v>164</v>
      </c>
      <c r="U614" t="s">
        <v>1559</v>
      </c>
      <c r="V614" t="s">
        <v>1681</v>
      </c>
    </row>
    <row r="615" spans="1:22" hidden="1" x14ac:dyDescent="0.25">
      <c r="A615" t="s">
        <v>449</v>
      </c>
      <c r="B615">
        <v>37</v>
      </c>
      <c r="C615">
        <v>8</v>
      </c>
      <c r="D615" t="s">
        <v>1554</v>
      </c>
      <c r="E615" s="108">
        <v>45352</v>
      </c>
      <c r="F615" t="s">
        <v>1555</v>
      </c>
      <c r="G615">
        <v>1</v>
      </c>
      <c r="H615">
        <v>45352</v>
      </c>
      <c r="J615">
        <v>0</v>
      </c>
      <c r="K615" t="s">
        <v>1620</v>
      </c>
      <c r="L615" t="s">
        <v>1636</v>
      </c>
      <c r="M615" t="s">
        <v>1556</v>
      </c>
      <c r="N615">
        <v>152</v>
      </c>
      <c r="O615" t="s">
        <v>1557</v>
      </c>
      <c r="P615" t="s">
        <v>3</v>
      </c>
      <c r="Q615" t="s">
        <v>1558</v>
      </c>
      <c r="R615" t="s">
        <v>1055</v>
      </c>
      <c r="S615" t="s">
        <v>1056</v>
      </c>
      <c r="T615" s="109">
        <v>279</v>
      </c>
      <c r="U615" t="s">
        <v>1559</v>
      </c>
      <c r="V615" t="s">
        <v>1681</v>
      </c>
    </row>
    <row r="616" spans="1:22" hidden="1" x14ac:dyDescent="0.25">
      <c r="A616" t="s">
        <v>449</v>
      </c>
      <c r="B616">
        <v>37</v>
      </c>
      <c r="C616">
        <v>8</v>
      </c>
      <c r="D616" t="s">
        <v>1554</v>
      </c>
      <c r="E616" s="108">
        <v>45352</v>
      </c>
      <c r="F616" t="s">
        <v>1555</v>
      </c>
      <c r="G616">
        <v>1</v>
      </c>
      <c r="H616">
        <v>45352</v>
      </c>
      <c r="J616">
        <v>0</v>
      </c>
      <c r="K616" t="s">
        <v>1620</v>
      </c>
      <c r="L616" t="s">
        <v>1636</v>
      </c>
      <c r="M616" t="s">
        <v>1556</v>
      </c>
      <c r="N616">
        <v>152</v>
      </c>
      <c r="O616" t="s">
        <v>1557</v>
      </c>
      <c r="P616" t="s">
        <v>3</v>
      </c>
      <c r="Q616" t="s">
        <v>1558</v>
      </c>
      <c r="R616" t="s">
        <v>346</v>
      </c>
      <c r="S616" t="s">
        <v>347</v>
      </c>
      <c r="T616" s="109">
        <v>200</v>
      </c>
      <c r="U616" t="s">
        <v>1559</v>
      </c>
      <c r="V616" t="s">
        <v>1681</v>
      </c>
    </row>
    <row r="617" spans="1:22" hidden="1" x14ac:dyDescent="0.25">
      <c r="A617" t="s">
        <v>449</v>
      </c>
      <c r="B617">
        <v>37</v>
      </c>
      <c r="C617">
        <v>8</v>
      </c>
      <c r="D617" t="s">
        <v>1554</v>
      </c>
      <c r="E617" s="108">
        <v>45352</v>
      </c>
      <c r="F617" t="s">
        <v>1555</v>
      </c>
      <c r="G617">
        <v>1</v>
      </c>
      <c r="H617">
        <v>45352</v>
      </c>
      <c r="J617">
        <v>0</v>
      </c>
      <c r="K617" t="s">
        <v>1620</v>
      </c>
      <c r="L617" t="s">
        <v>1636</v>
      </c>
      <c r="M617" t="s">
        <v>1556</v>
      </c>
      <c r="N617">
        <v>152</v>
      </c>
      <c r="O617" t="s">
        <v>1557</v>
      </c>
      <c r="P617" t="s">
        <v>3</v>
      </c>
      <c r="Q617" t="s">
        <v>1558</v>
      </c>
      <c r="R617" t="s">
        <v>775</v>
      </c>
      <c r="S617" t="s">
        <v>776</v>
      </c>
      <c r="T617" s="109">
        <v>100</v>
      </c>
      <c r="U617" t="s">
        <v>1559</v>
      </c>
      <c r="V617" t="s">
        <v>1681</v>
      </c>
    </row>
    <row r="618" spans="1:22" hidden="1" x14ac:dyDescent="0.25">
      <c r="A618" t="s">
        <v>449</v>
      </c>
      <c r="B618">
        <v>37</v>
      </c>
      <c r="C618">
        <v>8</v>
      </c>
      <c r="D618" t="s">
        <v>1554</v>
      </c>
      <c r="E618" s="108">
        <v>45352</v>
      </c>
      <c r="F618" t="s">
        <v>1555</v>
      </c>
      <c r="G618">
        <v>1</v>
      </c>
      <c r="H618">
        <v>45352</v>
      </c>
      <c r="J618">
        <v>0</v>
      </c>
      <c r="K618" t="s">
        <v>1620</v>
      </c>
      <c r="L618" t="s">
        <v>1636</v>
      </c>
      <c r="M618" t="s">
        <v>1556</v>
      </c>
      <c r="N618">
        <v>152</v>
      </c>
      <c r="O618" t="s">
        <v>1557</v>
      </c>
      <c r="P618" t="s">
        <v>3</v>
      </c>
      <c r="Q618" t="s">
        <v>1558</v>
      </c>
      <c r="R618" t="s">
        <v>340</v>
      </c>
      <c r="S618" t="s">
        <v>341</v>
      </c>
      <c r="T618" s="109">
        <v>91</v>
      </c>
      <c r="U618" t="s">
        <v>1559</v>
      </c>
      <c r="V618" t="s">
        <v>1681</v>
      </c>
    </row>
    <row r="619" spans="1:22" hidden="1" x14ac:dyDescent="0.25">
      <c r="A619" t="s">
        <v>449</v>
      </c>
      <c r="B619">
        <v>37</v>
      </c>
      <c r="C619">
        <v>8</v>
      </c>
      <c r="D619" t="s">
        <v>1554</v>
      </c>
      <c r="E619" s="108">
        <v>45352</v>
      </c>
      <c r="F619" t="s">
        <v>1555</v>
      </c>
      <c r="G619">
        <v>1</v>
      </c>
      <c r="H619">
        <v>45352</v>
      </c>
      <c r="J619">
        <v>0</v>
      </c>
      <c r="K619" t="s">
        <v>1620</v>
      </c>
      <c r="L619" t="s">
        <v>1636</v>
      </c>
      <c r="M619" t="s">
        <v>1556</v>
      </c>
      <c r="N619">
        <v>152</v>
      </c>
      <c r="O619" t="s">
        <v>1557</v>
      </c>
      <c r="P619" t="s">
        <v>3</v>
      </c>
      <c r="Q619" t="s">
        <v>1558</v>
      </c>
      <c r="R619" t="s">
        <v>1181</v>
      </c>
      <c r="S619" t="s">
        <v>1182</v>
      </c>
      <c r="T619" s="109">
        <v>200</v>
      </c>
      <c r="U619" t="s">
        <v>1559</v>
      </c>
      <c r="V619" t="s">
        <v>1681</v>
      </c>
    </row>
    <row r="620" spans="1:22" hidden="1" x14ac:dyDescent="0.25">
      <c r="A620" t="s">
        <v>449</v>
      </c>
      <c r="B620">
        <v>37</v>
      </c>
      <c r="C620">
        <v>8</v>
      </c>
      <c r="D620" t="s">
        <v>1554</v>
      </c>
      <c r="E620" s="108">
        <v>45352</v>
      </c>
      <c r="F620" t="s">
        <v>1555</v>
      </c>
      <c r="G620">
        <v>1</v>
      </c>
      <c r="H620">
        <v>45352</v>
      </c>
      <c r="J620">
        <v>0</v>
      </c>
      <c r="K620" t="s">
        <v>1620</v>
      </c>
      <c r="L620" t="s">
        <v>1636</v>
      </c>
      <c r="M620" t="s">
        <v>1556</v>
      </c>
      <c r="N620">
        <v>152</v>
      </c>
      <c r="O620" t="s">
        <v>1557</v>
      </c>
      <c r="P620" t="s">
        <v>3</v>
      </c>
      <c r="Q620" t="s">
        <v>1558</v>
      </c>
      <c r="R620" t="s">
        <v>1072</v>
      </c>
      <c r="S620" t="s">
        <v>1638</v>
      </c>
      <c r="T620" s="109">
        <v>575</v>
      </c>
      <c r="U620" t="s">
        <v>1559</v>
      </c>
      <c r="V620" t="s">
        <v>1681</v>
      </c>
    </row>
    <row r="621" spans="1:22" hidden="1" x14ac:dyDescent="0.25">
      <c r="A621" t="s">
        <v>449</v>
      </c>
      <c r="B621">
        <v>37</v>
      </c>
      <c r="C621">
        <v>8</v>
      </c>
      <c r="D621" t="s">
        <v>1554</v>
      </c>
      <c r="E621" s="108">
        <v>45352</v>
      </c>
      <c r="F621" t="s">
        <v>1555</v>
      </c>
      <c r="G621">
        <v>1</v>
      </c>
      <c r="H621">
        <v>45352</v>
      </c>
      <c r="J621">
        <v>0</v>
      </c>
      <c r="K621" t="s">
        <v>1620</v>
      </c>
      <c r="L621" t="s">
        <v>1636</v>
      </c>
      <c r="M621" t="s">
        <v>1556</v>
      </c>
      <c r="N621">
        <v>152</v>
      </c>
      <c r="O621" t="s">
        <v>1557</v>
      </c>
      <c r="P621" t="s">
        <v>3</v>
      </c>
      <c r="Q621" t="s">
        <v>1558</v>
      </c>
      <c r="R621" t="s">
        <v>1083</v>
      </c>
      <c r="S621" t="s">
        <v>1084</v>
      </c>
      <c r="T621" s="109">
        <v>100</v>
      </c>
      <c r="U621" t="s">
        <v>1559</v>
      </c>
      <c r="V621" t="s">
        <v>1681</v>
      </c>
    </row>
    <row r="622" spans="1:22" hidden="1" x14ac:dyDescent="0.25">
      <c r="A622" t="s">
        <v>449</v>
      </c>
      <c r="B622">
        <v>37</v>
      </c>
      <c r="C622">
        <v>8</v>
      </c>
      <c r="D622" t="s">
        <v>1554</v>
      </c>
      <c r="E622" s="108">
        <v>45352</v>
      </c>
      <c r="F622" t="s">
        <v>1555</v>
      </c>
      <c r="G622">
        <v>1</v>
      </c>
      <c r="H622">
        <v>45352</v>
      </c>
      <c r="J622">
        <v>0</v>
      </c>
      <c r="K622" t="s">
        <v>1620</v>
      </c>
      <c r="L622" t="s">
        <v>1636</v>
      </c>
      <c r="M622" t="s">
        <v>1556</v>
      </c>
      <c r="N622">
        <v>152</v>
      </c>
      <c r="O622" t="s">
        <v>1557</v>
      </c>
      <c r="P622" t="s">
        <v>3</v>
      </c>
      <c r="Q622" t="s">
        <v>1558</v>
      </c>
      <c r="R622" t="s">
        <v>685</v>
      </c>
      <c r="S622" t="s">
        <v>373</v>
      </c>
      <c r="T622" s="109">
        <v>795</v>
      </c>
      <c r="U622" t="s">
        <v>1559</v>
      </c>
      <c r="V622" t="s">
        <v>1681</v>
      </c>
    </row>
    <row r="623" spans="1:22" hidden="1" x14ac:dyDescent="0.25">
      <c r="A623" t="s">
        <v>449</v>
      </c>
      <c r="B623">
        <v>38</v>
      </c>
      <c r="C623">
        <v>8</v>
      </c>
      <c r="D623" t="s">
        <v>1554</v>
      </c>
      <c r="E623" s="108">
        <v>45355</v>
      </c>
      <c r="F623" t="s">
        <v>1555</v>
      </c>
      <c r="G623">
        <v>1</v>
      </c>
      <c r="H623">
        <v>45355</v>
      </c>
      <c r="J623">
        <v>0</v>
      </c>
      <c r="K623" t="s">
        <v>1620</v>
      </c>
      <c r="L623" t="s">
        <v>1636</v>
      </c>
      <c r="M623" t="s">
        <v>1556</v>
      </c>
      <c r="N623">
        <v>152</v>
      </c>
      <c r="O623" t="s">
        <v>1557</v>
      </c>
      <c r="P623" t="s">
        <v>3</v>
      </c>
      <c r="Q623" t="s">
        <v>1558</v>
      </c>
      <c r="R623" t="s">
        <v>340</v>
      </c>
      <c r="S623" t="s">
        <v>341</v>
      </c>
      <c r="T623" s="109">
        <v>776.1</v>
      </c>
      <c r="U623" t="s">
        <v>1559</v>
      </c>
      <c r="V623" t="s">
        <v>1682</v>
      </c>
    </row>
    <row r="624" spans="1:22" hidden="1" x14ac:dyDescent="0.25">
      <c r="A624" t="s">
        <v>449</v>
      </c>
      <c r="B624">
        <v>38</v>
      </c>
      <c r="C624">
        <v>8</v>
      </c>
      <c r="D624" t="s">
        <v>1554</v>
      </c>
      <c r="E624" s="108">
        <v>45355</v>
      </c>
      <c r="F624" t="s">
        <v>1555</v>
      </c>
      <c r="G624">
        <v>1</v>
      </c>
      <c r="H624">
        <v>45355</v>
      </c>
      <c r="J624">
        <v>0</v>
      </c>
      <c r="K624" t="s">
        <v>1620</v>
      </c>
      <c r="L624" t="s">
        <v>1636</v>
      </c>
      <c r="M624" t="s">
        <v>1556</v>
      </c>
      <c r="N624">
        <v>152</v>
      </c>
      <c r="O624" t="s">
        <v>1557</v>
      </c>
      <c r="P624" t="s">
        <v>3</v>
      </c>
      <c r="Q624" t="s">
        <v>1558</v>
      </c>
      <c r="R624" t="s">
        <v>399</v>
      </c>
      <c r="S624" t="s">
        <v>400</v>
      </c>
      <c r="T624" s="109">
        <v>228</v>
      </c>
      <c r="U624" t="s">
        <v>1559</v>
      </c>
      <c r="V624" t="s">
        <v>1682</v>
      </c>
    </row>
    <row r="625" spans="1:22" hidden="1" x14ac:dyDescent="0.25">
      <c r="A625" t="s">
        <v>449</v>
      </c>
      <c r="B625">
        <v>38</v>
      </c>
      <c r="C625">
        <v>8</v>
      </c>
      <c r="D625" t="s">
        <v>1554</v>
      </c>
      <c r="E625" s="108">
        <v>45355</v>
      </c>
      <c r="F625" t="s">
        <v>1555</v>
      </c>
      <c r="G625">
        <v>1</v>
      </c>
      <c r="H625">
        <v>45355</v>
      </c>
      <c r="J625">
        <v>0</v>
      </c>
      <c r="K625" t="s">
        <v>1620</v>
      </c>
      <c r="L625" t="s">
        <v>1636</v>
      </c>
      <c r="M625" t="s">
        <v>1556</v>
      </c>
      <c r="N625">
        <v>152</v>
      </c>
      <c r="O625" t="s">
        <v>1557</v>
      </c>
      <c r="P625" t="s">
        <v>3</v>
      </c>
      <c r="Q625" t="s">
        <v>1558</v>
      </c>
      <c r="R625" t="s">
        <v>672</v>
      </c>
      <c r="S625" t="s">
        <v>673</v>
      </c>
      <c r="T625" s="109">
        <v>164</v>
      </c>
      <c r="U625" t="s">
        <v>1559</v>
      </c>
      <c r="V625" t="s">
        <v>1682</v>
      </c>
    </row>
    <row r="626" spans="1:22" hidden="1" x14ac:dyDescent="0.25">
      <c r="A626" t="s">
        <v>449</v>
      </c>
      <c r="B626">
        <v>38</v>
      </c>
      <c r="C626">
        <v>8</v>
      </c>
      <c r="D626" t="s">
        <v>1554</v>
      </c>
      <c r="E626" s="108">
        <v>45355</v>
      </c>
      <c r="F626" t="s">
        <v>1555</v>
      </c>
      <c r="G626">
        <v>1</v>
      </c>
      <c r="H626">
        <v>45355</v>
      </c>
      <c r="J626">
        <v>0</v>
      </c>
      <c r="K626" t="s">
        <v>1620</v>
      </c>
      <c r="L626" t="s">
        <v>1636</v>
      </c>
      <c r="M626" t="s">
        <v>1556</v>
      </c>
      <c r="N626">
        <v>152</v>
      </c>
      <c r="O626" t="s">
        <v>1557</v>
      </c>
      <c r="P626" t="s">
        <v>3</v>
      </c>
      <c r="Q626" t="s">
        <v>1558</v>
      </c>
      <c r="R626" t="s">
        <v>340</v>
      </c>
      <c r="S626" t="s">
        <v>341</v>
      </c>
      <c r="T626" s="109">
        <v>76.05</v>
      </c>
      <c r="U626" t="s">
        <v>1559</v>
      </c>
      <c r="V626" t="s">
        <v>1682</v>
      </c>
    </row>
    <row r="627" spans="1:22" hidden="1" x14ac:dyDescent="0.25">
      <c r="A627" t="s">
        <v>449</v>
      </c>
      <c r="B627">
        <v>38</v>
      </c>
      <c r="C627">
        <v>8</v>
      </c>
      <c r="D627" t="s">
        <v>1554</v>
      </c>
      <c r="E627" s="108">
        <v>45355</v>
      </c>
      <c r="F627" t="s">
        <v>1555</v>
      </c>
      <c r="G627">
        <v>1</v>
      </c>
      <c r="H627">
        <v>45355</v>
      </c>
      <c r="J627">
        <v>0</v>
      </c>
      <c r="K627" t="s">
        <v>1620</v>
      </c>
      <c r="L627" t="s">
        <v>1636</v>
      </c>
      <c r="M627" t="s">
        <v>1556</v>
      </c>
      <c r="N627">
        <v>152</v>
      </c>
      <c r="O627" t="s">
        <v>1557</v>
      </c>
      <c r="P627" t="s">
        <v>3</v>
      </c>
      <c r="Q627" t="s">
        <v>1558</v>
      </c>
      <c r="R627" t="s">
        <v>670</v>
      </c>
      <c r="S627" t="s">
        <v>1566</v>
      </c>
      <c r="T627" s="109">
        <v>104</v>
      </c>
      <c r="U627" t="s">
        <v>1559</v>
      </c>
      <c r="V627" t="s">
        <v>1682</v>
      </c>
    </row>
    <row r="628" spans="1:22" hidden="1" x14ac:dyDescent="0.25">
      <c r="A628" t="s">
        <v>449</v>
      </c>
      <c r="B628">
        <v>38</v>
      </c>
      <c r="C628">
        <v>8</v>
      </c>
      <c r="D628" t="s">
        <v>1554</v>
      </c>
      <c r="E628" s="108">
        <v>45355</v>
      </c>
      <c r="F628" t="s">
        <v>1555</v>
      </c>
      <c r="G628">
        <v>1</v>
      </c>
      <c r="H628">
        <v>45355</v>
      </c>
      <c r="J628">
        <v>0</v>
      </c>
      <c r="K628" t="s">
        <v>1620</v>
      </c>
      <c r="L628" t="s">
        <v>1636</v>
      </c>
      <c r="M628" t="s">
        <v>1556</v>
      </c>
      <c r="N628">
        <v>152</v>
      </c>
      <c r="O628" t="s">
        <v>1557</v>
      </c>
      <c r="P628" t="s">
        <v>3</v>
      </c>
      <c r="Q628" t="s">
        <v>1558</v>
      </c>
      <c r="R628" t="s">
        <v>1055</v>
      </c>
      <c r="S628" t="s">
        <v>1056</v>
      </c>
      <c r="T628" s="109">
        <v>279</v>
      </c>
      <c r="U628" t="s">
        <v>1559</v>
      </c>
      <c r="V628" t="s">
        <v>1682</v>
      </c>
    </row>
    <row r="629" spans="1:22" hidden="1" x14ac:dyDescent="0.25">
      <c r="A629" t="s">
        <v>449</v>
      </c>
      <c r="B629">
        <v>38</v>
      </c>
      <c r="C629">
        <v>8</v>
      </c>
      <c r="D629" t="s">
        <v>1554</v>
      </c>
      <c r="E629" s="108">
        <v>45355</v>
      </c>
      <c r="F629" t="s">
        <v>1555</v>
      </c>
      <c r="G629">
        <v>1</v>
      </c>
      <c r="H629">
        <v>45355</v>
      </c>
      <c r="J629">
        <v>0</v>
      </c>
      <c r="K629" t="s">
        <v>1620</v>
      </c>
      <c r="L629" t="s">
        <v>1636</v>
      </c>
      <c r="M629" t="s">
        <v>1556</v>
      </c>
      <c r="N629">
        <v>152</v>
      </c>
      <c r="O629" t="s">
        <v>1557</v>
      </c>
      <c r="P629" t="s">
        <v>3</v>
      </c>
      <c r="Q629" t="s">
        <v>1558</v>
      </c>
      <c r="R629" t="s">
        <v>775</v>
      </c>
      <c r="S629" t="s">
        <v>776</v>
      </c>
      <c r="T629" s="109">
        <v>100</v>
      </c>
      <c r="U629" t="s">
        <v>1559</v>
      </c>
      <c r="V629" t="s">
        <v>1682</v>
      </c>
    </row>
    <row r="630" spans="1:22" hidden="1" x14ac:dyDescent="0.25">
      <c r="A630" t="s">
        <v>449</v>
      </c>
      <c r="B630">
        <v>38</v>
      </c>
      <c r="C630">
        <v>8</v>
      </c>
      <c r="D630" t="s">
        <v>1554</v>
      </c>
      <c r="E630" s="108">
        <v>45355</v>
      </c>
      <c r="F630" t="s">
        <v>1555</v>
      </c>
      <c r="G630">
        <v>1</v>
      </c>
      <c r="H630">
        <v>45355</v>
      </c>
      <c r="J630">
        <v>0</v>
      </c>
      <c r="K630" t="s">
        <v>1620</v>
      </c>
      <c r="L630" t="s">
        <v>1636</v>
      </c>
      <c r="M630" t="s">
        <v>1556</v>
      </c>
      <c r="N630">
        <v>152</v>
      </c>
      <c r="O630" t="s">
        <v>1557</v>
      </c>
      <c r="P630" t="s">
        <v>3</v>
      </c>
      <c r="Q630" t="s">
        <v>1558</v>
      </c>
      <c r="R630" t="s">
        <v>346</v>
      </c>
      <c r="S630" t="s">
        <v>347</v>
      </c>
      <c r="T630" s="109">
        <v>160</v>
      </c>
      <c r="U630" t="s">
        <v>1559</v>
      </c>
      <c r="V630" t="s">
        <v>1682</v>
      </c>
    </row>
    <row r="631" spans="1:22" hidden="1" x14ac:dyDescent="0.25">
      <c r="A631" t="s">
        <v>449</v>
      </c>
      <c r="B631">
        <v>38</v>
      </c>
      <c r="C631">
        <v>8</v>
      </c>
      <c r="D631" t="s">
        <v>1554</v>
      </c>
      <c r="E631" s="108">
        <v>45355</v>
      </c>
      <c r="F631" t="s">
        <v>1555</v>
      </c>
      <c r="G631">
        <v>1</v>
      </c>
      <c r="H631">
        <v>45355</v>
      </c>
      <c r="J631">
        <v>0</v>
      </c>
      <c r="K631" t="s">
        <v>1620</v>
      </c>
      <c r="L631" t="s">
        <v>1636</v>
      </c>
      <c r="M631" t="s">
        <v>1556</v>
      </c>
      <c r="N631">
        <v>152</v>
      </c>
      <c r="O631" t="s">
        <v>1557</v>
      </c>
      <c r="P631" t="s">
        <v>3</v>
      </c>
      <c r="Q631" t="s">
        <v>1558</v>
      </c>
      <c r="R631" t="s">
        <v>672</v>
      </c>
      <c r="S631" t="s">
        <v>673</v>
      </c>
      <c r="T631" s="109">
        <v>164</v>
      </c>
      <c r="U631" t="s">
        <v>1559</v>
      </c>
      <c r="V631" t="s">
        <v>1682</v>
      </c>
    </row>
    <row r="632" spans="1:22" hidden="1" x14ac:dyDescent="0.25">
      <c r="A632" t="s">
        <v>449</v>
      </c>
      <c r="B632">
        <v>38</v>
      </c>
      <c r="C632">
        <v>8</v>
      </c>
      <c r="D632" t="s">
        <v>1554</v>
      </c>
      <c r="E632" s="108">
        <v>45355</v>
      </c>
      <c r="F632" t="s">
        <v>1555</v>
      </c>
      <c r="G632">
        <v>1</v>
      </c>
      <c r="H632">
        <v>45355</v>
      </c>
      <c r="J632">
        <v>0</v>
      </c>
      <c r="K632" t="s">
        <v>1620</v>
      </c>
      <c r="L632" t="s">
        <v>1636</v>
      </c>
      <c r="M632" t="s">
        <v>1556</v>
      </c>
      <c r="N632">
        <v>152</v>
      </c>
      <c r="O632" t="s">
        <v>1557</v>
      </c>
      <c r="P632" t="s">
        <v>3</v>
      </c>
      <c r="Q632" t="s">
        <v>1558</v>
      </c>
      <c r="R632" t="s">
        <v>340</v>
      </c>
      <c r="S632" t="s">
        <v>341</v>
      </c>
      <c r="T632" s="109">
        <v>76.05</v>
      </c>
      <c r="U632" t="s">
        <v>1559</v>
      </c>
      <c r="V632" t="s">
        <v>1682</v>
      </c>
    </row>
    <row r="633" spans="1:22" hidden="1" x14ac:dyDescent="0.25">
      <c r="A633" t="s">
        <v>449</v>
      </c>
      <c r="B633">
        <v>38</v>
      </c>
      <c r="C633">
        <v>8</v>
      </c>
      <c r="D633" t="s">
        <v>1554</v>
      </c>
      <c r="E633" s="108">
        <v>45355</v>
      </c>
      <c r="F633" t="s">
        <v>1555</v>
      </c>
      <c r="G633">
        <v>1</v>
      </c>
      <c r="H633">
        <v>45355</v>
      </c>
      <c r="J633">
        <v>0</v>
      </c>
      <c r="K633" t="s">
        <v>1620</v>
      </c>
      <c r="L633" t="s">
        <v>1636</v>
      </c>
      <c r="M633" t="s">
        <v>1556</v>
      </c>
      <c r="N633">
        <v>152</v>
      </c>
      <c r="O633" t="s">
        <v>1557</v>
      </c>
      <c r="P633" t="s">
        <v>3</v>
      </c>
      <c r="Q633" t="s">
        <v>1558</v>
      </c>
      <c r="R633" t="s">
        <v>1055</v>
      </c>
      <c r="S633" t="s">
        <v>1056</v>
      </c>
      <c r="T633" s="109">
        <v>279</v>
      </c>
      <c r="U633" t="s">
        <v>1559</v>
      </c>
      <c r="V633" t="s">
        <v>1682</v>
      </c>
    </row>
    <row r="634" spans="1:22" hidden="1" x14ac:dyDescent="0.25">
      <c r="A634" t="s">
        <v>449</v>
      </c>
      <c r="B634">
        <v>38</v>
      </c>
      <c r="C634">
        <v>8</v>
      </c>
      <c r="D634" t="s">
        <v>1554</v>
      </c>
      <c r="E634" s="108">
        <v>45355</v>
      </c>
      <c r="F634" t="s">
        <v>1555</v>
      </c>
      <c r="G634">
        <v>1</v>
      </c>
      <c r="H634">
        <v>45355</v>
      </c>
      <c r="J634">
        <v>0</v>
      </c>
      <c r="K634" t="s">
        <v>1620</v>
      </c>
      <c r="L634" t="s">
        <v>1636</v>
      </c>
      <c r="M634" t="s">
        <v>1556</v>
      </c>
      <c r="N634">
        <v>152</v>
      </c>
      <c r="O634" t="s">
        <v>1557</v>
      </c>
      <c r="P634" t="s">
        <v>3</v>
      </c>
      <c r="Q634" t="s">
        <v>1558</v>
      </c>
      <c r="R634" t="s">
        <v>775</v>
      </c>
      <c r="S634" t="s">
        <v>776</v>
      </c>
      <c r="T634" s="109">
        <v>100</v>
      </c>
      <c r="U634" t="s">
        <v>1559</v>
      </c>
      <c r="V634" t="s">
        <v>1682</v>
      </c>
    </row>
    <row r="635" spans="1:22" hidden="1" x14ac:dyDescent="0.25">
      <c r="A635" t="s">
        <v>449</v>
      </c>
      <c r="B635">
        <v>38</v>
      </c>
      <c r="C635">
        <v>8</v>
      </c>
      <c r="D635" t="s">
        <v>1554</v>
      </c>
      <c r="E635" s="108">
        <v>45355</v>
      </c>
      <c r="F635" t="s">
        <v>1555</v>
      </c>
      <c r="G635">
        <v>1</v>
      </c>
      <c r="H635">
        <v>45355</v>
      </c>
      <c r="J635">
        <v>0</v>
      </c>
      <c r="K635" t="s">
        <v>1620</v>
      </c>
      <c r="L635" t="s">
        <v>1636</v>
      </c>
      <c r="M635" t="s">
        <v>1556</v>
      </c>
      <c r="N635">
        <v>152</v>
      </c>
      <c r="O635" t="s">
        <v>1557</v>
      </c>
      <c r="P635" t="s">
        <v>3</v>
      </c>
      <c r="Q635" t="s">
        <v>1558</v>
      </c>
      <c r="R635" t="s">
        <v>346</v>
      </c>
      <c r="S635" t="s">
        <v>347</v>
      </c>
      <c r="T635" s="109">
        <v>160</v>
      </c>
      <c r="U635" t="s">
        <v>1559</v>
      </c>
      <c r="V635" t="s">
        <v>1682</v>
      </c>
    </row>
    <row r="636" spans="1:22" hidden="1" x14ac:dyDescent="0.25">
      <c r="A636" t="s">
        <v>449</v>
      </c>
      <c r="B636">
        <v>38</v>
      </c>
      <c r="C636">
        <v>8</v>
      </c>
      <c r="D636" t="s">
        <v>1554</v>
      </c>
      <c r="E636" s="108">
        <v>45355</v>
      </c>
      <c r="F636" t="s">
        <v>1555</v>
      </c>
      <c r="G636">
        <v>1</v>
      </c>
      <c r="H636">
        <v>45355</v>
      </c>
      <c r="J636">
        <v>0</v>
      </c>
      <c r="K636" t="s">
        <v>1620</v>
      </c>
      <c r="L636" t="s">
        <v>1636</v>
      </c>
      <c r="M636" t="s">
        <v>1556</v>
      </c>
      <c r="N636">
        <v>152</v>
      </c>
      <c r="O636" t="s">
        <v>1557</v>
      </c>
      <c r="P636" t="s">
        <v>3</v>
      </c>
      <c r="Q636" t="s">
        <v>1558</v>
      </c>
      <c r="R636" t="s">
        <v>340</v>
      </c>
      <c r="S636" t="s">
        <v>341</v>
      </c>
      <c r="T636" s="109">
        <v>273</v>
      </c>
      <c r="U636" t="s">
        <v>1559</v>
      </c>
      <c r="V636" t="s">
        <v>1682</v>
      </c>
    </row>
    <row r="637" spans="1:22" hidden="1" x14ac:dyDescent="0.25">
      <c r="A637" t="s">
        <v>449</v>
      </c>
      <c r="B637">
        <v>38</v>
      </c>
      <c r="C637">
        <v>8</v>
      </c>
      <c r="D637" t="s">
        <v>1554</v>
      </c>
      <c r="E637" s="108">
        <v>45355</v>
      </c>
      <c r="F637" t="s">
        <v>1555</v>
      </c>
      <c r="G637">
        <v>1</v>
      </c>
      <c r="H637">
        <v>45355</v>
      </c>
      <c r="J637">
        <v>0</v>
      </c>
      <c r="K637" t="s">
        <v>1620</v>
      </c>
      <c r="L637" t="s">
        <v>1636</v>
      </c>
      <c r="M637" t="s">
        <v>1556</v>
      </c>
      <c r="N637">
        <v>152</v>
      </c>
      <c r="O637" t="s">
        <v>1557</v>
      </c>
      <c r="P637" t="s">
        <v>3</v>
      </c>
      <c r="Q637" t="s">
        <v>1558</v>
      </c>
      <c r="R637" t="s">
        <v>672</v>
      </c>
      <c r="S637" t="s">
        <v>673</v>
      </c>
      <c r="T637" s="109">
        <v>164</v>
      </c>
      <c r="U637" t="s">
        <v>1559</v>
      </c>
      <c r="V637" t="s">
        <v>1682</v>
      </c>
    </row>
    <row r="638" spans="1:22" hidden="1" x14ac:dyDescent="0.25">
      <c r="A638" t="s">
        <v>449</v>
      </c>
      <c r="B638">
        <v>38</v>
      </c>
      <c r="C638">
        <v>8</v>
      </c>
      <c r="D638" t="s">
        <v>1554</v>
      </c>
      <c r="E638" s="108">
        <v>45355</v>
      </c>
      <c r="F638" t="s">
        <v>1555</v>
      </c>
      <c r="G638">
        <v>1</v>
      </c>
      <c r="H638">
        <v>45355</v>
      </c>
      <c r="J638">
        <v>0</v>
      </c>
      <c r="K638" t="s">
        <v>1620</v>
      </c>
      <c r="L638" t="s">
        <v>1636</v>
      </c>
      <c r="M638" t="s">
        <v>1556</v>
      </c>
      <c r="N638">
        <v>152</v>
      </c>
      <c r="O638" t="s">
        <v>1557</v>
      </c>
      <c r="P638" t="s">
        <v>3</v>
      </c>
      <c r="Q638" t="s">
        <v>1558</v>
      </c>
      <c r="R638" t="s">
        <v>670</v>
      </c>
      <c r="S638" t="s">
        <v>1566</v>
      </c>
      <c r="T638" s="109">
        <v>104</v>
      </c>
      <c r="U638" t="s">
        <v>1559</v>
      </c>
      <c r="V638" t="s">
        <v>1682</v>
      </c>
    </row>
    <row r="639" spans="1:22" hidden="1" x14ac:dyDescent="0.25">
      <c r="A639" t="s">
        <v>449</v>
      </c>
      <c r="B639">
        <v>38</v>
      </c>
      <c r="C639">
        <v>8</v>
      </c>
      <c r="D639" t="s">
        <v>1554</v>
      </c>
      <c r="E639" s="108">
        <v>45355</v>
      </c>
      <c r="F639" t="s">
        <v>1555</v>
      </c>
      <c r="G639">
        <v>1</v>
      </c>
      <c r="H639">
        <v>45355</v>
      </c>
      <c r="J639">
        <v>0</v>
      </c>
      <c r="K639" t="s">
        <v>1620</v>
      </c>
      <c r="L639" t="s">
        <v>1636</v>
      </c>
      <c r="M639" t="s">
        <v>1556</v>
      </c>
      <c r="N639">
        <v>152</v>
      </c>
      <c r="O639" t="s">
        <v>1557</v>
      </c>
      <c r="P639" t="s">
        <v>3</v>
      </c>
      <c r="Q639" t="s">
        <v>1558</v>
      </c>
      <c r="R639" t="s">
        <v>1055</v>
      </c>
      <c r="S639" t="s">
        <v>1056</v>
      </c>
      <c r="T639" s="109">
        <v>279</v>
      </c>
      <c r="U639" t="s">
        <v>1559</v>
      </c>
      <c r="V639" t="s">
        <v>1682</v>
      </c>
    </row>
    <row r="640" spans="1:22" hidden="1" x14ac:dyDescent="0.25">
      <c r="A640" t="s">
        <v>449</v>
      </c>
      <c r="B640">
        <v>38</v>
      </c>
      <c r="C640">
        <v>8</v>
      </c>
      <c r="D640" t="s">
        <v>1554</v>
      </c>
      <c r="E640" s="108">
        <v>45355</v>
      </c>
      <c r="F640" t="s">
        <v>1555</v>
      </c>
      <c r="G640">
        <v>1</v>
      </c>
      <c r="H640">
        <v>45355</v>
      </c>
      <c r="J640">
        <v>0</v>
      </c>
      <c r="K640" t="s">
        <v>1620</v>
      </c>
      <c r="L640" t="s">
        <v>1636</v>
      </c>
      <c r="M640" t="s">
        <v>1556</v>
      </c>
      <c r="N640">
        <v>152</v>
      </c>
      <c r="O640" t="s">
        <v>1557</v>
      </c>
      <c r="P640" t="s">
        <v>3</v>
      </c>
      <c r="Q640" t="s">
        <v>1558</v>
      </c>
      <c r="R640" t="s">
        <v>346</v>
      </c>
      <c r="S640" t="s">
        <v>347</v>
      </c>
      <c r="T640" s="109">
        <v>160</v>
      </c>
      <c r="U640" t="s">
        <v>1559</v>
      </c>
      <c r="V640" t="s">
        <v>1682</v>
      </c>
    </row>
    <row r="641" spans="1:22" hidden="1" x14ac:dyDescent="0.25">
      <c r="A641" t="s">
        <v>449</v>
      </c>
      <c r="B641">
        <v>38</v>
      </c>
      <c r="C641">
        <v>8</v>
      </c>
      <c r="D641" t="s">
        <v>1554</v>
      </c>
      <c r="E641" s="108">
        <v>45355</v>
      </c>
      <c r="F641" t="s">
        <v>1555</v>
      </c>
      <c r="G641">
        <v>1</v>
      </c>
      <c r="H641">
        <v>45355</v>
      </c>
      <c r="J641">
        <v>0</v>
      </c>
      <c r="K641" t="s">
        <v>1620</v>
      </c>
      <c r="L641" t="s">
        <v>1636</v>
      </c>
      <c r="M641" t="s">
        <v>1556</v>
      </c>
      <c r="N641">
        <v>152</v>
      </c>
      <c r="O641" t="s">
        <v>1557</v>
      </c>
      <c r="P641" t="s">
        <v>3</v>
      </c>
      <c r="Q641" t="s">
        <v>1558</v>
      </c>
      <c r="R641" t="s">
        <v>670</v>
      </c>
      <c r="S641" t="s">
        <v>1566</v>
      </c>
      <c r="T641" s="109">
        <v>104</v>
      </c>
      <c r="U641" t="s">
        <v>1559</v>
      </c>
      <c r="V641" t="s">
        <v>1682</v>
      </c>
    </row>
    <row r="642" spans="1:22" hidden="1" x14ac:dyDescent="0.25">
      <c r="A642" t="s">
        <v>449</v>
      </c>
      <c r="B642">
        <v>38</v>
      </c>
      <c r="C642">
        <v>8</v>
      </c>
      <c r="D642" t="s">
        <v>1554</v>
      </c>
      <c r="E642" s="108">
        <v>45355</v>
      </c>
      <c r="F642" t="s">
        <v>1555</v>
      </c>
      <c r="G642">
        <v>1</v>
      </c>
      <c r="H642">
        <v>45355</v>
      </c>
      <c r="J642">
        <v>0</v>
      </c>
      <c r="K642" t="s">
        <v>1620</v>
      </c>
      <c r="L642" t="s">
        <v>1636</v>
      </c>
      <c r="M642" t="s">
        <v>1556</v>
      </c>
      <c r="N642">
        <v>152</v>
      </c>
      <c r="O642" t="s">
        <v>1557</v>
      </c>
      <c r="P642" t="s">
        <v>3</v>
      </c>
      <c r="Q642" t="s">
        <v>1558</v>
      </c>
      <c r="R642" t="s">
        <v>340</v>
      </c>
      <c r="S642" t="s">
        <v>341</v>
      </c>
      <c r="T642" s="109">
        <v>481</v>
      </c>
      <c r="U642" t="s">
        <v>1559</v>
      </c>
      <c r="V642" t="s">
        <v>1682</v>
      </c>
    </row>
    <row r="643" spans="1:22" hidden="1" x14ac:dyDescent="0.25">
      <c r="A643" t="s">
        <v>449</v>
      </c>
      <c r="B643">
        <v>38</v>
      </c>
      <c r="C643">
        <v>8</v>
      </c>
      <c r="D643" t="s">
        <v>1554</v>
      </c>
      <c r="E643" s="108">
        <v>45355</v>
      </c>
      <c r="F643" t="s">
        <v>1555</v>
      </c>
      <c r="G643">
        <v>1</v>
      </c>
      <c r="H643">
        <v>45355</v>
      </c>
      <c r="J643">
        <v>0</v>
      </c>
      <c r="K643" t="s">
        <v>1620</v>
      </c>
      <c r="L643" t="s">
        <v>1636</v>
      </c>
      <c r="M643" t="s">
        <v>1556</v>
      </c>
      <c r="N643">
        <v>152</v>
      </c>
      <c r="O643" t="s">
        <v>1557</v>
      </c>
      <c r="P643" t="s">
        <v>3</v>
      </c>
      <c r="Q643" t="s">
        <v>1558</v>
      </c>
      <c r="R643" t="s">
        <v>1072</v>
      </c>
      <c r="S643" t="s">
        <v>1638</v>
      </c>
      <c r="T643" s="109">
        <v>575</v>
      </c>
      <c r="U643" t="s">
        <v>1559</v>
      </c>
      <c r="V643" t="s">
        <v>1682</v>
      </c>
    </row>
    <row r="644" spans="1:22" hidden="1" x14ac:dyDescent="0.25">
      <c r="A644" t="s">
        <v>449</v>
      </c>
      <c r="B644">
        <v>38</v>
      </c>
      <c r="C644">
        <v>8</v>
      </c>
      <c r="D644" t="s">
        <v>1554</v>
      </c>
      <c r="E644" s="108">
        <v>45355</v>
      </c>
      <c r="F644" t="s">
        <v>1555</v>
      </c>
      <c r="G644">
        <v>1</v>
      </c>
      <c r="H644">
        <v>45355</v>
      </c>
      <c r="J644">
        <v>0</v>
      </c>
      <c r="K644" t="s">
        <v>1620</v>
      </c>
      <c r="L644" t="s">
        <v>1636</v>
      </c>
      <c r="M644" t="s">
        <v>1556</v>
      </c>
      <c r="N644">
        <v>152</v>
      </c>
      <c r="O644" t="s">
        <v>1557</v>
      </c>
      <c r="P644" t="s">
        <v>3</v>
      </c>
      <c r="Q644" t="s">
        <v>1558</v>
      </c>
      <c r="R644" t="s">
        <v>956</v>
      </c>
      <c r="S644" t="s">
        <v>957</v>
      </c>
      <c r="T644" s="109">
        <v>900</v>
      </c>
      <c r="U644" t="s">
        <v>1559</v>
      </c>
      <c r="V644" t="s">
        <v>1682</v>
      </c>
    </row>
    <row r="645" spans="1:22" hidden="1" x14ac:dyDescent="0.25">
      <c r="A645" t="s">
        <v>449</v>
      </c>
      <c r="B645">
        <v>38</v>
      </c>
      <c r="C645">
        <v>8</v>
      </c>
      <c r="D645" t="s">
        <v>1554</v>
      </c>
      <c r="E645" s="108">
        <v>45355</v>
      </c>
      <c r="F645" t="s">
        <v>1555</v>
      </c>
      <c r="G645">
        <v>1</v>
      </c>
      <c r="H645">
        <v>45355</v>
      </c>
      <c r="J645">
        <v>0</v>
      </c>
      <c r="K645" t="s">
        <v>1620</v>
      </c>
      <c r="L645" t="s">
        <v>1636</v>
      </c>
      <c r="M645" t="s">
        <v>1556</v>
      </c>
      <c r="N645">
        <v>152</v>
      </c>
      <c r="O645" t="s">
        <v>1557</v>
      </c>
      <c r="P645" t="s">
        <v>3</v>
      </c>
      <c r="Q645" t="s">
        <v>1558</v>
      </c>
      <c r="R645" t="s">
        <v>358</v>
      </c>
      <c r="S645" t="s">
        <v>359</v>
      </c>
      <c r="T645" s="109">
        <v>1404</v>
      </c>
      <c r="U645" t="s">
        <v>1559</v>
      </c>
      <c r="V645" t="s">
        <v>1682</v>
      </c>
    </row>
    <row r="646" spans="1:22" hidden="1" x14ac:dyDescent="0.25">
      <c r="A646" t="s">
        <v>449</v>
      </c>
      <c r="B646">
        <v>39</v>
      </c>
      <c r="C646">
        <v>8</v>
      </c>
      <c r="D646" t="s">
        <v>1554</v>
      </c>
      <c r="E646" s="108">
        <v>45356</v>
      </c>
      <c r="F646" t="s">
        <v>1555</v>
      </c>
      <c r="G646">
        <v>1</v>
      </c>
      <c r="H646">
        <v>45356</v>
      </c>
      <c r="J646">
        <v>0</v>
      </c>
      <c r="K646" t="s">
        <v>1620</v>
      </c>
      <c r="L646" t="s">
        <v>1636</v>
      </c>
      <c r="M646" t="s">
        <v>1556</v>
      </c>
      <c r="N646">
        <v>152</v>
      </c>
      <c r="O646" t="s">
        <v>1557</v>
      </c>
      <c r="P646" t="s">
        <v>3</v>
      </c>
      <c r="Q646" t="s">
        <v>1558</v>
      </c>
      <c r="R646" t="s">
        <v>340</v>
      </c>
      <c r="S646" t="s">
        <v>341</v>
      </c>
      <c r="T646" s="109">
        <v>520</v>
      </c>
      <c r="U646" t="s">
        <v>1559</v>
      </c>
      <c r="V646" t="s">
        <v>1683</v>
      </c>
    </row>
    <row r="647" spans="1:22" hidden="1" x14ac:dyDescent="0.25">
      <c r="A647" t="s">
        <v>449</v>
      </c>
      <c r="B647">
        <v>39</v>
      </c>
      <c r="C647">
        <v>8</v>
      </c>
      <c r="D647" t="s">
        <v>1554</v>
      </c>
      <c r="E647" s="108">
        <v>45356</v>
      </c>
      <c r="F647" t="s">
        <v>1555</v>
      </c>
      <c r="G647">
        <v>1</v>
      </c>
      <c r="H647">
        <v>45356</v>
      </c>
      <c r="J647">
        <v>0</v>
      </c>
      <c r="K647" t="s">
        <v>1620</v>
      </c>
      <c r="L647" t="s">
        <v>1636</v>
      </c>
      <c r="M647" t="s">
        <v>1556</v>
      </c>
      <c r="N647">
        <v>152</v>
      </c>
      <c r="O647" t="s">
        <v>1557</v>
      </c>
      <c r="P647" t="s">
        <v>3</v>
      </c>
      <c r="Q647" t="s">
        <v>1558</v>
      </c>
      <c r="R647" t="s">
        <v>358</v>
      </c>
      <c r="S647" t="s">
        <v>359</v>
      </c>
      <c r="T647" s="109">
        <v>2808</v>
      </c>
      <c r="U647" t="s">
        <v>1559</v>
      </c>
      <c r="V647" t="s">
        <v>1683</v>
      </c>
    </row>
    <row r="648" spans="1:22" hidden="1" x14ac:dyDescent="0.25">
      <c r="A648" t="s">
        <v>449</v>
      </c>
      <c r="B648">
        <v>40</v>
      </c>
      <c r="C648">
        <v>8</v>
      </c>
      <c r="D648" t="s">
        <v>1554</v>
      </c>
      <c r="E648" s="108">
        <v>45357</v>
      </c>
      <c r="F648" t="s">
        <v>1555</v>
      </c>
      <c r="G648">
        <v>1</v>
      </c>
      <c r="H648">
        <v>45357</v>
      </c>
      <c r="J648">
        <v>0</v>
      </c>
      <c r="K648" t="s">
        <v>1620</v>
      </c>
      <c r="L648" t="s">
        <v>1636</v>
      </c>
      <c r="M648" t="s">
        <v>1556</v>
      </c>
      <c r="N648">
        <v>152</v>
      </c>
      <c r="O648" t="s">
        <v>1557</v>
      </c>
      <c r="P648" t="s">
        <v>3</v>
      </c>
      <c r="Q648" t="s">
        <v>1558</v>
      </c>
      <c r="R648" t="s">
        <v>340</v>
      </c>
      <c r="S648" t="s">
        <v>341</v>
      </c>
      <c r="T648" s="109">
        <v>91</v>
      </c>
      <c r="U648" t="s">
        <v>1559</v>
      </c>
      <c r="V648" t="s">
        <v>1684</v>
      </c>
    </row>
    <row r="649" spans="1:22" hidden="1" x14ac:dyDescent="0.25">
      <c r="A649" t="s">
        <v>449</v>
      </c>
      <c r="B649">
        <v>40</v>
      </c>
      <c r="C649">
        <v>8</v>
      </c>
      <c r="D649" t="s">
        <v>1554</v>
      </c>
      <c r="E649" s="108">
        <v>45357</v>
      </c>
      <c r="F649" t="s">
        <v>1555</v>
      </c>
      <c r="G649">
        <v>1</v>
      </c>
      <c r="H649">
        <v>45357</v>
      </c>
      <c r="J649">
        <v>0</v>
      </c>
      <c r="K649" t="s">
        <v>1620</v>
      </c>
      <c r="L649" t="s">
        <v>1636</v>
      </c>
      <c r="M649" t="s">
        <v>1556</v>
      </c>
      <c r="N649">
        <v>152</v>
      </c>
      <c r="O649" t="s">
        <v>1557</v>
      </c>
      <c r="P649" t="s">
        <v>3</v>
      </c>
      <c r="Q649" t="s">
        <v>1558</v>
      </c>
      <c r="R649" t="s">
        <v>399</v>
      </c>
      <c r="S649" t="s">
        <v>400</v>
      </c>
      <c r="T649" s="109">
        <v>76</v>
      </c>
      <c r="U649" t="s">
        <v>1559</v>
      </c>
      <c r="V649" t="s">
        <v>1684</v>
      </c>
    </row>
    <row r="650" spans="1:22" hidden="1" x14ac:dyDescent="0.25">
      <c r="A650" t="s">
        <v>449</v>
      </c>
      <c r="B650">
        <v>40</v>
      </c>
      <c r="C650">
        <v>8</v>
      </c>
      <c r="D650" t="s">
        <v>1554</v>
      </c>
      <c r="E650" s="108">
        <v>45357</v>
      </c>
      <c r="F650" t="s">
        <v>1555</v>
      </c>
      <c r="G650">
        <v>1</v>
      </c>
      <c r="H650">
        <v>45357</v>
      </c>
      <c r="J650">
        <v>0</v>
      </c>
      <c r="K650" t="s">
        <v>1620</v>
      </c>
      <c r="L650" t="s">
        <v>1636</v>
      </c>
      <c r="M650" t="s">
        <v>1556</v>
      </c>
      <c r="N650">
        <v>152</v>
      </c>
      <c r="O650" t="s">
        <v>1557</v>
      </c>
      <c r="P650" t="s">
        <v>3</v>
      </c>
      <c r="Q650" t="s">
        <v>1558</v>
      </c>
      <c r="R650" t="s">
        <v>672</v>
      </c>
      <c r="S650" t="s">
        <v>673</v>
      </c>
      <c r="T650" s="109">
        <v>164</v>
      </c>
      <c r="U650" t="s">
        <v>1559</v>
      </c>
      <c r="V650" t="s">
        <v>1684</v>
      </c>
    </row>
    <row r="651" spans="1:22" hidden="1" x14ac:dyDescent="0.25">
      <c r="A651" t="s">
        <v>449</v>
      </c>
      <c r="B651">
        <v>40</v>
      </c>
      <c r="C651">
        <v>8</v>
      </c>
      <c r="D651" t="s">
        <v>1554</v>
      </c>
      <c r="E651" s="108">
        <v>45357</v>
      </c>
      <c r="F651" t="s">
        <v>1555</v>
      </c>
      <c r="G651">
        <v>1</v>
      </c>
      <c r="H651">
        <v>45357</v>
      </c>
      <c r="J651">
        <v>0</v>
      </c>
      <c r="K651" t="s">
        <v>1620</v>
      </c>
      <c r="L651" t="s">
        <v>1636</v>
      </c>
      <c r="M651" t="s">
        <v>1556</v>
      </c>
      <c r="N651">
        <v>152</v>
      </c>
      <c r="O651" t="s">
        <v>1557</v>
      </c>
      <c r="P651" t="s">
        <v>3</v>
      </c>
      <c r="Q651" t="s">
        <v>1558</v>
      </c>
      <c r="R651" t="s">
        <v>340</v>
      </c>
      <c r="S651" t="s">
        <v>341</v>
      </c>
      <c r="T651" s="109">
        <v>152.1</v>
      </c>
      <c r="U651" t="s">
        <v>1559</v>
      </c>
      <c r="V651" t="s">
        <v>1684</v>
      </c>
    </row>
    <row r="652" spans="1:22" hidden="1" x14ac:dyDescent="0.25">
      <c r="A652" t="s">
        <v>449</v>
      </c>
      <c r="B652">
        <v>40</v>
      </c>
      <c r="C652">
        <v>8</v>
      </c>
      <c r="D652" t="s">
        <v>1554</v>
      </c>
      <c r="E652" s="108">
        <v>45357</v>
      </c>
      <c r="F652" t="s">
        <v>1555</v>
      </c>
      <c r="G652">
        <v>1</v>
      </c>
      <c r="H652">
        <v>45357</v>
      </c>
      <c r="J652">
        <v>0</v>
      </c>
      <c r="K652" t="s">
        <v>1620</v>
      </c>
      <c r="L652" t="s">
        <v>1636</v>
      </c>
      <c r="M652" t="s">
        <v>1556</v>
      </c>
      <c r="N652">
        <v>152</v>
      </c>
      <c r="O652" t="s">
        <v>1557</v>
      </c>
      <c r="P652" t="s">
        <v>3</v>
      </c>
      <c r="Q652" t="s">
        <v>1558</v>
      </c>
      <c r="R652" t="s">
        <v>670</v>
      </c>
      <c r="S652" t="s">
        <v>1566</v>
      </c>
      <c r="T652" s="109">
        <v>104</v>
      </c>
      <c r="U652" t="s">
        <v>1559</v>
      </c>
      <c r="V652" t="s">
        <v>1684</v>
      </c>
    </row>
    <row r="653" spans="1:22" hidden="1" x14ac:dyDescent="0.25">
      <c r="A653" t="s">
        <v>449</v>
      </c>
      <c r="B653">
        <v>40</v>
      </c>
      <c r="C653">
        <v>8</v>
      </c>
      <c r="D653" t="s">
        <v>1554</v>
      </c>
      <c r="E653" s="108">
        <v>45357</v>
      </c>
      <c r="F653" t="s">
        <v>1555</v>
      </c>
      <c r="G653">
        <v>1</v>
      </c>
      <c r="H653">
        <v>45357</v>
      </c>
      <c r="J653">
        <v>0</v>
      </c>
      <c r="K653" t="s">
        <v>1620</v>
      </c>
      <c r="L653" t="s">
        <v>1636</v>
      </c>
      <c r="M653" t="s">
        <v>1556</v>
      </c>
      <c r="N653">
        <v>152</v>
      </c>
      <c r="O653" t="s">
        <v>1557</v>
      </c>
      <c r="P653" t="s">
        <v>3</v>
      </c>
      <c r="Q653" t="s">
        <v>1558</v>
      </c>
      <c r="R653" t="s">
        <v>1055</v>
      </c>
      <c r="S653" t="s">
        <v>1056</v>
      </c>
      <c r="T653" s="109">
        <v>279</v>
      </c>
      <c r="U653" t="s">
        <v>1559</v>
      </c>
      <c r="V653" t="s">
        <v>1684</v>
      </c>
    </row>
    <row r="654" spans="1:22" hidden="1" x14ac:dyDescent="0.25">
      <c r="A654" t="s">
        <v>449</v>
      </c>
      <c r="B654">
        <v>40</v>
      </c>
      <c r="C654">
        <v>8</v>
      </c>
      <c r="D654" t="s">
        <v>1554</v>
      </c>
      <c r="E654" s="108">
        <v>45357</v>
      </c>
      <c r="F654" t="s">
        <v>1555</v>
      </c>
      <c r="G654">
        <v>1</v>
      </c>
      <c r="H654">
        <v>45357</v>
      </c>
      <c r="J654">
        <v>0</v>
      </c>
      <c r="K654" t="s">
        <v>1620</v>
      </c>
      <c r="L654" t="s">
        <v>1636</v>
      </c>
      <c r="M654" t="s">
        <v>1556</v>
      </c>
      <c r="N654">
        <v>152</v>
      </c>
      <c r="O654" t="s">
        <v>1557</v>
      </c>
      <c r="P654" t="s">
        <v>3</v>
      </c>
      <c r="Q654" t="s">
        <v>1558</v>
      </c>
      <c r="R654" t="s">
        <v>775</v>
      </c>
      <c r="S654" t="s">
        <v>776</v>
      </c>
      <c r="T654" s="109">
        <v>100</v>
      </c>
      <c r="U654" t="s">
        <v>1559</v>
      </c>
      <c r="V654" t="s">
        <v>1684</v>
      </c>
    </row>
    <row r="655" spans="1:22" hidden="1" x14ac:dyDescent="0.25">
      <c r="A655" t="s">
        <v>449</v>
      </c>
      <c r="B655">
        <v>40</v>
      </c>
      <c r="C655">
        <v>8</v>
      </c>
      <c r="D655" t="s">
        <v>1554</v>
      </c>
      <c r="E655" s="108">
        <v>45357</v>
      </c>
      <c r="F655" t="s">
        <v>1555</v>
      </c>
      <c r="G655">
        <v>1</v>
      </c>
      <c r="H655">
        <v>45357</v>
      </c>
      <c r="J655">
        <v>0</v>
      </c>
      <c r="K655" t="s">
        <v>1620</v>
      </c>
      <c r="L655" t="s">
        <v>1636</v>
      </c>
      <c r="M655" t="s">
        <v>1556</v>
      </c>
      <c r="N655">
        <v>152</v>
      </c>
      <c r="O655" t="s">
        <v>1557</v>
      </c>
      <c r="P655" t="s">
        <v>3</v>
      </c>
      <c r="Q655" t="s">
        <v>1558</v>
      </c>
      <c r="R655" t="s">
        <v>346</v>
      </c>
      <c r="S655" t="s">
        <v>347</v>
      </c>
      <c r="T655" s="109">
        <v>160</v>
      </c>
      <c r="U655" t="s">
        <v>1559</v>
      </c>
      <c r="V655" t="s">
        <v>1684</v>
      </c>
    </row>
    <row r="656" spans="1:22" hidden="1" x14ac:dyDescent="0.25">
      <c r="A656" t="s">
        <v>449</v>
      </c>
      <c r="B656">
        <v>40</v>
      </c>
      <c r="C656">
        <v>8</v>
      </c>
      <c r="D656" t="s">
        <v>1554</v>
      </c>
      <c r="E656" s="108">
        <v>45357</v>
      </c>
      <c r="F656" t="s">
        <v>1555</v>
      </c>
      <c r="G656">
        <v>1</v>
      </c>
      <c r="H656">
        <v>45357</v>
      </c>
      <c r="J656">
        <v>0</v>
      </c>
      <c r="K656" t="s">
        <v>1620</v>
      </c>
      <c r="L656" t="s">
        <v>1636</v>
      </c>
      <c r="M656" t="s">
        <v>1556</v>
      </c>
      <c r="N656">
        <v>152</v>
      </c>
      <c r="O656" t="s">
        <v>1557</v>
      </c>
      <c r="P656" t="s">
        <v>3</v>
      </c>
      <c r="Q656" t="s">
        <v>1558</v>
      </c>
      <c r="R656" t="s">
        <v>358</v>
      </c>
      <c r="S656" t="s">
        <v>359</v>
      </c>
      <c r="T656" s="109">
        <v>2764</v>
      </c>
      <c r="U656" t="s">
        <v>1559</v>
      </c>
      <c r="V656" t="s">
        <v>1684</v>
      </c>
    </row>
    <row r="657" spans="1:22" hidden="1" x14ac:dyDescent="0.25">
      <c r="A657" t="s">
        <v>449</v>
      </c>
      <c r="B657">
        <v>41</v>
      </c>
      <c r="C657">
        <v>8</v>
      </c>
      <c r="D657" t="s">
        <v>1554</v>
      </c>
      <c r="E657" s="108">
        <v>45358</v>
      </c>
      <c r="F657" t="s">
        <v>1555</v>
      </c>
      <c r="G657">
        <v>1</v>
      </c>
      <c r="H657">
        <v>45358</v>
      </c>
      <c r="J657">
        <v>0</v>
      </c>
      <c r="K657" t="s">
        <v>1620</v>
      </c>
      <c r="L657" t="s">
        <v>1636</v>
      </c>
      <c r="M657" t="s">
        <v>1556</v>
      </c>
      <c r="N657">
        <v>152</v>
      </c>
      <c r="O657" t="s">
        <v>1557</v>
      </c>
      <c r="P657" t="s">
        <v>3</v>
      </c>
      <c r="Q657" t="s">
        <v>1558</v>
      </c>
      <c r="R657" t="s">
        <v>340</v>
      </c>
      <c r="S657" t="s">
        <v>341</v>
      </c>
      <c r="T657" s="109">
        <v>741</v>
      </c>
      <c r="U657" t="s">
        <v>1559</v>
      </c>
      <c r="V657" t="s">
        <v>1685</v>
      </c>
    </row>
    <row r="658" spans="1:22" hidden="1" x14ac:dyDescent="0.25">
      <c r="A658" t="s">
        <v>449</v>
      </c>
      <c r="B658">
        <v>41</v>
      </c>
      <c r="C658">
        <v>8</v>
      </c>
      <c r="D658" t="s">
        <v>1554</v>
      </c>
      <c r="E658" s="108">
        <v>45358</v>
      </c>
      <c r="F658" t="s">
        <v>1555</v>
      </c>
      <c r="G658">
        <v>1</v>
      </c>
      <c r="H658">
        <v>45358</v>
      </c>
      <c r="J658">
        <v>0</v>
      </c>
      <c r="K658" t="s">
        <v>1620</v>
      </c>
      <c r="L658" t="s">
        <v>1636</v>
      </c>
      <c r="M658" t="s">
        <v>1556</v>
      </c>
      <c r="N658">
        <v>152</v>
      </c>
      <c r="O658" t="s">
        <v>1557</v>
      </c>
      <c r="P658" t="s">
        <v>3</v>
      </c>
      <c r="Q658" t="s">
        <v>1558</v>
      </c>
      <c r="R658" t="s">
        <v>1385</v>
      </c>
      <c r="S658" t="s">
        <v>1386</v>
      </c>
      <c r="T658" s="109">
        <v>1000</v>
      </c>
      <c r="U658" t="s">
        <v>1559</v>
      </c>
      <c r="V658" t="s">
        <v>1685</v>
      </c>
    </row>
    <row r="659" spans="1:22" hidden="1" x14ac:dyDescent="0.25">
      <c r="A659" t="s">
        <v>449</v>
      </c>
      <c r="B659">
        <v>41</v>
      </c>
      <c r="C659">
        <v>8</v>
      </c>
      <c r="D659" t="s">
        <v>1554</v>
      </c>
      <c r="E659" s="108">
        <v>45358</v>
      </c>
      <c r="F659" t="s">
        <v>1555</v>
      </c>
      <c r="G659">
        <v>1</v>
      </c>
      <c r="H659">
        <v>45358</v>
      </c>
      <c r="J659">
        <v>0</v>
      </c>
      <c r="K659" t="s">
        <v>1620</v>
      </c>
      <c r="L659" t="s">
        <v>1636</v>
      </c>
      <c r="M659" t="s">
        <v>1556</v>
      </c>
      <c r="N659">
        <v>152</v>
      </c>
      <c r="O659" t="s">
        <v>1557</v>
      </c>
      <c r="P659" t="s">
        <v>3</v>
      </c>
      <c r="Q659" t="s">
        <v>1558</v>
      </c>
      <c r="R659" t="s">
        <v>956</v>
      </c>
      <c r="S659" t="s">
        <v>957</v>
      </c>
      <c r="T659" s="109">
        <v>330</v>
      </c>
      <c r="U659" t="s">
        <v>1559</v>
      </c>
      <c r="V659" t="s">
        <v>1685</v>
      </c>
    </row>
    <row r="660" spans="1:22" hidden="1" x14ac:dyDescent="0.25">
      <c r="A660" t="s">
        <v>449</v>
      </c>
      <c r="B660">
        <v>41</v>
      </c>
      <c r="C660">
        <v>8</v>
      </c>
      <c r="D660" t="s">
        <v>1554</v>
      </c>
      <c r="E660" s="108">
        <v>45358</v>
      </c>
      <c r="F660" t="s">
        <v>1555</v>
      </c>
      <c r="G660">
        <v>1</v>
      </c>
      <c r="H660">
        <v>45358</v>
      </c>
      <c r="J660">
        <v>0</v>
      </c>
      <c r="K660" t="s">
        <v>1620</v>
      </c>
      <c r="L660" t="s">
        <v>1636</v>
      </c>
      <c r="M660" t="s">
        <v>1556</v>
      </c>
      <c r="N660">
        <v>152</v>
      </c>
      <c r="O660" t="s">
        <v>1557</v>
      </c>
      <c r="P660" t="s">
        <v>3</v>
      </c>
      <c r="Q660" t="s">
        <v>1558</v>
      </c>
      <c r="R660" t="s">
        <v>1083</v>
      </c>
      <c r="S660" t="s">
        <v>1084</v>
      </c>
      <c r="T660" s="109">
        <v>420</v>
      </c>
      <c r="U660" t="s">
        <v>1559</v>
      </c>
      <c r="V660" t="s">
        <v>1685</v>
      </c>
    </row>
    <row r="661" spans="1:22" hidden="1" x14ac:dyDescent="0.25">
      <c r="A661" t="s">
        <v>449</v>
      </c>
      <c r="B661">
        <v>42</v>
      </c>
      <c r="C661">
        <v>8</v>
      </c>
      <c r="D661" t="s">
        <v>1554</v>
      </c>
      <c r="E661" s="108">
        <v>45362</v>
      </c>
      <c r="F661" t="s">
        <v>1555</v>
      </c>
      <c r="G661">
        <v>1</v>
      </c>
      <c r="H661">
        <v>45362</v>
      </c>
      <c r="J661">
        <v>0</v>
      </c>
      <c r="K661" t="s">
        <v>1620</v>
      </c>
      <c r="L661" t="s">
        <v>1636</v>
      </c>
      <c r="M661" t="s">
        <v>1556</v>
      </c>
      <c r="N661">
        <v>152</v>
      </c>
      <c r="O661" t="s">
        <v>1557</v>
      </c>
      <c r="P661" t="s">
        <v>3</v>
      </c>
      <c r="Q661" t="s">
        <v>1558</v>
      </c>
      <c r="R661" t="s">
        <v>399</v>
      </c>
      <c r="S661" t="s">
        <v>400</v>
      </c>
      <c r="T661" s="109">
        <v>152</v>
      </c>
      <c r="U661" t="s">
        <v>1559</v>
      </c>
      <c r="V661" t="s">
        <v>1686</v>
      </c>
    </row>
    <row r="662" spans="1:22" hidden="1" x14ac:dyDescent="0.25">
      <c r="A662" t="s">
        <v>449</v>
      </c>
      <c r="B662">
        <v>42</v>
      </c>
      <c r="C662">
        <v>8</v>
      </c>
      <c r="D662" t="s">
        <v>1554</v>
      </c>
      <c r="E662" s="108">
        <v>45362</v>
      </c>
      <c r="F662" t="s">
        <v>1555</v>
      </c>
      <c r="G662">
        <v>1</v>
      </c>
      <c r="H662">
        <v>45362</v>
      </c>
      <c r="J662">
        <v>0</v>
      </c>
      <c r="K662" t="s">
        <v>1620</v>
      </c>
      <c r="L662" t="s">
        <v>1636</v>
      </c>
      <c r="M662" t="s">
        <v>1556</v>
      </c>
      <c r="N662">
        <v>152</v>
      </c>
      <c r="O662" t="s">
        <v>1557</v>
      </c>
      <c r="P662" t="s">
        <v>3</v>
      </c>
      <c r="Q662" t="s">
        <v>1558</v>
      </c>
      <c r="R662" t="s">
        <v>672</v>
      </c>
      <c r="S662" t="s">
        <v>673</v>
      </c>
      <c r="T662" s="109">
        <v>328</v>
      </c>
      <c r="U662" t="s">
        <v>1559</v>
      </c>
      <c r="V662" t="s">
        <v>1686</v>
      </c>
    </row>
    <row r="663" spans="1:22" hidden="1" x14ac:dyDescent="0.25">
      <c r="A663" t="s">
        <v>449</v>
      </c>
      <c r="B663">
        <v>42</v>
      </c>
      <c r="C663">
        <v>8</v>
      </c>
      <c r="D663" t="s">
        <v>1554</v>
      </c>
      <c r="E663" s="108">
        <v>45362</v>
      </c>
      <c r="F663" t="s">
        <v>1555</v>
      </c>
      <c r="G663">
        <v>1</v>
      </c>
      <c r="H663">
        <v>45362</v>
      </c>
      <c r="J663">
        <v>0</v>
      </c>
      <c r="K663" t="s">
        <v>1620</v>
      </c>
      <c r="L663" t="s">
        <v>1636</v>
      </c>
      <c r="M663" t="s">
        <v>1556</v>
      </c>
      <c r="N663">
        <v>152</v>
      </c>
      <c r="O663" t="s">
        <v>1557</v>
      </c>
      <c r="P663" t="s">
        <v>3</v>
      </c>
      <c r="Q663" t="s">
        <v>1558</v>
      </c>
      <c r="R663" t="s">
        <v>340</v>
      </c>
      <c r="S663" t="s">
        <v>341</v>
      </c>
      <c r="T663" s="109">
        <v>1290.25</v>
      </c>
      <c r="U663" t="s">
        <v>1559</v>
      </c>
      <c r="V663" t="s">
        <v>1686</v>
      </c>
    </row>
    <row r="664" spans="1:22" hidden="1" x14ac:dyDescent="0.25">
      <c r="A664" t="s">
        <v>449</v>
      </c>
      <c r="B664">
        <v>42</v>
      </c>
      <c r="C664">
        <v>8</v>
      </c>
      <c r="D664" t="s">
        <v>1554</v>
      </c>
      <c r="E664" s="108">
        <v>45362</v>
      </c>
      <c r="F664" t="s">
        <v>1555</v>
      </c>
      <c r="G664">
        <v>1</v>
      </c>
      <c r="H664">
        <v>45362</v>
      </c>
      <c r="J664">
        <v>0</v>
      </c>
      <c r="K664" t="s">
        <v>1620</v>
      </c>
      <c r="L664" t="s">
        <v>1636</v>
      </c>
      <c r="M664" t="s">
        <v>1556</v>
      </c>
      <c r="N664">
        <v>152</v>
      </c>
      <c r="O664" t="s">
        <v>1557</v>
      </c>
      <c r="P664" t="s">
        <v>3</v>
      </c>
      <c r="Q664" t="s">
        <v>1558</v>
      </c>
      <c r="R664" t="s">
        <v>1055</v>
      </c>
      <c r="S664" t="s">
        <v>1056</v>
      </c>
      <c r="T664" s="109">
        <v>279</v>
      </c>
      <c r="U664" t="s">
        <v>1559</v>
      </c>
      <c r="V664" t="s">
        <v>1686</v>
      </c>
    </row>
    <row r="665" spans="1:22" hidden="1" x14ac:dyDescent="0.25">
      <c r="A665" t="s">
        <v>449</v>
      </c>
      <c r="B665">
        <v>42</v>
      </c>
      <c r="C665">
        <v>8</v>
      </c>
      <c r="D665" t="s">
        <v>1554</v>
      </c>
      <c r="E665" s="108">
        <v>45362</v>
      </c>
      <c r="F665" t="s">
        <v>1555</v>
      </c>
      <c r="G665">
        <v>1</v>
      </c>
      <c r="H665">
        <v>45362</v>
      </c>
      <c r="J665">
        <v>0</v>
      </c>
      <c r="K665" t="s">
        <v>1620</v>
      </c>
      <c r="L665" t="s">
        <v>1636</v>
      </c>
      <c r="M665" t="s">
        <v>1556</v>
      </c>
      <c r="N665">
        <v>152</v>
      </c>
      <c r="O665" t="s">
        <v>1557</v>
      </c>
      <c r="P665" t="s">
        <v>3</v>
      </c>
      <c r="Q665" t="s">
        <v>1558</v>
      </c>
      <c r="R665" t="s">
        <v>775</v>
      </c>
      <c r="S665" t="s">
        <v>776</v>
      </c>
      <c r="T665" s="109">
        <v>235</v>
      </c>
      <c r="U665" t="s">
        <v>1559</v>
      </c>
      <c r="V665" t="s">
        <v>1686</v>
      </c>
    </row>
    <row r="666" spans="1:22" hidden="1" x14ac:dyDescent="0.25">
      <c r="A666" t="s">
        <v>449</v>
      </c>
      <c r="B666">
        <v>42</v>
      </c>
      <c r="C666">
        <v>8</v>
      </c>
      <c r="D666" t="s">
        <v>1554</v>
      </c>
      <c r="E666" s="108">
        <v>45362</v>
      </c>
      <c r="F666" t="s">
        <v>1555</v>
      </c>
      <c r="G666">
        <v>1</v>
      </c>
      <c r="H666">
        <v>45362</v>
      </c>
      <c r="J666">
        <v>0</v>
      </c>
      <c r="K666" t="s">
        <v>1620</v>
      </c>
      <c r="L666" t="s">
        <v>1636</v>
      </c>
      <c r="M666" t="s">
        <v>1556</v>
      </c>
      <c r="N666">
        <v>152</v>
      </c>
      <c r="O666" t="s">
        <v>1557</v>
      </c>
      <c r="P666" t="s">
        <v>3</v>
      </c>
      <c r="Q666" t="s">
        <v>1558</v>
      </c>
      <c r="R666" t="s">
        <v>346</v>
      </c>
      <c r="S666" t="s">
        <v>347</v>
      </c>
      <c r="T666" s="109">
        <v>160</v>
      </c>
      <c r="U666" t="s">
        <v>1559</v>
      </c>
      <c r="V666" t="s">
        <v>1686</v>
      </c>
    </row>
    <row r="667" spans="1:22" hidden="1" x14ac:dyDescent="0.25">
      <c r="A667" t="s">
        <v>449</v>
      </c>
      <c r="B667">
        <v>42</v>
      </c>
      <c r="C667">
        <v>8</v>
      </c>
      <c r="D667" t="s">
        <v>1554</v>
      </c>
      <c r="E667" s="108">
        <v>45362</v>
      </c>
      <c r="F667" t="s">
        <v>1555</v>
      </c>
      <c r="G667">
        <v>1</v>
      </c>
      <c r="H667">
        <v>45362</v>
      </c>
      <c r="J667">
        <v>0</v>
      </c>
      <c r="K667" t="s">
        <v>1620</v>
      </c>
      <c r="L667" t="s">
        <v>1636</v>
      </c>
      <c r="M667" t="s">
        <v>1556</v>
      </c>
      <c r="N667">
        <v>152</v>
      </c>
      <c r="O667" t="s">
        <v>1557</v>
      </c>
      <c r="P667" t="s">
        <v>3</v>
      </c>
      <c r="Q667" t="s">
        <v>1558</v>
      </c>
      <c r="R667" t="s">
        <v>1055</v>
      </c>
      <c r="S667" t="s">
        <v>1056</v>
      </c>
      <c r="T667" s="109">
        <v>383</v>
      </c>
      <c r="U667" t="s">
        <v>1559</v>
      </c>
      <c r="V667" t="s">
        <v>1686</v>
      </c>
    </row>
    <row r="668" spans="1:22" hidden="1" x14ac:dyDescent="0.25">
      <c r="A668" t="s">
        <v>449</v>
      </c>
      <c r="B668">
        <v>42</v>
      </c>
      <c r="C668">
        <v>8</v>
      </c>
      <c r="D668" t="s">
        <v>1554</v>
      </c>
      <c r="E668" s="108">
        <v>45362</v>
      </c>
      <c r="F668" t="s">
        <v>1555</v>
      </c>
      <c r="G668">
        <v>1</v>
      </c>
      <c r="H668">
        <v>45362</v>
      </c>
      <c r="J668">
        <v>0</v>
      </c>
      <c r="K668" t="s">
        <v>1620</v>
      </c>
      <c r="L668" t="s">
        <v>1636</v>
      </c>
      <c r="M668" t="s">
        <v>1556</v>
      </c>
      <c r="N668">
        <v>152</v>
      </c>
      <c r="O668" t="s">
        <v>1557</v>
      </c>
      <c r="P668" t="s">
        <v>3</v>
      </c>
      <c r="Q668" t="s">
        <v>1558</v>
      </c>
      <c r="R668" t="s">
        <v>775</v>
      </c>
      <c r="S668" t="s">
        <v>776</v>
      </c>
      <c r="T668" s="109">
        <v>160</v>
      </c>
      <c r="U668" t="s">
        <v>1559</v>
      </c>
      <c r="V668" t="s">
        <v>1686</v>
      </c>
    </row>
    <row r="669" spans="1:22" hidden="1" x14ac:dyDescent="0.25">
      <c r="A669" t="s">
        <v>449</v>
      </c>
      <c r="B669">
        <v>42</v>
      </c>
      <c r="C669">
        <v>8</v>
      </c>
      <c r="D669" t="s">
        <v>1554</v>
      </c>
      <c r="E669" s="108">
        <v>45362</v>
      </c>
      <c r="F669" t="s">
        <v>1555</v>
      </c>
      <c r="G669">
        <v>1</v>
      </c>
      <c r="H669">
        <v>45362</v>
      </c>
      <c r="J669">
        <v>0</v>
      </c>
      <c r="K669" t="s">
        <v>1620</v>
      </c>
      <c r="L669" t="s">
        <v>1636</v>
      </c>
      <c r="M669" t="s">
        <v>1556</v>
      </c>
      <c r="N669">
        <v>152</v>
      </c>
      <c r="O669" t="s">
        <v>1557</v>
      </c>
      <c r="P669" t="s">
        <v>3</v>
      </c>
      <c r="Q669" t="s">
        <v>1558</v>
      </c>
      <c r="R669" t="s">
        <v>775</v>
      </c>
      <c r="S669" t="s">
        <v>776</v>
      </c>
      <c r="T669" s="109">
        <v>235</v>
      </c>
      <c r="U669" t="s">
        <v>1559</v>
      </c>
      <c r="V669" t="s">
        <v>1686</v>
      </c>
    </row>
    <row r="670" spans="1:22" hidden="1" x14ac:dyDescent="0.25">
      <c r="A670" t="s">
        <v>449</v>
      </c>
      <c r="B670">
        <v>42</v>
      </c>
      <c r="C670">
        <v>8</v>
      </c>
      <c r="D670" t="s">
        <v>1554</v>
      </c>
      <c r="E670" s="108">
        <v>45362</v>
      </c>
      <c r="F670" t="s">
        <v>1555</v>
      </c>
      <c r="G670">
        <v>1</v>
      </c>
      <c r="H670">
        <v>45362</v>
      </c>
      <c r="J670">
        <v>0</v>
      </c>
      <c r="K670" t="s">
        <v>1620</v>
      </c>
      <c r="L670" t="s">
        <v>1636</v>
      </c>
      <c r="M670" t="s">
        <v>1556</v>
      </c>
      <c r="N670">
        <v>152</v>
      </c>
      <c r="O670" t="s">
        <v>1557</v>
      </c>
      <c r="P670" t="s">
        <v>3</v>
      </c>
      <c r="Q670" t="s">
        <v>1558</v>
      </c>
      <c r="R670" t="s">
        <v>775</v>
      </c>
      <c r="S670" t="s">
        <v>776</v>
      </c>
      <c r="T670" s="109">
        <v>91</v>
      </c>
      <c r="U670" t="s">
        <v>1559</v>
      </c>
      <c r="V670" t="s">
        <v>1686</v>
      </c>
    </row>
    <row r="671" spans="1:22" hidden="1" x14ac:dyDescent="0.25">
      <c r="A671" t="s">
        <v>449</v>
      </c>
      <c r="B671">
        <v>42</v>
      </c>
      <c r="C671">
        <v>8</v>
      </c>
      <c r="D671" t="s">
        <v>1554</v>
      </c>
      <c r="E671" s="108">
        <v>45362</v>
      </c>
      <c r="F671" t="s">
        <v>1555</v>
      </c>
      <c r="G671">
        <v>1</v>
      </c>
      <c r="H671">
        <v>45362</v>
      </c>
      <c r="J671">
        <v>0</v>
      </c>
      <c r="K671" t="s">
        <v>1620</v>
      </c>
      <c r="L671" t="s">
        <v>1636</v>
      </c>
      <c r="M671" t="s">
        <v>1556</v>
      </c>
      <c r="N671">
        <v>152</v>
      </c>
      <c r="O671" t="s">
        <v>1557</v>
      </c>
      <c r="P671" t="s">
        <v>3</v>
      </c>
      <c r="Q671" t="s">
        <v>1558</v>
      </c>
      <c r="R671" t="s">
        <v>371</v>
      </c>
      <c r="S671" t="s">
        <v>1637</v>
      </c>
      <c r="T671" s="109">
        <v>375</v>
      </c>
      <c r="U671" t="s">
        <v>1559</v>
      </c>
      <c r="V671" t="s">
        <v>1686</v>
      </c>
    </row>
    <row r="672" spans="1:22" hidden="1" x14ac:dyDescent="0.25">
      <c r="A672" t="s">
        <v>449</v>
      </c>
      <c r="B672">
        <v>42</v>
      </c>
      <c r="C672">
        <v>8</v>
      </c>
      <c r="D672" t="s">
        <v>1554</v>
      </c>
      <c r="E672" s="108">
        <v>45362</v>
      </c>
      <c r="F672" t="s">
        <v>1555</v>
      </c>
      <c r="G672">
        <v>1</v>
      </c>
      <c r="H672">
        <v>45362</v>
      </c>
      <c r="J672">
        <v>0</v>
      </c>
      <c r="K672" t="s">
        <v>1620</v>
      </c>
      <c r="L672" t="s">
        <v>1636</v>
      </c>
      <c r="M672" t="s">
        <v>1556</v>
      </c>
      <c r="N672">
        <v>152</v>
      </c>
      <c r="O672" t="s">
        <v>1557</v>
      </c>
      <c r="P672" t="s">
        <v>3</v>
      </c>
      <c r="Q672" t="s">
        <v>1558</v>
      </c>
      <c r="R672" t="s">
        <v>1072</v>
      </c>
      <c r="S672" t="s">
        <v>1638</v>
      </c>
      <c r="T672" s="109">
        <v>1150</v>
      </c>
      <c r="U672" t="s">
        <v>1559</v>
      </c>
      <c r="V672" t="s">
        <v>1686</v>
      </c>
    </row>
    <row r="673" spans="1:22" hidden="1" x14ac:dyDescent="0.25">
      <c r="A673" t="s">
        <v>449</v>
      </c>
      <c r="B673">
        <v>42</v>
      </c>
      <c r="C673">
        <v>8</v>
      </c>
      <c r="D673" t="s">
        <v>1554</v>
      </c>
      <c r="E673" s="108">
        <v>45362</v>
      </c>
      <c r="F673" t="s">
        <v>1555</v>
      </c>
      <c r="G673">
        <v>1</v>
      </c>
      <c r="H673">
        <v>45362</v>
      </c>
      <c r="J673">
        <v>0</v>
      </c>
      <c r="K673" t="s">
        <v>1620</v>
      </c>
      <c r="L673" t="s">
        <v>1636</v>
      </c>
      <c r="M673" t="s">
        <v>1556</v>
      </c>
      <c r="N673">
        <v>152</v>
      </c>
      <c r="O673" t="s">
        <v>1557</v>
      </c>
      <c r="P673" t="s">
        <v>3</v>
      </c>
      <c r="Q673" t="s">
        <v>1558</v>
      </c>
      <c r="R673" t="s">
        <v>358</v>
      </c>
      <c r="S673" t="s">
        <v>359</v>
      </c>
      <c r="T673" s="109">
        <v>2571</v>
      </c>
      <c r="U673" t="s">
        <v>1559</v>
      </c>
      <c r="V673" t="s">
        <v>1686</v>
      </c>
    </row>
    <row r="674" spans="1:22" hidden="1" x14ac:dyDescent="0.25">
      <c r="A674" t="s">
        <v>449</v>
      </c>
      <c r="B674">
        <v>43</v>
      </c>
      <c r="C674">
        <v>8</v>
      </c>
      <c r="D674" t="s">
        <v>1554</v>
      </c>
      <c r="E674" s="108">
        <v>45363</v>
      </c>
      <c r="F674" t="s">
        <v>1555</v>
      </c>
      <c r="G674">
        <v>1</v>
      </c>
      <c r="H674">
        <v>45363</v>
      </c>
      <c r="J674">
        <v>0</v>
      </c>
      <c r="K674" t="s">
        <v>1620</v>
      </c>
      <c r="L674" t="s">
        <v>1636</v>
      </c>
      <c r="M674" t="s">
        <v>1556</v>
      </c>
      <c r="N674">
        <v>152</v>
      </c>
      <c r="O674" t="s">
        <v>1557</v>
      </c>
      <c r="P674" t="s">
        <v>3</v>
      </c>
      <c r="Q674" t="s">
        <v>1558</v>
      </c>
      <c r="R674" t="s">
        <v>340</v>
      </c>
      <c r="S674" t="s">
        <v>341</v>
      </c>
      <c r="T674" s="109">
        <v>432.9</v>
      </c>
      <c r="U674" t="s">
        <v>1559</v>
      </c>
      <c r="V674" t="s">
        <v>1687</v>
      </c>
    </row>
    <row r="675" spans="1:22" hidden="1" x14ac:dyDescent="0.25">
      <c r="A675" t="s">
        <v>449</v>
      </c>
      <c r="B675">
        <v>43</v>
      </c>
      <c r="C675">
        <v>8</v>
      </c>
      <c r="D675" t="s">
        <v>1554</v>
      </c>
      <c r="E675" s="108">
        <v>45363</v>
      </c>
      <c r="F675" t="s">
        <v>1555</v>
      </c>
      <c r="G675">
        <v>1</v>
      </c>
      <c r="H675">
        <v>45363</v>
      </c>
      <c r="J675">
        <v>0</v>
      </c>
      <c r="K675" t="s">
        <v>1620</v>
      </c>
      <c r="L675" t="s">
        <v>1636</v>
      </c>
      <c r="M675" t="s">
        <v>1556</v>
      </c>
      <c r="N675">
        <v>152</v>
      </c>
      <c r="O675" t="s">
        <v>1557</v>
      </c>
      <c r="P675" t="s">
        <v>3</v>
      </c>
      <c r="Q675" t="s">
        <v>1558</v>
      </c>
      <c r="R675" t="s">
        <v>399</v>
      </c>
      <c r="S675" t="s">
        <v>400</v>
      </c>
      <c r="T675" s="109">
        <v>152</v>
      </c>
      <c r="U675" t="s">
        <v>1559</v>
      </c>
      <c r="V675" t="s">
        <v>1687</v>
      </c>
    </row>
    <row r="676" spans="1:22" hidden="1" x14ac:dyDescent="0.25">
      <c r="A676" t="s">
        <v>449</v>
      </c>
      <c r="B676">
        <v>43</v>
      </c>
      <c r="C676">
        <v>8</v>
      </c>
      <c r="D676" t="s">
        <v>1554</v>
      </c>
      <c r="E676" s="108">
        <v>45363</v>
      </c>
      <c r="F676" t="s">
        <v>1555</v>
      </c>
      <c r="G676">
        <v>1</v>
      </c>
      <c r="H676">
        <v>45363</v>
      </c>
      <c r="J676">
        <v>0</v>
      </c>
      <c r="K676" t="s">
        <v>1620</v>
      </c>
      <c r="L676" t="s">
        <v>1636</v>
      </c>
      <c r="M676" t="s">
        <v>1556</v>
      </c>
      <c r="N676">
        <v>152</v>
      </c>
      <c r="O676" t="s">
        <v>1557</v>
      </c>
      <c r="P676" t="s">
        <v>3</v>
      </c>
      <c r="Q676" t="s">
        <v>1558</v>
      </c>
      <c r="R676" t="s">
        <v>672</v>
      </c>
      <c r="S676" t="s">
        <v>673</v>
      </c>
      <c r="T676" s="109">
        <v>328</v>
      </c>
      <c r="U676" t="s">
        <v>1559</v>
      </c>
      <c r="V676" t="s">
        <v>1687</v>
      </c>
    </row>
    <row r="677" spans="1:22" hidden="1" x14ac:dyDescent="0.25">
      <c r="A677" t="s">
        <v>449</v>
      </c>
      <c r="B677">
        <v>43</v>
      </c>
      <c r="C677">
        <v>8</v>
      </c>
      <c r="D677" t="s">
        <v>1554</v>
      </c>
      <c r="E677" s="108">
        <v>45363</v>
      </c>
      <c r="F677" t="s">
        <v>1555</v>
      </c>
      <c r="G677">
        <v>1</v>
      </c>
      <c r="H677">
        <v>45363</v>
      </c>
      <c r="J677">
        <v>0</v>
      </c>
      <c r="K677" t="s">
        <v>1620</v>
      </c>
      <c r="L677" t="s">
        <v>1636</v>
      </c>
      <c r="M677" t="s">
        <v>1556</v>
      </c>
      <c r="N677">
        <v>152</v>
      </c>
      <c r="O677" t="s">
        <v>1557</v>
      </c>
      <c r="P677" t="s">
        <v>3</v>
      </c>
      <c r="Q677" t="s">
        <v>1558</v>
      </c>
      <c r="R677" t="s">
        <v>670</v>
      </c>
      <c r="S677" t="s">
        <v>1566</v>
      </c>
      <c r="T677" s="109">
        <v>208</v>
      </c>
      <c r="U677" t="s">
        <v>1559</v>
      </c>
      <c r="V677" t="s">
        <v>1687</v>
      </c>
    </row>
    <row r="678" spans="1:22" hidden="1" x14ac:dyDescent="0.25">
      <c r="A678" t="s">
        <v>449</v>
      </c>
      <c r="B678">
        <v>43</v>
      </c>
      <c r="C678">
        <v>8</v>
      </c>
      <c r="D678" t="s">
        <v>1554</v>
      </c>
      <c r="E678" s="108">
        <v>45363</v>
      </c>
      <c r="F678" t="s">
        <v>1555</v>
      </c>
      <c r="G678">
        <v>1</v>
      </c>
      <c r="H678">
        <v>45363</v>
      </c>
      <c r="J678">
        <v>0</v>
      </c>
      <c r="K678" t="s">
        <v>1620</v>
      </c>
      <c r="L678" t="s">
        <v>1636</v>
      </c>
      <c r="M678" t="s">
        <v>1556</v>
      </c>
      <c r="N678">
        <v>152</v>
      </c>
      <c r="O678" t="s">
        <v>1557</v>
      </c>
      <c r="P678" t="s">
        <v>3</v>
      </c>
      <c r="Q678" t="s">
        <v>1558</v>
      </c>
      <c r="R678" t="s">
        <v>1055</v>
      </c>
      <c r="S678" t="s">
        <v>1056</v>
      </c>
      <c r="T678" s="109">
        <v>558</v>
      </c>
      <c r="U678" t="s">
        <v>1559</v>
      </c>
      <c r="V678" t="s">
        <v>1687</v>
      </c>
    </row>
    <row r="679" spans="1:22" hidden="1" x14ac:dyDescent="0.25">
      <c r="A679" t="s">
        <v>449</v>
      </c>
      <c r="B679">
        <v>43</v>
      </c>
      <c r="C679">
        <v>8</v>
      </c>
      <c r="D679" t="s">
        <v>1554</v>
      </c>
      <c r="E679" s="108">
        <v>45363</v>
      </c>
      <c r="F679" t="s">
        <v>1555</v>
      </c>
      <c r="G679">
        <v>1</v>
      </c>
      <c r="H679">
        <v>45363</v>
      </c>
      <c r="J679">
        <v>0</v>
      </c>
      <c r="K679" t="s">
        <v>1620</v>
      </c>
      <c r="L679" t="s">
        <v>1636</v>
      </c>
      <c r="M679" t="s">
        <v>1556</v>
      </c>
      <c r="N679">
        <v>152</v>
      </c>
      <c r="O679" t="s">
        <v>1557</v>
      </c>
      <c r="P679" t="s">
        <v>3</v>
      </c>
      <c r="Q679" t="s">
        <v>1558</v>
      </c>
      <c r="R679" t="s">
        <v>775</v>
      </c>
      <c r="S679" t="s">
        <v>776</v>
      </c>
      <c r="T679" s="109">
        <v>100</v>
      </c>
      <c r="U679" t="s">
        <v>1559</v>
      </c>
      <c r="V679" t="s">
        <v>1687</v>
      </c>
    </row>
    <row r="680" spans="1:22" hidden="1" x14ac:dyDescent="0.25">
      <c r="A680" t="s">
        <v>449</v>
      </c>
      <c r="B680">
        <v>43</v>
      </c>
      <c r="C680">
        <v>8</v>
      </c>
      <c r="D680" t="s">
        <v>1554</v>
      </c>
      <c r="E680" s="108">
        <v>45363</v>
      </c>
      <c r="F680" t="s">
        <v>1555</v>
      </c>
      <c r="G680">
        <v>1</v>
      </c>
      <c r="H680">
        <v>45363</v>
      </c>
      <c r="J680">
        <v>0</v>
      </c>
      <c r="K680" t="s">
        <v>1620</v>
      </c>
      <c r="L680" t="s">
        <v>1636</v>
      </c>
      <c r="M680" t="s">
        <v>1556</v>
      </c>
      <c r="N680">
        <v>152</v>
      </c>
      <c r="O680" t="s">
        <v>1557</v>
      </c>
      <c r="P680" t="s">
        <v>3</v>
      </c>
      <c r="Q680" t="s">
        <v>1558</v>
      </c>
      <c r="R680" t="s">
        <v>346</v>
      </c>
      <c r="S680" t="s">
        <v>347</v>
      </c>
      <c r="T680" s="109">
        <v>160</v>
      </c>
      <c r="U680" t="s">
        <v>1559</v>
      </c>
      <c r="V680" t="s">
        <v>1687</v>
      </c>
    </row>
    <row r="681" spans="1:22" hidden="1" x14ac:dyDescent="0.25">
      <c r="A681" t="s">
        <v>449</v>
      </c>
      <c r="B681">
        <v>43</v>
      </c>
      <c r="C681">
        <v>8</v>
      </c>
      <c r="D681" t="s">
        <v>1554</v>
      </c>
      <c r="E681" s="108">
        <v>45363</v>
      </c>
      <c r="F681" t="s">
        <v>1555</v>
      </c>
      <c r="G681">
        <v>1</v>
      </c>
      <c r="H681">
        <v>45363</v>
      </c>
      <c r="J681">
        <v>0</v>
      </c>
      <c r="K681" t="s">
        <v>1620</v>
      </c>
      <c r="L681" t="s">
        <v>1636</v>
      </c>
      <c r="M681" t="s">
        <v>1556</v>
      </c>
      <c r="N681">
        <v>152</v>
      </c>
      <c r="O681" t="s">
        <v>1557</v>
      </c>
      <c r="P681" t="s">
        <v>3</v>
      </c>
      <c r="Q681" t="s">
        <v>1558</v>
      </c>
      <c r="R681" t="s">
        <v>775</v>
      </c>
      <c r="S681" t="s">
        <v>776</v>
      </c>
      <c r="T681" s="109">
        <v>100</v>
      </c>
      <c r="U681" t="s">
        <v>1559</v>
      </c>
      <c r="V681" t="s">
        <v>1687</v>
      </c>
    </row>
    <row r="682" spans="1:22" hidden="1" x14ac:dyDescent="0.25">
      <c r="A682" t="s">
        <v>449</v>
      </c>
      <c r="B682">
        <v>43</v>
      </c>
      <c r="C682">
        <v>8</v>
      </c>
      <c r="D682" t="s">
        <v>1554</v>
      </c>
      <c r="E682" s="108">
        <v>45363</v>
      </c>
      <c r="F682" t="s">
        <v>1555</v>
      </c>
      <c r="G682">
        <v>1</v>
      </c>
      <c r="H682">
        <v>45363</v>
      </c>
      <c r="J682">
        <v>0</v>
      </c>
      <c r="K682" t="s">
        <v>1620</v>
      </c>
      <c r="L682" t="s">
        <v>1636</v>
      </c>
      <c r="M682" t="s">
        <v>1556</v>
      </c>
      <c r="N682">
        <v>152</v>
      </c>
      <c r="O682" t="s">
        <v>1557</v>
      </c>
      <c r="P682" t="s">
        <v>3</v>
      </c>
      <c r="Q682" t="s">
        <v>1558</v>
      </c>
      <c r="R682" t="s">
        <v>346</v>
      </c>
      <c r="S682" t="s">
        <v>347</v>
      </c>
      <c r="T682" s="109">
        <v>160</v>
      </c>
      <c r="U682" t="s">
        <v>1559</v>
      </c>
      <c r="V682" t="s">
        <v>1687</v>
      </c>
    </row>
    <row r="683" spans="1:22" hidden="1" x14ac:dyDescent="0.25">
      <c r="A683" t="s">
        <v>449</v>
      </c>
      <c r="B683">
        <v>43</v>
      </c>
      <c r="C683">
        <v>8</v>
      </c>
      <c r="D683" t="s">
        <v>1554</v>
      </c>
      <c r="E683" s="108">
        <v>45363</v>
      </c>
      <c r="F683" t="s">
        <v>1555</v>
      </c>
      <c r="G683">
        <v>1</v>
      </c>
      <c r="H683">
        <v>45363</v>
      </c>
      <c r="J683">
        <v>0</v>
      </c>
      <c r="K683" t="s">
        <v>1620</v>
      </c>
      <c r="L683" t="s">
        <v>1636</v>
      </c>
      <c r="M683" t="s">
        <v>1556</v>
      </c>
      <c r="N683">
        <v>152</v>
      </c>
      <c r="O683" t="s">
        <v>1557</v>
      </c>
      <c r="P683" t="s">
        <v>3</v>
      </c>
      <c r="Q683" t="s">
        <v>1558</v>
      </c>
      <c r="R683" t="s">
        <v>399</v>
      </c>
      <c r="S683" t="s">
        <v>400</v>
      </c>
      <c r="T683" s="109">
        <v>152</v>
      </c>
      <c r="U683" t="s">
        <v>1559</v>
      </c>
      <c r="V683" t="s">
        <v>1687</v>
      </c>
    </row>
    <row r="684" spans="1:22" hidden="1" x14ac:dyDescent="0.25">
      <c r="A684" t="s">
        <v>449</v>
      </c>
      <c r="B684">
        <v>43</v>
      </c>
      <c r="C684">
        <v>8</v>
      </c>
      <c r="D684" t="s">
        <v>1554</v>
      </c>
      <c r="E684" s="108">
        <v>45363</v>
      </c>
      <c r="F684" t="s">
        <v>1555</v>
      </c>
      <c r="G684">
        <v>1</v>
      </c>
      <c r="H684">
        <v>45363</v>
      </c>
      <c r="J684">
        <v>0</v>
      </c>
      <c r="K684" t="s">
        <v>1620</v>
      </c>
      <c r="L684" t="s">
        <v>1636</v>
      </c>
      <c r="M684" t="s">
        <v>1556</v>
      </c>
      <c r="N684">
        <v>152</v>
      </c>
      <c r="O684" t="s">
        <v>1557</v>
      </c>
      <c r="P684" t="s">
        <v>3</v>
      </c>
      <c r="Q684" t="s">
        <v>1558</v>
      </c>
      <c r="R684" t="s">
        <v>672</v>
      </c>
      <c r="S684" t="s">
        <v>673</v>
      </c>
      <c r="T684" s="109">
        <v>164</v>
      </c>
      <c r="U684" t="s">
        <v>1559</v>
      </c>
      <c r="V684" t="s">
        <v>1687</v>
      </c>
    </row>
    <row r="685" spans="1:22" hidden="1" x14ac:dyDescent="0.25">
      <c r="A685" t="s">
        <v>449</v>
      </c>
      <c r="B685">
        <v>43</v>
      </c>
      <c r="C685">
        <v>8</v>
      </c>
      <c r="D685" t="s">
        <v>1554</v>
      </c>
      <c r="E685" s="108">
        <v>45363</v>
      </c>
      <c r="F685" t="s">
        <v>1555</v>
      </c>
      <c r="G685">
        <v>1</v>
      </c>
      <c r="H685">
        <v>45363</v>
      </c>
      <c r="J685">
        <v>0</v>
      </c>
      <c r="K685" t="s">
        <v>1620</v>
      </c>
      <c r="L685" t="s">
        <v>1636</v>
      </c>
      <c r="M685" t="s">
        <v>1556</v>
      </c>
      <c r="N685">
        <v>152</v>
      </c>
      <c r="O685" t="s">
        <v>1557</v>
      </c>
      <c r="P685" t="s">
        <v>3</v>
      </c>
      <c r="Q685" t="s">
        <v>1558</v>
      </c>
      <c r="R685" t="s">
        <v>344</v>
      </c>
      <c r="S685" t="s">
        <v>345</v>
      </c>
      <c r="T685" s="109">
        <v>152.1</v>
      </c>
      <c r="U685" t="s">
        <v>1559</v>
      </c>
      <c r="V685" t="s">
        <v>1687</v>
      </c>
    </row>
    <row r="686" spans="1:22" hidden="1" x14ac:dyDescent="0.25">
      <c r="A686" t="s">
        <v>449</v>
      </c>
      <c r="B686">
        <v>43</v>
      </c>
      <c r="C686">
        <v>8</v>
      </c>
      <c r="D686" t="s">
        <v>1554</v>
      </c>
      <c r="E686" s="108">
        <v>45363</v>
      </c>
      <c r="F686" t="s">
        <v>1555</v>
      </c>
      <c r="G686">
        <v>1</v>
      </c>
      <c r="H686">
        <v>45363</v>
      </c>
      <c r="J686">
        <v>0</v>
      </c>
      <c r="K686" t="s">
        <v>1620</v>
      </c>
      <c r="L686" t="s">
        <v>1636</v>
      </c>
      <c r="M686" t="s">
        <v>1556</v>
      </c>
      <c r="N686">
        <v>152</v>
      </c>
      <c r="O686" t="s">
        <v>1557</v>
      </c>
      <c r="P686" t="s">
        <v>3</v>
      </c>
      <c r="Q686" t="s">
        <v>1558</v>
      </c>
      <c r="R686" t="s">
        <v>670</v>
      </c>
      <c r="S686" t="s">
        <v>1566</v>
      </c>
      <c r="T686" s="109">
        <v>104</v>
      </c>
      <c r="U686" t="s">
        <v>1559</v>
      </c>
      <c r="V686" t="s">
        <v>1687</v>
      </c>
    </row>
    <row r="687" spans="1:22" hidden="1" x14ac:dyDescent="0.25">
      <c r="A687" t="s">
        <v>449</v>
      </c>
      <c r="B687">
        <v>43</v>
      </c>
      <c r="C687">
        <v>8</v>
      </c>
      <c r="D687" t="s">
        <v>1554</v>
      </c>
      <c r="E687" s="108">
        <v>45363</v>
      </c>
      <c r="F687" t="s">
        <v>1555</v>
      </c>
      <c r="G687">
        <v>1</v>
      </c>
      <c r="H687">
        <v>45363</v>
      </c>
      <c r="J687">
        <v>0</v>
      </c>
      <c r="K687" t="s">
        <v>1620</v>
      </c>
      <c r="L687" t="s">
        <v>1636</v>
      </c>
      <c r="M687" t="s">
        <v>1556</v>
      </c>
      <c r="N687">
        <v>152</v>
      </c>
      <c r="O687" t="s">
        <v>1557</v>
      </c>
      <c r="P687" t="s">
        <v>3</v>
      </c>
      <c r="Q687" t="s">
        <v>1558</v>
      </c>
      <c r="R687" t="s">
        <v>1055</v>
      </c>
      <c r="S687" t="s">
        <v>1056</v>
      </c>
      <c r="T687" s="109">
        <v>279</v>
      </c>
      <c r="U687" t="s">
        <v>1559</v>
      </c>
      <c r="V687" t="s">
        <v>1687</v>
      </c>
    </row>
    <row r="688" spans="1:22" hidden="1" x14ac:dyDescent="0.25">
      <c r="A688" t="s">
        <v>449</v>
      </c>
      <c r="B688">
        <v>43</v>
      </c>
      <c r="C688">
        <v>8</v>
      </c>
      <c r="D688" t="s">
        <v>1554</v>
      </c>
      <c r="E688" s="108">
        <v>45363</v>
      </c>
      <c r="F688" t="s">
        <v>1555</v>
      </c>
      <c r="G688">
        <v>1</v>
      </c>
      <c r="H688">
        <v>45363</v>
      </c>
      <c r="J688">
        <v>0</v>
      </c>
      <c r="K688" t="s">
        <v>1620</v>
      </c>
      <c r="L688" t="s">
        <v>1636</v>
      </c>
      <c r="M688" t="s">
        <v>1556</v>
      </c>
      <c r="N688">
        <v>152</v>
      </c>
      <c r="O688" t="s">
        <v>1557</v>
      </c>
      <c r="P688" t="s">
        <v>3</v>
      </c>
      <c r="Q688" t="s">
        <v>1558</v>
      </c>
      <c r="R688" t="s">
        <v>775</v>
      </c>
      <c r="S688" t="s">
        <v>776</v>
      </c>
      <c r="T688" s="109">
        <v>100</v>
      </c>
      <c r="U688" t="s">
        <v>1559</v>
      </c>
      <c r="V688" t="s">
        <v>1687</v>
      </c>
    </row>
    <row r="689" spans="1:22" hidden="1" x14ac:dyDescent="0.25">
      <c r="A689" t="s">
        <v>449</v>
      </c>
      <c r="B689">
        <v>43</v>
      </c>
      <c r="C689">
        <v>8</v>
      </c>
      <c r="D689" t="s">
        <v>1554</v>
      </c>
      <c r="E689" s="108">
        <v>45363</v>
      </c>
      <c r="F689" t="s">
        <v>1555</v>
      </c>
      <c r="G689">
        <v>1</v>
      </c>
      <c r="H689">
        <v>45363</v>
      </c>
      <c r="J689">
        <v>0</v>
      </c>
      <c r="K689" t="s">
        <v>1620</v>
      </c>
      <c r="L689" t="s">
        <v>1636</v>
      </c>
      <c r="M689" t="s">
        <v>1556</v>
      </c>
      <c r="N689">
        <v>152</v>
      </c>
      <c r="O689" t="s">
        <v>1557</v>
      </c>
      <c r="P689" t="s">
        <v>3</v>
      </c>
      <c r="Q689" t="s">
        <v>1558</v>
      </c>
      <c r="R689" t="s">
        <v>346</v>
      </c>
      <c r="S689" t="s">
        <v>347</v>
      </c>
      <c r="T689" s="109">
        <v>160</v>
      </c>
      <c r="U689" t="s">
        <v>1559</v>
      </c>
      <c r="V689" t="s">
        <v>1687</v>
      </c>
    </row>
    <row r="690" spans="1:22" hidden="1" x14ac:dyDescent="0.25">
      <c r="A690" t="s">
        <v>449</v>
      </c>
      <c r="B690">
        <v>43</v>
      </c>
      <c r="C690">
        <v>8</v>
      </c>
      <c r="D690" t="s">
        <v>1554</v>
      </c>
      <c r="E690" s="108">
        <v>45363</v>
      </c>
      <c r="F690" t="s">
        <v>1555</v>
      </c>
      <c r="G690">
        <v>1</v>
      </c>
      <c r="H690">
        <v>45363</v>
      </c>
      <c r="J690">
        <v>0</v>
      </c>
      <c r="K690" t="s">
        <v>1620</v>
      </c>
      <c r="L690" t="s">
        <v>1636</v>
      </c>
      <c r="M690" t="s">
        <v>1556</v>
      </c>
      <c r="N690">
        <v>152</v>
      </c>
      <c r="O690" t="s">
        <v>1557</v>
      </c>
      <c r="P690" t="s">
        <v>3</v>
      </c>
      <c r="Q690" t="s">
        <v>1558</v>
      </c>
      <c r="R690" t="s">
        <v>672</v>
      </c>
      <c r="S690" t="s">
        <v>673</v>
      </c>
      <c r="T690" s="109">
        <v>164</v>
      </c>
      <c r="U690" t="s">
        <v>1559</v>
      </c>
      <c r="V690" t="s">
        <v>1687</v>
      </c>
    </row>
    <row r="691" spans="1:22" hidden="1" x14ac:dyDescent="0.25">
      <c r="A691" t="s">
        <v>449</v>
      </c>
      <c r="B691">
        <v>43</v>
      </c>
      <c r="C691">
        <v>8</v>
      </c>
      <c r="D691" t="s">
        <v>1554</v>
      </c>
      <c r="E691" s="108">
        <v>45363</v>
      </c>
      <c r="F691" t="s">
        <v>1555</v>
      </c>
      <c r="G691">
        <v>1</v>
      </c>
      <c r="H691">
        <v>45363</v>
      </c>
      <c r="J691">
        <v>0</v>
      </c>
      <c r="K691" t="s">
        <v>1620</v>
      </c>
      <c r="L691" t="s">
        <v>1636</v>
      </c>
      <c r="M691" t="s">
        <v>1556</v>
      </c>
      <c r="N691">
        <v>152</v>
      </c>
      <c r="O691" t="s">
        <v>1557</v>
      </c>
      <c r="P691" t="s">
        <v>3</v>
      </c>
      <c r="Q691" t="s">
        <v>1558</v>
      </c>
      <c r="R691" t="s">
        <v>670</v>
      </c>
      <c r="S691" t="s">
        <v>1566</v>
      </c>
      <c r="T691" s="109">
        <v>104</v>
      </c>
      <c r="U691" t="s">
        <v>1559</v>
      </c>
      <c r="V691" t="s">
        <v>1687</v>
      </c>
    </row>
    <row r="692" spans="1:22" hidden="1" x14ac:dyDescent="0.25">
      <c r="A692" t="s">
        <v>449</v>
      </c>
      <c r="B692">
        <v>43</v>
      </c>
      <c r="C692">
        <v>8</v>
      </c>
      <c r="D692" t="s">
        <v>1554</v>
      </c>
      <c r="E692" s="108">
        <v>45363</v>
      </c>
      <c r="F692" t="s">
        <v>1555</v>
      </c>
      <c r="G692">
        <v>1</v>
      </c>
      <c r="H692">
        <v>45363</v>
      </c>
      <c r="J692">
        <v>0</v>
      </c>
      <c r="K692" t="s">
        <v>1620</v>
      </c>
      <c r="L692" t="s">
        <v>1636</v>
      </c>
      <c r="M692" t="s">
        <v>1556</v>
      </c>
      <c r="N692">
        <v>152</v>
      </c>
      <c r="O692" t="s">
        <v>1557</v>
      </c>
      <c r="P692" t="s">
        <v>3</v>
      </c>
      <c r="Q692" t="s">
        <v>1558</v>
      </c>
      <c r="R692" t="s">
        <v>340</v>
      </c>
      <c r="S692" t="s">
        <v>341</v>
      </c>
      <c r="T692" s="109">
        <v>152.1</v>
      </c>
      <c r="U692" t="s">
        <v>1559</v>
      </c>
      <c r="V692" t="s">
        <v>1687</v>
      </c>
    </row>
    <row r="693" spans="1:22" hidden="1" x14ac:dyDescent="0.25">
      <c r="A693" t="s">
        <v>449</v>
      </c>
      <c r="B693">
        <v>43</v>
      </c>
      <c r="C693">
        <v>8</v>
      </c>
      <c r="D693" t="s">
        <v>1554</v>
      </c>
      <c r="E693" s="108">
        <v>45363</v>
      </c>
      <c r="F693" t="s">
        <v>1555</v>
      </c>
      <c r="G693">
        <v>1</v>
      </c>
      <c r="H693">
        <v>45363</v>
      </c>
      <c r="J693">
        <v>0</v>
      </c>
      <c r="K693" t="s">
        <v>1620</v>
      </c>
      <c r="L693" t="s">
        <v>1636</v>
      </c>
      <c r="M693" t="s">
        <v>1556</v>
      </c>
      <c r="N693">
        <v>152</v>
      </c>
      <c r="O693" t="s">
        <v>1557</v>
      </c>
      <c r="P693" t="s">
        <v>3</v>
      </c>
      <c r="Q693" t="s">
        <v>1558</v>
      </c>
      <c r="R693" t="s">
        <v>1055</v>
      </c>
      <c r="S693" t="s">
        <v>1056</v>
      </c>
      <c r="T693" s="109">
        <v>279</v>
      </c>
      <c r="U693" t="s">
        <v>1559</v>
      </c>
      <c r="V693" t="s">
        <v>1687</v>
      </c>
    </row>
    <row r="694" spans="1:22" hidden="1" x14ac:dyDescent="0.25">
      <c r="A694" t="s">
        <v>449</v>
      </c>
      <c r="B694">
        <v>43</v>
      </c>
      <c r="C694">
        <v>8</v>
      </c>
      <c r="D694" t="s">
        <v>1554</v>
      </c>
      <c r="E694" s="108">
        <v>45363</v>
      </c>
      <c r="F694" t="s">
        <v>1555</v>
      </c>
      <c r="G694">
        <v>1</v>
      </c>
      <c r="H694">
        <v>45363</v>
      </c>
      <c r="J694">
        <v>0</v>
      </c>
      <c r="K694" t="s">
        <v>1620</v>
      </c>
      <c r="L694" t="s">
        <v>1636</v>
      </c>
      <c r="M694" t="s">
        <v>1556</v>
      </c>
      <c r="N694">
        <v>152</v>
      </c>
      <c r="O694" t="s">
        <v>1557</v>
      </c>
      <c r="P694" t="s">
        <v>3</v>
      </c>
      <c r="Q694" t="s">
        <v>1558</v>
      </c>
      <c r="R694" t="s">
        <v>775</v>
      </c>
      <c r="S694" t="s">
        <v>776</v>
      </c>
      <c r="T694" s="109">
        <v>100</v>
      </c>
      <c r="U694" t="s">
        <v>1559</v>
      </c>
      <c r="V694" t="s">
        <v>1687</v>
      </c>
    </row>
    <row r="695" spans="1:22" hidden="1" x14ac:dyDescent="0.25">
      <c r="A695" t="s">
        <v>449</v>
      </c>
      <c r="B695">
        <v>43</v>
      </c>
      <c r="C695">
        <v>8</v>
      </c>
      <c r="D695" t="s">
        <v>1554</v>
      </c>
      <c r="E695" s="108">
        <v>45363</v>
      </c>
      <c r="F695" t="s">
        <v>1555</v>
      </c>
      <c r="G695">
        <v>1</v>
      </c>
      <c r="H695">
        <v>45363</v>
      </c>
      <c r="J695">
        <v>0</v>
      </c>
      <c r="K695" t="s">
        <v>1620</v>
      </c>
      <c r="L695" t="s">
        <v>1636</v>
      </c>
      <c r="M695" t="s">
        <v>1556</v>
      </c>
      <c r="N695">
        <v>152</v>
      </c>
      <c r="O695" t="s">
        <v>1557</v>
      </c>
      <c r="P695" t="s">
        <v>3</v>
      </c>
      <c r="Q695" t="s">
        <v>1558</v>
      </c>
      <c r="R695" t="s">
        <v>346</v>
      </c>
      <c r="S695" t="s">
        <v>347</v>
      </c>
      <c r="T695" s="109">
        <v>160</v>
      </c>
      <c r="U695" t="s">
        <v>1559</v>
      </c>
      <c r="V695" t="s">
        <v>1687</v>
      </c>
    </row>
    <row r="696" spans="1:22" hidden="1" x14ac:dyDescent="0.25">
      <c r="A696" t="s">
        <v>449</v>
      </c>
      <c r="B696">
        <v>43</v>
      </c>
      <c r="C696">
        <v>8</v>
      </c>
      <c r="D696" t="s">
        <v>1554</v>
      </c>
      <c r="E696" s="108">
        <v>45363</v>
      </c>
      <c r="F696" t="s">
        <v>1555</v>
      </c>
      <c r="G696">
        <v>1</v>
      </c>
      <c r="H696">
        <v>45363</v>
      </c>
      <c r="J696">
        <v>0</v>
      </c>
      <c r="K696" t="s">
        <v>1620</v>
      </c>
      <c r="L696" t="s">
        <v>1636</v>
      </c>
      <c r="M696" t="s">
        <v>1556</v>
      </c>
      <c r="N696">
        <v>152</v>
      </c>
      <c r="O696" t="s">
        <v>1557</v>
      </c>
      <c r="P696" t="s">
        <v>3</v>
      </c>
      <c r="Q696" t="s">
        <v>1558</v>
      </c>
      <c r="R696" t="s">
        <v>340</v>
      </c>
      <c r="S696" t="s">
        <v>341</v>
      </c>
      <c r="T696" s="109">
        <v>221.02</v>
      </c>
      <c r="U696" t="s">
        <v>1559</v>
      </c>
      <c r="V696" t="s">
        <v>1687</v>
      </c>
    </row>
    <row r="697" spans="1:22" hidden="1" x14ac:dyDescent="0.25">
      <c r="A697" t="s">
        <v>449</v>
      </c>
      <c r="B697">
        <v>43</v>
      </c>
      <c r="C697">
        <v>8</v>
      </c>
      <c r="D697" t="s">
        <v>1554</v>
      </c>
      <c r="E697" s="108">
        <v>45363</v>
      </c>
      <c r="F697" t="s">
        <v>1555</v>
      </c>
      <c r="G697">
        <v>1</v>
      </c>
      <c r="H697">
        <v>45363</v>
      </c>
      <c r="J697">
        <v>0</v>
      </c>
      <c r="K697" t="s">
        <v>1620</v>
      </c>
      <c r="L697" t="s">
        <v>1636</v>
      </c>
      <c r="M697" t="s">
        <v>1556</v>
      </c>
      <c r="N697">
        <v>152</v>
      </c>
      <c r="O697" t="s">
        <v>1557</v>
      </c>
      <c r="P697" t="s">
        <v>3</v>
      </c>
      <c r="Q697" t="s">
        <v>1558</v>
      </c>
      <c r="R697" t="s">
        <v>340</v>
      </c>
      <c r="S697" t="s">
        <v>341</v>
      </c>
      <c r="T697" s="109">
        <v>182</v>
      </c>
      <c r="U697" t="s">
        <v>1559</v>
      </c>
      <c r="V697" t="s">
        <v>1687</v>
      </c>
    </row>
    <row r="698" spans="1:22" hidden="1" x14ac:dyDescent="0.25">
      <c r="A698" t="s">
        <v>449</v>
      </c>
      <c r="B698">
        <v>43</v>
      </c>
      <c r="C698">
        <v>8</v>
      </c>
      <c r="D698" t="s">
        <v>1554</v>
      </c>
      <c r="E698" s="108">
        <v>45363</v>
      </c>
      <c r="F698" t="s">
        <v>1555</v>
      </c>
      <c r="G698">
        <v>1</v>
      </c>
      <c r="H698">
        <v>45363</v>
      </c>
      <c r="J698">
        <v>0</v>
      </c>
      <c r="K698" t="s">
        <v>1620</v>
      </c>
      <c r="L698" t="s">
        <v>1636</v>
      </c>
      <c r="M698" t="s">
        <v>1556</v>
      </c>
      <c r="N698">
        <v>152</v>
      </c>
      <c r="O698" t="s">
        <v>1557</v>
      </c>
      <c r="P698" t="s">
        <v>3</v>
      </c>
      <c r="Q698" t="s">
        <v>1558</v>
      </c>
      <c r="R698" t="s">
        <v>1072</v>
      </c>
      <c r="S698" t="s">
        <v>1638</v>
      </c>
      <c r="T698" s="109">
        <v>575</v>
      </c>
      <c r="U698" t="s">
        <v>1559</v>
      </c>
      <c r="V698" t="s">
        <v>1687</v>
      </c>
    </row>
    <row r="699" spans="1:22" hidden="1" x14ac:dyDescent="0.25">
      <c r="A699" t="s">
        <v>449</v>
      </c>
      <c r="B699">
        <v>43</v>
      </c>
      <c r="C699">
        <v>8</v>
      </c>
      <c r="D699" t="s">
        <v>1554</v>
      </c>
      <c r="E699" s="108">
        <v>45363</v>
      </c>
      <c r="F699" t="s">
        <v>1555</v>
      </c>
      <c r="G699">
        <v>1</v>
      </c>
      <c r="H699">
        <v>45363</v>
      </c>
      <c r="J699">
        <v>0</v>
      </c>
      <c r="K699" t="s">
        <v>1620</v>
      </c>
      <c r="L699" t="s">
        <v>1636</v>
      </c>
      <c r="M699" t="s">
        <v>1556</v>
      </c>
      <c r="N699">
        <v>152</v>
      </c>
      <c r="O699" t="s">
        <v>1557</v>
      </c>
      <c r="P699" t="s">
        <v>3</v>
      </c>
      <c r="Q699" t="s">
        <v>1558</v>
      </c>
      <c r="R699" t="s">
        <v>1368</v>
      </c>
      <c r="S699" t="s">
        <v>1369</v>
      </c>
      <c r="T699" s="109">
        <v>700</v>
      </c>
      <c r="U699" t="s">
        <v>1559</v>
      </c>
      <c r="V699" t="s">
        <v>1687</v>
      </c>
    </row>
    <row r="700" spans="1:22" hidden="1" x14ac:dyDescent="0.25">
      <c r="A700" t="s">
        <v>449</v>
      </c>
      <c r="B700">
        <v>43</v>
      </c>
      <c r="C700">
        <v>8</v>
      </c>
      <c r="D700" t="s">
        <v>1554</v>
      </c>
      <c r="E700" s="108">
        <v>45363</v>
      </c>
      <c r="F700" t="s">
        <v>1555</v>
      </c>
      <c r="G700">
        <v>1</v>
      </c>
      <c r="H700">
        <v>45363</v>
      </c>
      <c r="J700">
        <v>0</v>
      </c>
      <c r="K700" t="s">
        <v>1620</v>
      </c>
      <c r="L700" t="s">
        <v>1636</v>
      </c>
      <c r="M700" t="s">
        <v>1556</v>
      </c>
      <c r="N700">
        <v>152</v>
      </c>
      <c r="O700" t="s">
        <v>1557</v>
      </c>
      <c r="P700" t="s">
        <v>3</v>
      </c>
      <c r="Q700" t="s">
        <v>1558</v>
      </c>
      <c r="R700" t="s">
        <v>1072</v>
      </c>
      <c r="S700" t="s">
        <v>1638</v>
      </c>
      <c r="T700" s="109">
        <v>575</v>
      </c>
      <c r="U700" t="s">
        <v>1559</v>
      </c>
      <c r="V700" t="s">
        <v>1687</v>
      </c>
    </row>
    <row r="701" spans="1:22" hidden="1" x14ac:dyDescent="0.25">
      <c r="A701" t="s">
        <v>449</v>
      </c>
      <c r="B701">
        <v>43</v>
      </c>
      <c r="C701">
        <v>8</v>
      </c>
      <c r="D701" t="s">
        <v>1554</v>
      </c>
      <c r="E701" s="108">
        <v>45363</v>
      </c>
      <c r="F701" t="s">
        <v>1555</v>
      </c>
      <c r="G701">
        <v>1</v>
      </c>
      <c r="H701">
        <v>45363</v>
      </c>
      <c r="J701">
        <v>0</v>
      </c>
      <c r="K701" t="s">
        <v>1620</v>
      </c>
      <c r="L701" t="s">
        <v>1636</v>
      </c>
      <c r="M701" t="s">
        <v>1556</v>
      </c>
      <c r="N701">
        <v>152</v>
      </c>
      <c r="O701" t="s">
        <v>1557</v>
      </c>
      <c r="P701" t="s">
        <v>3</v>
      </c>
      <c r="Q701" t="s">
        <v>1558</v>
      </c>
      <c r="R701" t="s">
        <v>1368</v>
      </c>
      <c r="S701" t="s">
        <v>1369</v>
      </c>
      <c r="T701" s="109">
        <v>385</v>
      </c>
      <c r="U701" t="s">
        <v>1559</v>
      </c>
      <c r="V701" t="s">
        <v>1687</v>
      </c>
    </row>
    <row r="702" spans="1:22" hidden="1" x14ac:dyDescent="0.25">
      <c r="A702" t="s">
        <v>449</v>
      </c>
      <c r="B702">
        <v>43</v>
      </c>
      <c r="C702">
        <v>8</v>
      </c>
      <c r="D702" t="s">
        <v>1554</v>
      </c>
      <c r="E702" s="108">
        <v>45363</v>
      </c>
      <c r="F702" t="s">
        <v>1555</v>
      </c>
      <c r="G702">
        <v>1</v>
      </c>
      <c r="H702">
        <v>45363</v>
      </c>
      <c r="J702">
        <v>0</v>
      </c>
      <c r="K702" t="s">
        <v>1620</v>
      </c>
      <c r="L702" t="s">
        <v>1636</v>
      </c>
      <c r="M702" t="s">
        <v>1556</v>
      </c>
      <c r="N702">
        <v>152</v>
      </c>
      <c r="O702" t="s">
        <v>1557</v>
      </c>
      <c r="P702" t="s">
        <v>3</v>
      </c>
      <c r="Q702" t="s">
        <v>1558</v>
      </c>
      <c r="R702" t="s">
        <v>358</v>
      </c>
      <c r="S702" t="s">
        <v>359</v>
      </c>
      <c r="T702" s="109">
        <v>541</v>
      </c>
      <c r="U702" t="s">
        <v>1559</v>
      </c>
      <c r="V702" t="s">
        <v>1687</v>
      </c>
    </row>
    <row r="703" spans="1:22" hidden="1" x14ac:dyDescent="0.25">
      <c r="A703" t="s">
        <v>449</v>
      </c>
      <c r="B703">
        <v>43</v>
      </c>
      <c r="C703">
        <v>8</v>
      </c>
      <c r="D703" t="s">
        <v>1554</v>
      </c>
      <c r="E703" s="108">
        <v>45363</v>
      </c>
      <c r="F703" t="s">
        <v>1555</v>
      </c>
      <c r="G703">
        <v>1</v>
      </c>
      <c r="H703">
        <v>45363</v>
      </c>
      <c r="J703">
        <v>0</v>
      </c>
      <c r="K703" t="s">
        <v>1620</v>
      </c>
      <c r="L703" t="s">
        <v>1636</v>
      </c>
      <c r="M703" t="s">
        <v>1556</v>
      </c>
      <c r="N703">
        <v>152</v>
      </c>
      <c r="O703" t="s">
        <v>1557</v>
      </c>
      <c r="P703" t="s">
        <v>3</v>
      </c>
      <c r="Q703" t="s">
        <v>1558</v>
      </c>
      <c r="R703" t="s">
        <v>358</v>
      </c>
      <c r="S703" t="s">
        <v>359</v>
      </c>
      <c r="T703" s="109">
        <v>702</v>
      </c>
      <c r="U703" t="s">
        <v>1559</v>
      </c>
      <c r="V703" t="s">
        <v>1687</v>
      </c>
    </row>
    <row r="704" spans="1:22" hidden="1" x14ac:dyDescent="0.25">
      <c r="A704" t="s">
        <v>449</v>
      </c>
      <c r="B704">
        <v>44</v>
      </c>
      <c r="C704">
        <v>8</v>
      </c>
      <c r="D704" t="s">
        <v>1554</v>
      </c>
      <c r="E704" s="108">
        <v>45364</v>
      </c>
      <c r="F704" t="s">
        <v>1555</v>
      </c>
      <c r="G704">
        <v>1</v>
      </c>
      <c r="H704">
        <v>45364</v>
      </c>
      <c r="J704">
        <v>0</v>
      </c>
      <c r="K704" t="s">
        <v>1620</v>
      </c>
      <c r="L704" t="s">
        <v>1636</v>
      </c>
      <c r="M704" t="s">
        <v>1556</v>
      </c>
      <c r="N704">
        <v>152</v>
      </c>
      <c r="O704" t="s">
        <v>1557</v>
      </c>
      <c r="P704" t="s">
        <v>3</v>
      </c>
      <c r="Q704" t="s">
        <v>1558</v>
      </c>
      <c r="R704" t="s">
        <v>834</v>
      </c>
      <c r="S704" t="s">
        <v>835</v>
      </c>
      <c r="T704" s="109">
        <v>2011</v>
      </c>
      <c r="U704" t="s">
        <v>1559</v>
      </c>
      <c r="V704" t="s">
        <v>1688</v>
      </c>
    </row>
    <row r="705" spans="1:22" hidden="1" x14ac:dyDescent="0.25">
      <c r="A705" t="s">
        <v>449</v>
      </c>
      <c r="B705">
        <v>44</v>
      </c>
      <c r="C705">
        <v>8</v>
      </c>
      <c r="D705" t="s">
        <v>1554</v>
      </c>
      <c r="E705" s="108">
        <v>45364</v>
      </c>
      <c r="F705" t="s">
        <v>1555</v>
      </c>
      <c r="G705">
        <v>1</v>
      </c>
      <c r="H705">
        <v>45364</v>
      </c>
      <c r="J705">
        <v>0</v>
      </c>
      <c r="K705" t="s">
        <v>1620</v>
      </c>
      <c r="L705" t="s">
        <v>1636</v>
      </c>
      <c r="M705" t="s">
        <v>1556</v>
      </c>
      <c r="N705">
        <v>152</v>
      </c>
      <c r="O705" t="s">
        <v>1557</v>
      </c>
      <c r="P705" t="s">
        <v>3</v>
      </c>
      <c r="Q705" t="s">
        <v>1558</v>
      </c>
      <c r="R705" t="s">
        <v>685</v>
      </c>
      <c r="S705" t="s">
        <v>373</v>
      </c>
      <c r="T705" s="109">
        <v>17607.3</v>
      </c>
      <c r="U705" t="s">
        <v>1559</v>
      </c>
      <c r="V705" t="s">
        <v>1688</v>
      </c>
    </row>
    <row r="706" spans="1:22" hidden="1" x14ac:dyDescent="0.25">
      <c r="A706" t="s">
        <v>449</v>
      </c>
      <c r="B706">
        <v>44</v>
      </c>
      <c r="C706">
        <v>8</v>
      </c>
      <c r="D706" t="s">
        <v>1554</v>
      </c>
      <c r="E706" s="108">
        <v>45364</v>
      </c>
      <c r="F706" t="s">
        <v>1555</v>
      </c>
      <c r="G706">
        <v>1</v>
      </c>
      <c r="H706">
        <v>45364</v>
      </c>
      <c r="J706">
        <v>0</v>
      </c>
      <c r="K706" t="s">
        <v>1620</v>
      </c>
      <c r="L706" t="s">
        <v>1636</v>
      </c>
      <c r="M706" t="s">
        <v>1556</v>
      </c>
      <c r="N706">
        <v>152</v>
      </c>
      <c r="O706" t="s">
        <v>1557</v>
      </c>
      <c r="P706" t="s">
        <v>3</v>
      </c>
      <c r="Q706" t="s">
        <v>1558</v>
      </c>
      <c r="R706" t="s">
        <v>1072</v>
      </c>
      <c r="S706" t="s">
        <v>1638</v>
      </c>
      <c r="T706" s="109">
        <v>185</v>
      </c>
      <c r="U706" t="s">
        <v>1559</v>
      </c>
      <c r="V706" t="s">
        <v>1688</v>
      </c>
    </row>
    <row r="707" spans="1:22" hidden="1" x14ac:dyDescent="0.25">
      <c r="A707" t="s">
        <v>449</v>
      </c>
      <c r="B707">
        <v>44</v>
      </c>
      <c r="C707">
        <v>8</v>
      </c>
      <c r="D707" t="s">
        <v>1554</v>
      </c>
      <c r="E707" s="108">
        <v>45364</v>
      </c>
      <c r="F707" t="s">
        <v>1555</v>
      </c>
      <c r="G707">
        <v>1</v>
      </c>
      <c r="H707">
        <v>45364</v>
      </c>
      <c r="J707">
        <v>0</v>
      </c>
      <c r="K707" t="s">
        <v>1620</v>
      </c>
      <c r="L707" t="s">
        <v>1636</v>
      </c>
      <c r="M707" t="s">
        <v>1556</v>
      </c>
      <c r="N707">
        <v>152</v>
      </c>
      <c r="O707" t="s">
        <v>1557</v>
      </c>
      <c r="P707" t="s">
        <v>3</v>
      </c>
      <c r="Q707" t="s">
        <v>1558</v>
      </c>
      <c r="R707" t="s">
        <v>1072</v>
      </c>
      <c r="S707" t="s">
        <v>1638</v>
      </c>
      <c r="T707" s="109">
        <v>575</v>
      </c>
      <c r="U707" t="s">
        <v>1559</v>
      </c>
      <c r="V707" t="s">
        <v>1688</v>
      </c>
    </row>
    <row r="708" spans="1:22" hidden="1" x14ac:dyDescent="0.25">
      <c r="A708" t="s">
        <v>449</v>
      </c>
      <c r="B708">
        <v>44</v>
      </c>
      <c r="C708">
        <v>8</v>
      </c>
      <c r="D708" t="s">
        <v>1554</v>
      </c>
      <c r="E708" s="108">
        <v>45364</v>
      </c>
      <c r="F708" t="s">
        <v>1555</v>
      </c>
      <c r="G708">
        <v>1</v>
      </c>
      <c r="H708">
        <v>45364</v>
      </c>
      <c r="J708">
        <v>0</v>
      </c>
      <c r="K708" t="s">
        <v>1620</v>
      </c>
      <c r="L708" t="s">
        <v>1636</v>
      </c>
      <c r="M708" t="s">
        <v>1556</v>
      </c>
      <c r="N708">
        <v>152</v>
      </c>
      <c r="O708" t="s">
        <v>1557</v>
      </c>
      <c r="P708" t="s">
        <v>3</v>
      </c>
      <c r="Q708" t="s">
        <v>1558</v>
      </c>
      <c r="R708" t="s">
        <v>775</v>
      </c>
      <c r="S708" t="s">
        <v>776</v>
      </c>
      <c r="T708" s="109">
        <v>110.5</v>
      </c>
      <c r="U708" t="s">
        <v>1559</v>
      </c>
      <c r="V708" t="s">
        <v>1688</v>
      </c>
    </row>
    <row r="709" spans="1:22" hidden="1" x14ac:dyDescent="0.25">
      <c r="A709" t="s">
        <v>449</v>
      </c>
      <c r="B709">
        <v>44</v>
      </c>
      <c r="C709">
        <v>8</v>
      </c>
      <c r="D709" t="s">
        <v>1554</v>
      </c>
      <c r="E709" s="108">
        <v>45364</v>
      </c>
      <c r="F709" t="s">
        <v>1555</v>
      </c>
      <c r="G709">
        <v>1</v>
      </c>
      <c r="H709">
        <v>45364</v>
      </c>
      <c r="J709">
        <v>0</v>
      </c>
      <c r="K709" t="s">
        <v>1620</v>
      </c>
      <c r="L709" t="s">
        <v>1636</v>
      </c>
      <c r="M709" t="s">
        <v>1556</v>
      </c>
      <c r="N709">
        <v>152</v>
      </c>
      <c r="O709" t="s">
        <v>1557</v>
      </c>
      <c r="P709" t="s">
        <v>3</v>
      </c>
      <c r="Q709" t="s">
        <v>1558</v>
      </c>
      <c r="R709" t="s">
        <v>346</v>
      </c>
      <c r="S709" t="s">
        <v>347</v>
      </c>
      <c r="T709" s="109">
        <v>160</v>
      </c>
      <c r="U709" t="s">
        <v>1559</v>
      </c>
      <c r="V709" t="s">
        <v>1688</v>
      </c>
    </row>
    <row r="710" spans="1:22" hidden="1" x14ac:dyDescent="0.25">
      <c r="A710" t="s">
        <v>449</v>
      </c>
      <c r="B710">
        <v>44</v>
      </c>
      <c r="C710">
        <v>8</v>
      </c>
      <c r="D710" t="s">
        <v>1554</v>
      </c>
      <c r="E710" s="108">
        <v>45364</v>
      </c>
      <c r="F710" t="s">
        <v>1555</v>
      </c>
      <c r="G710">
        <v>1</v>
      </c>
      <c r="H710">
        <v>45364</v>
      </c>
      <c r="J710">
        <v>0</v>
      </c>
      <c r="K710" t="s">
        <v>1620</v>
      </c>
      <c r="L710" t="s">
        <v>1636</v>
      </c>
      <c r="M710" t="s">
        <v>1556</v>
      </c>
      <c r="N710">
        <v>152</v>
      </c>
      <c r="O710" t="s">
        <v>1557</v>
      </c>
      <c r="P710" t="s">
        <v>3</v>
      </c>
      <c r="Q710" t="s">
        <v>1558</v>
      </c>
      <c r="R710" t="s">
        <v>346</v>
      </c>
      <c r="S710" t="s">
        <v>347</v>
      </c>
      <c r="T710" s="109">
        <v>160</v>
      </c>
      <c r="U710" t="s">
        <v>1559</v>
      </c>
      <c r="V710" t="s">
        <v>1688</v>
      </c>
    </row>
    <row r="711" spans="1:22" hidden="1" x14ac:dyDescent="0.25">
      <c r="A711" t="s">
        <v>449</v>
      </c>
      <c r="B711">
        <v>44</v>
      </c>
      <c r="C711">
        <v>8</v>
      </c>
      <c r="D711" t="s">
        <v>1554</v>
      </c>
      <c r="E711" s="108">
        <v>45364</v>
      </c>
      <c r="F711" t="s">
        <v>1555</v>
      </c>
      <c r="G711">
        <v>1</v>
      </c>
      <c r="H711">
        <v>45364</v>
      </c>
      <c r="J711">
        <v>0</v>
      </c>
      <c r="K711" t="s">
        <v>1620</v>
      </c>
      <c r="L711" t="s">
        <v>1636</v>
      </c>
      <c r="M711" t="s">
        <v>1556</v>
      </c>
      <c r="N711">
        <v>152</v>
      </c>
      <c r="O711" t="s">
        <v>1557</v>
      </c>
      <c r="P711" t="s">
        <v>3</v>
      </c>
      <c r="Q711" t="s">
        <v>1558</v>
      </c>
      <c r="R711" t="s">
        <v>775</v>
      </c>
      <c r="S711" t="s">
        <v>776</v>
      </c>
      <c r="T711" s="109">
        <v>76.05</v>
      </c>
      <c r="U711" t="s">
        <v>1559</v>
      </c>
      <c r="V711" t="s">
        <v>1688</v>
      </c>
    </row>
    <row r="712" spans="1:22" hidden="1" x14ac:dyDescent="0.25">
      <c r="A712" t="s">
        <v>449</v>
      </c>
      <c r="B712">
        <v>44</v>
      </c>
      <c r="C712">
        <v>8</v>
      </c>
      <c r="D712" t="s">
        <v>1554</v>
      </c>
      <c r="E712" s="108">
        <v>45364</v>
      </c>
      <c r="F712" t="s">
        <v>1555</v>
      </c>
      <c r="G712">
        <v>1</v>
      </c>
      <c r="H712">
        <v>45364</v>
      </c>
      <c r="J712">
        <v>0</v>
      </c>
      <c r="K712" t="s">
        <v>1620</v>
      </c>
      <c r="L712" t="s">
        <v>1636</v>
      </c>
      <c r="M712" t="s">
        <v>1556</v>
      </c>
      <c r="N712">
        <v>152</v>
      </c>
      <c r="O712" t="s">
        <v>1557</v>
      </c>
      <c r="P712" t="s">
        <v>3</v>
      </c>
      <c r="Q712" t="s">
        <v>1558</v>
      </c>
      <c r="R712" t="s">
        <v>775</v>
      </c>
      <c r="S712" t="s">
        <v>776</v>
      </c>
      <c r="T712" s="109">
        <v>200</v>
      </c>
      <c r="U712" t="s">
        <v>1559</v>
      </c>
      <c r="V712" t="s">
        <v>1688</v>
      </c>
    </row>
    <row r="713" spans="1:22" hidden="1" x14ac:dyDescent="0.25">
      <c r="A713" t="s">
        <v>449</v>
      </c>
      <c r="B713">
        <v>44</v>
      </c>
      <c r="C713">
        <v>8</v>
      </c>
      <c r="D713" t="s">
        <v>1554</v>
      </c>
      <c r="E713" s="108">
        <v>45364</v>
      </c>
      <c r="F713" t="s">
        <v>1555</v>
      </c>
      <c r="G713">
        <v>1</v>
      </c>
      <c r="H713">
        <v>45364</v>
      </c>
      <c r="J713">
        <v>0</v>
      </c>
      <c r="K713" t="s">
        <v>1620</v>
      </c>
      <c r="L713" t="s">
        <v>1636</v>
      </c>
      <c r="M713" t="s">
        <v>1556</v>
      </c>
      <c r="N713">
        <v>152</v>
      </c>
      <c r="O713" t="s">
        <v>1557</v>
      </c>
      <c r="P713" t="s">
        <v>3</v>
      </c>
      <c r="Q713" t="s">
        <v>1558</v>
      </c>
      <c r="R713" t="s">
        <v>1055</v>
      </c>
      <c r="S713" t="s">
        <v>1056</v>
      </c>
      <c r="T713" s="109">
        <v>279</v>
      </c>
      <c r="U713" t="s">
        <v>1559</v>
      </c>
      <c r="V713" t="s">
        <v>1688</v>
      </c>
    </row>
    <row r="714" spans="1:22" hidden="1" x14ac:dyDescent="0.25">
      <c r="A714" t="s">
        <v>449</v>
      </c>
      <c r="B714">
        <v>44</v>
      </c>
      <c r="C714">
        <v>8</v>
      </c>
      <c r="D714" t="s">
        <v>1554</v>
      </c>
      <c r="E714" s="108">
        <v>45364</v>
      </c>
      <c r="F714" t="s">
        <v>1555</v>
      </c>
      <c r="G714">
        <v>1</v>
      </c>
      <c r="H714">
        <v>45364</v>
      </c>
      <c r="J714">
        <v>0</v>
      </c>
      <c r="K714" t="s">
        <v>1620</v>
      </c>
      <c r="L714" t="s">
        <v>1636</v>
      </c>
      <c r="M714" t="s">
        <v>1556</v>
      </c>
      <c r="N714">
        <v>152</v>
      </c>
      <c r="O714" t="s">
        <v>1557</v>
      </c>
      <c r="P714" t="s">
        <v>3</v>
      </c>
      <c r="Q714" t="s">
        <v>1558</v>
      </c>
      <c r="R714" t="s">
        <v>670</v>
      </c>
      <c r="S714" t="s">
        <v>1566</v>
      </c>
      <c r="T714" s="109">
        <v>104</v>
      </c>
      <c r="U714" t="s">
        <v>1559</v>
      </c>
      <c r="V714" t="s">
        <v>1688</v>
      </c>
    </row>
    <row r="715" spans="1:22" hidden="1" x14ac:dyDescent="0.25">
      <c r="A715" t="s">
        <v>449</v>
      </c>
      <c r="B715">
        <v>44</v>
      </c>
      <c r="C715">
        <v>8</v>
      </c>
      <c r="D715" t="s">
        <v>1554</v>
      </c>
      <c r="E715" s="108">
        <v>45364</v>
      </c>
      <c r="F715" t="s">
        <v>1555</v>
      </c>
      <c r="G715">
        <v>1</v>
      </c>
      <c r="H715">
        <v>45364</v>
      </c>
      <c r="J715">
        <v>0</v>
      </c>
      <c r="K715" t="s">
        <v>1620</v>
      </c>
      <c r="L715" t="s">
        <v>1636</v>
      </c>
      <c r="M715" t="s">
        <v>1556</v>
      </c>
      <c r="N715">
        <v>152</v>
      </c>
      <c r="O715" t="s">
        <v>1557</v>
      </c>
      <c r="P715" t="s">
        <v>3</v>
      </c>
      <c r="Q715" t="s">
        <v>1558</v>
      </c>
      <c r="R715" t="s">
        <v>672</v>
      </c>
      <c r="S715" t="s">
        <v>673</v>
      </c>
      <c r="T715" s="109">
        <v>164</v>
      </c>
      <c r="U715" t="s">
        <v>1559</v>
      </c>
      <c r="V715" t="s">
        <v>1688</v>
      </c>
    </row>
    <row r="716" spans="1:22" hidden="1" x14ac:dyDescent="0.25">
      <c r="A716" t="s">
        <v>449</v>
      </c>
      <c r="B716">
        <v>44</v>
      </c>
      <c r="C716">
        <v>8</v>
      </c>
      <c r="D716" t="s">
        <v>1554</v>
      </c>
      <c r="E716" s="108">
        <v>45364</v>
      </c>
      <c r="F716" t="s">
        <v>1555</v>
      </c>
      <c r="G716">
        <v>1</v>
      </c>
      <c r="H716">
        <v>45364</v>
      </c>
      <c r="J716">
        <v>0</v>
      </c>
      <c r="K716" t="s">
        <v>1620</v>
      </c>
      <c r="L716" t="s">
        <v>1636</v>
      </c>
      <c r="M716" t="s">
        <v>1556</v>
      </c>
      <c r="N716">
        <v>152</v>
      </c>
      <c r="O716" t="s">
        <v>1557</v>
      </c>
      <c r="P716" t="s">
        <v>3</v>
      </c>
      <c r="Q716" t="s">
        <v>1558</v>
      </c>
      <c r="R716" t="s">
        <v>399</v>
      </c>
      <c r="S716" t="s">
        <v>400</v>
      </c>
      <c r="T716" s="109">
        <v>76</v>
      </c>
      <c r="U716" t="s">
        <v>1559</v>
      </c>
      <c r="V716" t="s">
        <v>1688</v>
      </c>
    </row>
    <row r="717" spans="1:22" hidden="1" x14ac:dyDescent="0.25">
      <c r="A717" t="s">
        <v>449</v>
      </c>
      <c r="B717">
        <v>44</v>
      </c>
      <c r="C717">
        <v>8</v>
      </c>
      <c r="D717" t="s">
        <v>1554</v>
      </c>
      <c r="E717" s="108">
        <v>45364</v>
      </c>
      <c r="F717" t="s">
        <v>1555</v>
      </c>
      <c r="G717">
        <v>1</v>
      </c>
      <c r="H717">
        <v>45364</v>
      </c>
      <c r="J717">
        <v>0</v>
      </c>
      <c r="K717" t="s">
        <v>1620</v>
      </c>
      <c r="L717" t="s">
        <v>1636</v>
      </c>
      <c r="M717" t="s">
        <v>1556</v>
      </c>
      <c r="N717">
        <v>152</v>
      </c>
      <c r="O717" t="s">
        <v>1557</v>
      </c>
      <c r="P717" t="s">
        <v>3</v>
      </c>
      <c r="Q717" t="s">
        <v>1558</v>
      </c>
      <c r="R717" t="s">
        <v>775</v>
      </c>
      <c r="S717" t="s">
        <v>776</v>
      </c>
      <c r="T717" s="109">
        <v>200</v>
      </c>
      <c r="U717" t="s">
        <v>1559</v>
      </c>
      <c r="V717" t="s">
        <v>1688</v>
      </c>
    </row>
    <row r="718" spans="1:22" hidden="1" x14ac:dyDescent="0.25">
      <c r="A718" t="s">
        <v>449</v>
      </c>
      <c r="B718">
        <v>44</v>
      </c>
      <c r="C718">
        <v>8</v>
      </c>
      <c r="D718" t="s">
        <v>1554</v>
      </c>
      <c r="E718" s="108">
        <v>45364</v>
      </c>
      <c r="F718" t="s">
        <v>1555</v>
      </c>
      <c r="G718">
        <v>1</v>
      </c>
      <c r="H718">
        <v>45364</v>
      </c>
      <c r="J718">
        <v>0</v>
      </c>
      <c r="K718" t="s">
        <v>1620</v>
      </c>
      <c r="L718" t="s">
        <v>1636</v>
      </c>
      <c r="M718" t="s">
        <v>1556</v>
      </c>
      <c r="N718">
        <v>152</v>
      </c>
      <c r="O718" t="s">
        <v>1557</v>
      </c>
      <c r="P718" t="s">
        <v>3</v>
      </c>
      <c r="Q718" t="s">
        <v>1558</v>
      </c>
      <c r="R718" t="s">
        <v>1055</v>
      </c>
      <c r="S718" t="s">
        <v>1056</v>
      </c>
      <c r="T718" s="109">
        <v>279</v>
      </c>
      <c r="U718" t="s">
        <v>1559</v>
      </c>
      <c r="V718" t="s">
        <v>1688</v>
      </c>
    </row>
    <row r="719" spans="1:22" hidden="1" x14ac:dyDescent="0.25">
      <c r="A719" t="s">
        <v>449</v>
      </c>
      <c r="B719">
        <v>44</v>
      </c>
      <c r="C719">
        <v>8</v>
      </c>
      <c r="D719" t="s">
        <v>1554</v>
      </c>
      <c r="E719" s="108">
        <v>45364</v>
      </c>
      <c r="F719" t="s">
        <v>1555</v>
      </c>
      <c r="G719">
        <v>1</v>
      </c>
      <c r="H719">
        <v>45364</v>
      </c>
      <c r="J719">
        <v>0</v>
      </c>
      <c r="K719" t="s">
        <v>1620</v>
      </c>
      <c r="L719" t="s">
        <v>1636</v>
      </c>
      <c r="M719" t="s">
        <v>1556</v>
      </c>
      <c r="N719">
        <v>152</v>
      </c>
      <c r="O719" t="s">
        <v>1557</v>
      </c>
      <c r="P719" t="s">
        <v>3</v>
      </c>
      <c r="Q719" t="s">
        <v>1558</v>
      </c>
      <c r="R719" t="s">
        <v>340</v>
      </c>
      <c r="S719" t="s">
        <v>341</v>
      </c>
      <c r="T719" s="109">
        <v>76.05</v>
      </c>
      <c r="U719" t="s">
        <v>1559</v>
      </c>
      <c r="V719" t="s">
        <v>1688</v>
      </c>
    </row>
    <row r="720" spans="1:22" hidden="1" x14ac:dyDescent="0.25">
      <c r="A720" t="s">
        <v>449</v>
      </c>
      <c r="B720">
        <v>44</v>
      </c>
      <c r="C720">
        <v>8</v>
      </c>
      <c r="D720" t="s">
        <v>1554</v>
      </c>
      <c r="E720" s="108">
        <v>45364</v>
      </c>
      <c r="F720" t="s">
        <v>1555</v>
      </c>
      <c r="G720">
        <v>1</v>
      </c>
      <c r="H720">
        <v>45364</v>
      </c>
      <c r="J720">
        <v>0</v>
      </c>
      <c r="K720" t="s">
        <v>1620</v>
      </c>
      <c r="L720" t="s">
        <v>1636</v>
      </c>
      <c r="M720" t="s">
        <v>1556</v>
      </c>
      <c r="N720">
        <v>152</v>
      </c>
      <c r="O720" t="s">
        <v>1557</v>
      </c>
      <c r="P720" t="s">
        <v>3</v>
      </c>
      <c r="Q720" t="s">
        <v>1558</v>
      </c>
      <c r="R720" t="s">
        <v>670</v>
      </c>
      <c r="S720" t="s">
        <v>1566</v>
      </c>
      <c r="T720" s="109">
        <v>104</v>
      </c>
      <c r="U720" t="s">
        <v>1559</v>
      </c>
      <c r="V720" t="s">
        <v>1688</v>
      </c>
    </row>
    <row r="721" spans="1:22" hidden="1" x14ac:dyDescent="0.25">
      <c r="A721" t="s">
        <v>449</v>
      </c>
      <c r="B721">
        <v>44</v>
      </c>
      <c r="C721">
        <v>8</v>
      </c>
      <c r="D721" t="s">
        <v>1554</v>
      </c>
      <c r="E721" s="108">
        <v>45364</v>
      </c>
      <c r="F721" t="s">
        <v>1555</v>
      </c>
      <c r="G721">
        <v>1</v>
      </c>
      <c r="H721">
        <v>45364</v>
      </c>
      <c r="J721">
        <v>0</v>
      </c>
      <c r="K721" t="s">
        <v>1620</v>
      </c>
      <c r="L721" t="s">
        <v>1636</v>
      </c>
      <c r="M721" t="s">
        <v>1556</v>
      </c>
      <c r="N721">
        <v>152</v>
      </c>
      <c r="O721" t="s">
        <v>1557</v>
      </c>
      <c r="P721" t="s">
        <v>3</v>
      </c>
      <c r="Q721" t="s">
        <v>1558</v>
      </c>
      <c r="R721" t="s">
        <v>672</v>
      </c>
      <c r="S721" t="s">
        <v>673</v>
      </c>
      <c r="T721" s="109">
        <v>164</v>
      </c>
      <c r="U721" t="s">
        <v>1559</v>
      </c>
      <c r="V721" t="s">
        <v>1688</v>
      </c>
    </row>
    <row r="722" spans="1:22" hidden="1" x14ac:dyDescent="0.25">
      <c r="A722" t="s">
        <v>449</v>
      </c>
      <c r="B722">
        <v>44</v>
      </c>
      <c r="C722">
        <v>8</v>
      </c>
      <c r="D722" t="s">
        <v>1554</v>
      </c>
      <c r="E722" s="108">
        <v>45364</v>
      </c>
      <c r="F722" t="s">
        <v>1555</v>
      </c>
      <c r="G722">
        <v>1</v>
      </c>
      <c r="H722">
        <v>45364</v>
      </c>
      <c r="J722">
        <v>0</v>
      </c>
      <c r="K722" t="s">
        <v>1620</v>
      </c>
      <c r="L722" t="s">
        <v>1636</v>
      </c>
      <c r="M722" t="s">
        <v>1556</v>
      </c>
      <c r="N722">
        <v>152</v>
      </c>
      <c r="O722" t="s">
        <v>1557</v>
      </c>
      <c r="P722" t="s">
        <v>3</v>
      </c>
      <c r="Q722" t="s">
        <v>1558</v>
      </c>
      <c r="R722" t="s">
        <v>399</v>
      </c>
      <c r="S722" t="s">
        <v>400</v>
      </c>
      <c r="T722" s="109">
        <v>76</v>
      </c>
      <c r="U722" t="s">
        <v>1559</v>
      </c>
      <c r="V722" t="s">
        <v>1688</v>
      </c>
    </row>
    <row r="723" spans="1:22" hidden="1" x14ac:dyDescent="0.25">
      <c r="A723" t="s">
        <v>449</v>
      </c>
      <c r="B723">
        <v>44</v>
      </c>
      <c r="C723">
        <v>8</v>
      </c>
      <c r="D723" t="s">
        <v>1554</v>
      </c>
      <c r="E723" s="108">
        <v>45364</v>
      </c>
      <c r="F723" t="s">
        <v>1555</v>
      </c>
      <c r="G723">
        <v>1</v>
      </c>
      <c r="H723">
        <v>45364</v>
      </c>
      <c r="J723">
        <v>0</v>
      </c>
      <c r="K723" t="s">
        <v>1620</v>
      </c>
      <c r="L723" t="s">
        <v>1636</v>
      </c>
      <c r="M723" t="s">
        <v>1556</v>
      </c>
      <c r="N723">
        <v>152</v>
      </c>
      <c r="O723" t="s">
        <v>1557</v>
      </c>
      <c r="P723" t="s">
        <v>3</v>
      </c>
      <c r="Q723" t="s">
        <v>1558</v>
      </c>
      <c r="R723" t="s">
        <v>340</v>
      </c>
      <c r="S723" t="s">
        <v>341</v>
      </c>
      <c r="T723" s="109">
        <v>76.05</v>
      </c>
      <c r="U723" t="s">
        <v>1559</v>
      </c>
      <c r="V723" t="s">
        <v>1688</v>
      </c>
    </row>
    <row r="724" spans="1:22" hidden="1" x14ac:dyDescent="0.25">
      <c r="A724" t="s">
        <v>449</v>
      </c>
      <c r="B724">
        <v>44</v>
      </c>
      <c r="C724">
        <v>8</v>
      </c>
      <c r="D724" t="s">
        <v>1554</v>
      </c>
      <c r="E724" s="108">
        <v>45364</v>
      </c>
      <c r="F724" t="s">
        <v>1555</v>
      </c>
      <c r="G724">
        <v>1</v>
      </c>
      <c r="H724">
        <v>45364</v>
      </c>
      <c r="J724">
        <v>0</v>
      </c>
      <c r="K724" t="s">
        <v>1620</v>
      </c>
      <c r="L724" t="s">
        <v>1636</v>
      </c>
      <c r="M724" t="s">
        <v>1556</v>
      </c>
      <c r="N724">
        <v>152</v>
      </c>
      <c r="O724" t="s">
        <v>1557</v>
      </c>
      <c r="P724" t="s">
        <v>3</v>
      </c>
      <c r="Q724" t="s">
        <v>1558</v>
      </c>
      <c r="R724" t="s">
        <v>340</v>
      </c>
      <c r="S724" t="s">
        <v>341</v>
      </c>
      <c r="T724" s="109">
        <v>152.1</v>
      </c>
      <c r="U724" t="s">
        <v>1559</v>
      </c>
      <c r="V724" t="s">
        <v>1688</v>
      </c>
    </row>
    <row r="725" spans="1:22" hidden="1" x14ac:dyDescent="0.25">
      <c r="A725" t="s">
        <v>449</v>
      </c>
      <c r="B725">
        <v>44</v>
      </c>
      <c r="C725">
        <v>8</v>
      </c>
      <c r="D725" t="s">
        <v>1554</v>
      </c>
      <c r="E725" s="108">
        <v>45364</v>
      </c>
      <c r="F725" t="s">
        <v>1555</v>
      </c>
      <c r="G725">
        <v>1</v>
      </c>
      <c r="H725">
        <v>45364</v>
      </c>
      <c r="J725">
        <v>0</v>
      </c>
      <c r="K725" t="s">
        <v>1620</v>
      </c>
      <c r="L725" t="s">
        <v>1636</v>
      </c>
      <c r="M725" t="s">
        <v>1556</v>
      </c>
      <c r="N725">
        <v>152</v>
      </c>
      <c r="O725" t="s">
        <v>1557</v>
      </c>
      <c r="P725" t="s">
        <v>3</v>
      </c>
      <c r="Q725" t="s">
        <v>1558</v>
      </c>
      <c r="R725" t="s">
        <v>371</v>
      </c>
      <c r="S725" t="s">
        <v>1637</v>
      </c>
      <c r="T725" s="109">
        <v>375</v>
      </c>
      <c r="U725" t="s">
        <v>1559</v>
      </c>
      <c r="V725" t="s">
        <v>1688</v>
      </c>
    </row>
    <row r="726" spans="1:22" hidden="1" x14ac:dyDescent="0.25">
      <c r="A726" t="s">
        <v>449</v>
      </c>
      <c r="B726">
        <v>45</v>
      </c>
      <c r="C726">
        <v>8</v>
      </c>
      <c r="D726" t="s">
        <v>1554</v>
      </c>
      <c r="E726" s="108">
        <v>45365</v>
      </c>
      <c r="F726" t="s">
        <v>1555</v>
      </c>
      <c r="G726">
        <v>1</v>
      </c>
      <c r="H726">
        <v>45365</v>
      </c>
      <c r="J726">
        <v>0</v>
      </c>
      <c r="K726" t="s">
        <v>1620</v>
      </c>
      <c r="L726" t="s">
        <v>1636</v>
      </c>
      <c r="M726" t="s">
        <v>1556</v>
      </c>
      <c r="N726">
        <v>152</v>
      </c>
      <c r="O726" t="s">
        <v>1557</v>
      </c>
      <c r="P726" t="s">
        <v>3</v>
      </c>
      <c r="Q726" t="s">
        <v>1558</v>
      </c>
      <c r="R726" t="s">
        <v>358</v>
      </c>
      <c r="S726" t="s">
        <v>359</v>
      </c>
      <c r="T726" s="109">
        <v>117</v>
      </c>
      <c r="U726" t="s">
        <v>1559</v>
      </c>
      <c r="V726" t="s">
        <v>1689</v>
      </c>
    </row>
    <row r="727" spans="1:22" hidden="1" x14ac:dyDescent="0.25">
      <c r="A727" t="s">
        <v>449</v>
      </c>
      <c r="B727">
        <v>45</v>
      </c>
      <c r="C727">
        <v>8</v>
      </c>
      <c r="D727" t="s">
        <v>1554</v>
      </c>
      <c r="E727" s="108">
        <v>45365</v>
      </c>
      <c r="F727" t="s">
        <v>1555</v>
      </c>
      <c r="G727">
        <v>1</v>
      </c>
      <c r="H727">
        <v>45365</v>
      </c>
      <c r="J727">
        <v>0</v>
      </c>
      <c r="K727" t="s">
        <v>1620</v>
      </c>
      <c r="L727" t="s">
        <v>1636</v>
      </c>
      <c r="M727" t="s">
        <v>1556</v>
      </c>
      <c r="N727">
        <v>152</v>
      </c>
      <c r="O727" t="s">
        <v>1557</v>
      </c>
      <c r="P727" t="s">
        <v>3</v>
      </c>
      <c r="Q727" t="s">
        <v>1558</v>
      </c>
      <c r="R727" t="s">
        <v>358</v>
      </c>
      <c r="S727" t="s">
        <v>359</v>
      </c>
      <c r="T727" s="109">
        <v>117</v>
      </c>
      <c r="U727" t="s">
        <v>1559</v>
      </c>
      <c r="V727" t="s">
        <v>1689</v>
      </c>
    </row>
    <row r="728" spans="1:22" hidden="1" x14ac:dyDescent="0.25">
      <c r="A728" t="s">
        <v>449</v>
      </c>
      <c r="B728">
        <v>45</v>
      </c>
      <c r="C728">
        <v>8</v>
      </c>
      <c r="D728" t="s">
        <v>1554</v>
      </c>
      <c r="E728" s="108">
        <v>45365</v>
      </c>
      <c r="F728" t="s">
        <v>1555</v>
      </c>
      <c r="G728">
        <v>1</v>
      </c>
      <c r="H728">
        <v>45365</v>
      </c>
      <c r="J728">
        <v>0</v>
      </c>
      <c r="K728" t="s">
        <v>1620</v>
      </c>
      <c r="L728" t="s">
        <v>1636</v>
      </c>
      <c r="M728" t="s">
        <v>1556</v>
      </c>
      <c r="N728">
        <v>152</v>
      </c>
      <c r="O728" t="s">
        <v>1557</v>
      </c>
      <c r="P728" t="s">
        <v>3</v>
      </c>
      <c r="Q728" t="s">
        <v>1558</v>
      </c>
      <c r="R728" t="s">
        <v>358</v>
      </c>
      <c r="S728" t="s">
        <v>359</v>
      </c>
      <c r="T728" s="109">
        <v>117</v>
      </c>
      <c r="U728" t="s">
        <v>1559</v>
      </c>
      <c r="V728" t="s">
        <v>1689</v>
      </c>
    </row>
    <row r="729" spans="1:22" hidden="1" x14ac:dyDescent="0.25">
      <c r="A729" t="s">
        <v>449</v>
      </c>
      <c r="B729">
        <v>45</v>
      </c>
      <c r="C729">
        <v>8</v>
      </c>
      <c r="D729" t="s">
        <v>1554</v>
      </c>
      <c r="E729" s="108">
        <v>45365</v>
      </c>
      <c r="F729" t="s">
        <v>1555</v>
      </c>
      <c r="G729">
        <v>1</v>
      </c>
      <c r="H729">
        <v>45365</v>
      </c>
      <c r="J729">
        <v>0</v>
      </c>
      <c r="K729" t="s">
        <v>1620</v>
      </c>
      <c r="L729" t="s">
        <v>1636</v>
      </c>
      <c r="M729" t="s">
        <v>1556</v>
      </c>
      <c r="N729">
        <v>152</v>
      </c>
      <c r="O729" t="s">
        <v>1557</v>
      </c>
      <c r="P729" t="s">
        <v>3</v>
      </c>
      <c r="Q729" t="s">
        <v>1558</v>
      </c>
      <c r="R729" t="s">
        <v>1234</v>
      </c>
      <c r="S729" t="s">
        <v>1235</v>
      </c>
      <c r="T729" s="109">
        <v>11000</v>
      </c>
      <c r="U729" t="s">
        <v>1559</v>
      </c>
      <c r="V729" t="s">
        <v>1689</v>
      </c>
    </row>
    <row r="730" spans="1:22" hidden="1" x14ac:dyDescent="0.25">
      <c r="A730" t="s">
        <v>449</v>
      </c>
      <c r="B730">
        <v>45</v>
      </c>
      <c r="C730">
        <v>8</v>
      </c>
      <c r="D730" t="s">
        <v>1554</v>
      </c>
      <c r="E730" s="108">
        <v>45365</v>
      </c>
      <c r="F730" t="s">
        <v>1555</v>
      </c>
      <c r="G730">
        <v>1</v>
      </c>
      <c r="H730">
        <v>45365</v>
      </c>
      <c r="J730">
        <v>0</v>
      </c>
      <c r="K730" t="s">
        <v>1620</v>
      </c>
      <c r="L730" t="s">
        <v>1636</v>
      </c>
      <c r="M730" t="s">
        <v>1556</v>
      </c>
      <c r="N730">
        <v>152</v>
      </c>
      <c r="O730" t="s">
        <v>1557</v>
      </c>
      <c r="P730" t="s">
        <v>3</v>
      </c>
      <c r="Q730" t="s">
        <v>1558</v>
      </c>
      <c r="R730" t="s">
        <v>346</v>
      </c>
      <c r="S730" t="s">
        <v>347</v>
      </c>
      <c r="T730" s="109">
        <v>160</v>
      </c>
      <c r="U730" t="s">
        <v>1559</v>
      </c>
      <c r="V730" t="s">
        <v>1689</v>
      </c>
    </row>
    <row r="731" spans="1:22" hidden="1" x14ac:dyDescent="0.25">
      <c r="A731" t="s">
        <v>449</v>
      </c>
      <c r="B731">
        <v>45</v>
      </c>
      <c r="C731">
        <v>8</v>
      </c>
      <c r="D731" t="s">
        <v>1554</v>
      </c>
      <c r="E731" s="108">
        <v>45365</v>
      </c>
      <c r="F731" t="s">
        <v>1555</v>
      </c>
      <c r="G731">
        <v>1</v>
      </c>
      <c r="H731">
        <v>45365</v>
      </c>
      <c r="J731">
        <v>0</v>
      </c>
      <c r="K731" t="s">
        <v>1620</v>
      </c>
      <c r="L731" t="s">
        <v>1636</v>
      </c>
      <c r="M731" t="s">
        <v>1556</v>
      </c>
      <c r="N731">
        <v>152</v>
      </c>
      <c r="O731" t="s">
        <v>1557</v>
      </c>
      <c r="P731" t="s">
        <v>3</v>
      </c>
      <c r="Q731" t="s">
        <v>1558</v>
      </c>
      <c r="R731" t="s">
        <v>344</v>
      </c>
      <c r="S731" t="s">
        <v>345</v>
      </c>
      <c r="T731" s="109">
        <v>76.05</v>
      </c>
      <c r="U731" t="s">
        <v>1559</v>
      </c>
      <c r="V731" t="s">
        <v>1689</v>
      </c>
    </row>
    <row r="732" spans="1:22" hidden="1" x14ac:dyDescent="0.25">
      <c r="A732" t="s">
        <v>449</v>
      </c>
      <c r="B732">
        <v>45</v>
      </c>
      <c r="C732">
        <v>8</v>
      </c>
      <c r="D732" t="s">
        <v>1554</v>
      </c>
      <c r="E732" s="108">
        <v>45365</v>
      </c>
      <c r="F732" t="s">
        <v>1555</v>
      </c>
      <c r="G732">
        <v>1</v>
      </c>
      <c r="H732">
        <v>45365</v>
      </c>
      <c r="J732">
        <v>0</v>
      </c>
      <c r="K732" t="s">
        <v>1620</v>
      </c>
      <c r="L732" t="s">
        <v>1636</v>
      </c>
      <c r="M732" t="s">
        <v>1556</v>
      </c>
      <c r="N732">
        <v>152</v>
      </c>
      <c r="O732" t="s">
        <v>1557</v>
      </c>
      <c r="P732" t="s">
        <v>3</v>
      </c>
      <c r="Q732" t="s">
        <v>1558</v>
      </c>
      <c r="R732" t="s">
        <v>775</v>
      </c>
      <c r="S732" t="s">
        <v>776</v>
      </c>
      <c r="T732" s="109">
        <v>100</v>
      </c>
      <c r="U732" t="s">
        <v>1559</v>
      </c>
      <c r="V732" t="s">
        <v>1689</v>
      </c>
    </row>
    <row r="733" spans="1:22" hidden="1" x14ac:dyDescent="0.25">
      <c r="A733" t="s">
        <v>449</v>
      </c>
      <c r="B733">
        <v>45</v>
      </c>
      <c r="C733">
        <v>8</v>
      </c>
      <c r="D733" t="s">
        <v>1554</v>
      </c>
      <c r="E733" s="108">
        <v>45365</v>
      </c>
      <c r="F733" t="s">
        <v>1555</v>
      </c>
      <c r="G733">
        <v>1</v>
      </c>
      <c r="H733">
        <v>45365</v>
      </c>
      <c r="J733">
        <v>0</v>
      </c>
      <c r="K733" t="s">
        <v>1620</v>
      </c>
      <c r="L733" t="s">
        <v>1636</v>
      </c>
      <c r="M733" t="s">
        <v>1556</v>
      </c>
      <c r="N733">
        <v>152</v>
      </c>
      <c r="O733" t="s">
        <v>1557</v>
      </c>
      <c r="P733" t="s">
        <v>3</v>
      </c>
      <c r="Q733" t="s">
        <v>1558</v>
      </c>
      <c r="R733" t="s">
        <v>1055</v>
      </c>
      <c r="S733" t="s">
        <v>1056</v>
      </c>
      <c r="T733" s="109">
        <v>279</v>
      </c>
      <c r="U733" t="s">
        <v>1559</v>
      </c>
      <c r="V733" t="s">
        <v>1689</v>
      </c>
    </row>
    <row r="734" spans="1:22" hidden="1" x14ac:dyDescent="0.25">
      <c r="A734" t="s">
        <v>449</v>
      </c>
      <c r="B734">
        <v>45</v>
      </c>
      <c r="C734">
        <v>8</v>
      </c>
      <c r="D734" t="s">
        <v>1554</v>
      </c>
      <c r="E734" s="108">
        <v>45365</v>
      </c>
      <c r="F734" t="s">
        <v>1555</v>
      </c>
      <c r="G734">
        <v>1</v>
      </c>
      <c r="H734">
        <v>45365</v>
      </c>
      <c r="J734">
        <v>0</v>
      </c>
      <c r="K734" t="s">
        <v>1620</v>
      </c>
      <c r="L734" t="s">
        <v>1636</v>
      </c>
      <c r="M734" t="s">
        <v>1556</v>
      </c>
      <c r="N734">
        <v>152</v>
      </c>
      <c r="O734" t="s">
        <v>1557</v>
      </c>
      <c r="P734" t="s">
        <v>3</v>
      </c>
      <c r="Q734" t="s">
        <v>1558</v>
      </c>
      <c r="R734" t="s">
        <v>670</v>
      </c>
      <c r="S734" t="s">
        <v>1566</v>
      </c>
      <c r="T734" s="109">
        <v>104</v>
      </c>
      <c r="U734" t="s">
        <v>1559</v>
      </c>
      <c r="V734" t="s">
        <v>1689</v>
      </c>
    </row>
    <row r="735" spans="1:22" hidden="1" x14ac:dyDescent="0.25">
      <c r="A735" t="s">
        <v>449</v>
      </c>
      <c r="B735">
        <v>45</v>
      </c>
      <c r="C735">
        <v>8</v>
      </c>
      <c r="D735" t="s">
        <v>1554</v>
      </c>
      <c r="E735" s="108">
        <v>45365</v>
      </c>
      <c r="F735" t="s">
        <v>1555</v>
      </c>
      <c r="G735">
        <v>1</v>
      </c>
      <c r="H735">
        <v>45365</v>
      </c>
      <c r="J735">
        <v>0</v>
      </c>
      <c r="K735" t="s">
        <v>1620</v>
      </c>
      <c r="L735" t="s">
        <v>1636</v>
      </c>
      <c r="M735" t="s">
        <v>1556</v>
      </c>
      <c r="N735">
        <v>152</v>
      </c>
      <c r="O735" t="s">
        <v>1557</v>
      </c>
      <c r="P735" t="s">
        <v>3</v>
      </c>
      <c r="Q735" t="s">
        <v>1558</v>
      </c>
      <c r="R735" t="s">
        <v>672</v>
      </c>
      <c r="S735" t="s">
        <v>673</v>
      </c>
      <c r="T735" s="109">
        <v>164</v>
      </c>
      <c r="U735" t="s">
        <v>1559</v>
      </c>
      <c r="V735" t="s">
        <v>1689</v>
      </c>
    </row>
    <row r="736" spans="1:22" hidden="1" x14ac:dyDescent="0.25">
      <c r="A736" t="s">
        <v>449</v>
      </c>
      <c r="B736">
        <v>45</v>
      </c>
      <c r="C736">
        <v>8</v>
      </c>
      <c r="D736" t="s">
        <v>1554</v>
      </c>
      <c r="E736" s="108">
        <v>45365</v>
      </c>
      <c r="F736" t="s">
        <v>1555</v>
      </c>
      <c r="G736">
        <v>1</v>
      </c>
      <c r="H736">
        <v>45365</v>
      </c>
      <c r="J736">
        <v>0</v>
      </c>
      <c r="K736" t="s">
        <v>1620</v>
      </c>
      <c r="L736" t="s">
        <v>1636</v>
      </c>
      <c r="M736" t="s">
        <v>1556</v>
      </c>
      <c r="N736">
        <v>152</v>
      </c>
      <c r="O736" t="s">
        <v>1557</v>
      </c>
      <c r="P736" t="s">
        <v>3</v>
      </c>
      <c r="Q736" t="s">
        <v>1558</v>
      </c>
      <c r="R736" t="s">
        <v>399</v>
      </c>
      <c r="S736" t="s">
        <v>400</v>
      </c>
      <c r="T736" s="109">
        <v>76</v>
      </c>
      <c r="U736" t="s">
        <v>1559</v>
      </c>
      <c r="V736" t="s">
        <v>1689</v>
      </c>
    </row>
    <row r="737" spans="1:22" hidden="1" x14ac:dyDescent="0.25">
      <c r="A737" t="s">
        <v>449</v>
      </c>
      <c r="B737">
        <v>45</v>
      </c>
      <c r="C737">
        <v>8</v>
      </c>
      <c r="D737" t="s">
        <v>1554</v>
      </c>
      <c r="E737" s="108">
        <v>45365</v>
      </c>
      <c r="F737" t="s">
        <v>1555</v>
      </c>
      <c r="G737">
        <v>1</v>
      </c>
      <c r="H737">
        <v>45365</v>
      </c>
      <c r="J737">
        <v>0</v>
      </c>
      <c r="K737" t="s">
        <v>1620</v>
      </c>
      <c r="L737" t="s">
        <v>1636</v>
      </c>
      <c r="M737" t="s">
        <v>1556</v>
      </c>
      <c r="N737">
        <v>152</v>
      </c>
      <c r="O737" t="s">
        <v>1557</v>
      </c>
      <c r="P737" t="s">
        <v>3</v>
      </c>
      <c r="Q737" t="s">
        <v>1558</v>
      </c>
      <c r="R737" t="s">
        <v>340</v>
      </c>
      <c r="S737" t="s">
        <v>341</v>
      </c>
      <c r="T737" s="109">
        <v>76.05</v>
      </c>
      <c r="U737" t="s">
        <v>1559</v>
      </c>
      <c r="V737" t="s">
        <v>1689</v>
      </c>
    </row>
    <row r="738" spans="1:22" hidden="1" x14ac:dyDescent="0.25">
      <c r="A738" t="s">
        <v>449</v>
      </c>
      <c r="B738">
        <v>45</v>
      </c>
      <c r="C738">
        <v>8</v>
      </c>
      <c r="D738" t="s">
        <v>1554</v>
      </c>
      <c r="E738" s="108">
        <v>45365</v>
      </c>
      <c r="F738" t="s">
        <v>1555</v>
      </c>
      <c r="G738">
        <v>1</v>
      </c>
      <c r="H738">
        <v>45365</v>
      </c>
      <c r="J738">
        <v>0</v>
      </c>
      <c r="K738" t="s">
        <v>1620</v>
      </c>
      <c r="L738" t="s">
        <v>1636</v>
      </c>
      <c r="M738" t="s">
        <v>1556</v>
      </c>
      <c r="N738">
        <v>152</v>
      </c>
      <c r="O738" t="s">
        <v>1557</v>
      </c>
      <c r="P738" t="s">
        <v>3</v>
      </c>
      <c r="Q738" t="s">
        <v>1558</v>
      </c>
      <c r="R738" t="s">
        <v>340</v>
      </c>
      <c r="S738" t="s">
        <v>341</v>
      </c>
      <c r="T738" s="109">
        <v>91</v>
      </c>
      <c r="U738" t="s">
        <v>1559</v>
      </c>
      <c r="V738" t="s">
        <v>1689</v>
      </c>
    </row>
    <row r="739" spans="1:22" hidden="1" x14ac:dyDescent="0.25">
      <c r="A739" t="s">
        <v>449</v>
      </c>
      <c r="B739">
        <v>45</v>
      </c>
      <c r="C739">
        <v>8</v>
      </c>
      <c r="D739" t="s">
        <v>1554</v>
      </c>
      <c r="E739" s="108">
        <v>45365</v>
      </c>
      <c r="F739" t="s">
        <v>1555</v>
      </c>
      <c r="G739">
        <v>1</v>
      </c>
      <c r="H739">
        <v>45365</v>
      </c>
      <c r="J739">
        <v>0</v>
      </c>
      <c r="K739" t="s">
        <v>1620</v>
      </c>
      <c r="L739" t="s">
        <v>1636</v>
      </c>
      <c r="M739" t="s">
        <v>1556</v>
      </c>
      <c r="N739">
        <v>152</v>
      </c>
      <c r="O739" t="s">
        <v>1557</v>
      </c>
      <c r="P739" t="s">
        <v>3</v>
      </c>
      <c r="Q739" t="s">
        <v>1558</v>
      </c>
      <c r="R739" t="s">
        <v>371</v>
      </c>
      <c r="S739" t="s">
        <v>1637</v>
      </c>
      <c r="T739" s="109">
        <v>375</v>
      </c>
      <c r="U739" t="s">
        <v>1559</v>
      </c>
      <c r="V739" t="s">
        <v>1689</v>
      </c>
    </row>
    <row r="740" spans="1:22" hidden="1" x14ac:dyDescent="0.25">
      <c r="A740" t="s">
        <v>449</v>
      </c>
      <c r="B740">
        <v>46</v>
      </c>
      <c r="C740">
        <v>8</v>
      </c>
      <c r="D740" t="s">
        <v>1554</v>
      </c>
      <c r="E740" s="108">
        <v>45366</v>
      </c>
      <c r="F740" t="s">
        <v>1555</v>
      </c>
      <c r="G740">
        <v>1</v>
      </c>
      <c r="H740">
        <v>45366</v>
      </c>
      <c r="J740">
        <v>0</v>
      </c>
      <c r="K740" t="s">
        <v>1620</v>
      </c>
      <c r="L740" t="s">
        <v>1636</v>
      </c>
      <c r="M740" t="s">
        <v>1556</v>
      </c>
      <c r="N740">
        <v>152</v>
      </c>
      <c r="O740" t="s">
        <v>1557</v>
      </c>
      <c r="P740" t="s">
        <v>3</v>
      </c>
      <c r="Q740" t="s">
        <v>1558</v>
      </c>
      <c r="R740" t="s">
        <v>340</v>
      </c>
      <c r="S740" t="s">
        <v>341</v>
      </c>
      <c r="T740" s="109">
        <v>761.15</v>
      </c>
      <c r="U740" t="s">
        <v>1559</v>
      </c>
      <c r="V740" t="s">
        <v>1690</v>
      </c>
    </row>
    <row r="741" spans="1:22" hidden="1" x14ac:dyDescent="0.25">
      <c r="A741" t="s">
        <v>449</v>
      </c>
      <c r="B741">
        <v>46</v>
      </c>
      <c r="C741">
        <v>8</v>
      </c>
      <c r="D741" t="s">
        <v>1554</v>
      </c>
      <c r="E741" s="108">
        <v>45366</v>
      </c>
      <c r="F741" t="s">
        <v>1555</v>
      </c>
      <c r="G741">
        <v>1</v>
      </c>
      <c r="H741">
        <v>45366</v>
      </c>
      <c r="J741">
        <v>0</v>
      </c>
      <c r="K741" t="s">
        <v>1620</v>
      </c>
      <c r="L741" t="s">
        <v>1636</v>
      </c>
      <c r="M741" t="s">
        <v>1556</v>
      </c>
      <c r="N741">
        <v>152</v>
      </c>
      <c r="O741" t="s">
        <v>1557</v>
      </c>
      <c r="P741" t="s">
        <v>3</v>
      </c>
      <c r="Q741" t="s">
        <v>1558</v>
      </c>
      <c r="R741" t="s">
        <v>399</v>
      </c>
      <c r="S741" t="s">
        <v>400</v>
      </c>
      <c r="T741" s="109">
        <v>76</v>
      </c>
      <c r="U741" t="s">
        <v>1559</v>
      </c>
      <c r="V741" t="s">
        <v>1690</v>
      </c>
    </row>
    <row r="742" spans="1:22" hidden="1" x14ac:dyDescent="0.25">
      <c r="A742" t="s">
        <v>449</v>
      </c>
      <c r="B742">
        <v>46</v>
      </c>
      <c r="C742">
        <v>8</v>
      </c>
      <c r="D742" t="s">
        <v>1554</v>
      </c>
      <c r="E742" s="108">
        <v>45366</v>
      </c>
      <c r="F742" t="s">
        <v>1555</v>
      </c>
      <c r="G742">
        <v>1</v>
      </c>
      <c r="H742">
        <v>45366</v>
      </c>
      <c r="J742">
        <v>0</v>
      </c>
      <c r="K742" t="s">
        <v>1620</v>
      </c>
      <c r="L742" t="s">
        <v>1636</v>
      </c>
      <c r="M742" t="s">
        <v>1556</v>
      </c>
      <c r="N742">
        <v>152</v>
      </c>
      <c r="O742" t="s">
        <v>1557</v>
      </c>
      <c r="P742" t="s">
        <v>3</v>
      </c>
      <c r="Q742" t="s">
        <v>1558</v>
      </c>
      <c r="R742" t="s">
        <v>672</v>
      </c>
      <c r="S742" t="s">
        <v>673</v>
      </c>
      <c r="T742" s="109">
        <v>164</v>
      </c>
      <c r="U742" t="s">
        <v>1559</v>
      </c>
      <c r="V742" t="s">
        <v>1690</v>
      </c>
    </row>
    <row r="743" spans="1:22" hidden="1" x14ac:dyDescent="0.25">
      <c r="A743" t="s">
        <v>449</v>
      </c>
      <c r="B743">
        <v>46</v>
      </c>
      <c r="C743">
        <v>8</v>
      </c>
      <c r="D743" t="s">
        <v>1554</v>
      </c>
      <c r="E743" s="108">
        <v>45366</v>
      </c>
      <c r="F743" t="s">
        <v>1555</v>
      </c>
      <c r="G743">
        <v>1</v>
      </c>
      <c r="H743">
        <v>45366</v>
      </c>
      <c r="J743">
        <v>0</v>
      </c>
      <c r="K743" t="s">
        <v>1620</v>
      </c>
      <c r="L743" t="s">
        <v>1636</v>
      </c>
      <c r="M743" t="s">
        <v>1556</v>
      </c>
      <c r="N743">
        <v>152</v>
      </c>
      <c r="O743" t="s">
        <v>1557</v>
      </c>
      <c r="P743" t="s">
        <v>3</v>
      </c>
      <c r="Q743" t="s">
        <v>1558</v>
      </c>
      <c r="R743" t="s">
        <v>340</v>
      </c>
      <c r="S743" t="s">
        <v>341</v>
      </c>
      <c r="T743" s="109">
        <v>76.05</v>
      </c>
      <c r="U743" t="s">
        <v>1559</v>
      </c>
      <c r="V743" t="s">
        <v>1690</v>
      </c>
    </row>
    <row r="744" spans="1:22" hidden="1" x14ac:dyDescent="0.25">
      <c r="A744" t="s">
        <v>449</v>
      </c>
      <c r="B744">
        <v>46</v>
      </c>
      <c r="C744">
        <v>8</v>
      </c>
      <c r="D744" t="s">
        <v>1554</v>
      </c>
      <c r="E744" s="108">
        <v>45366</v>
      </c>
      <c r="F744" t="s">
        <v>1555</v>
      </c>
      <c r="G744">
        <v>1</v>
      </c>
      <c r="H744">
        <v>45366</v>
      </c>
      <c r="J744">
        <v>0</v>
      </c>
      <c r="K744" t="s">
        <v>1620</v>
      </c>
      <c r="L744" t="s">
        <v>1636</v>
      </c>
      <c r="M744" t="s">
        <v>1556</v>
      </c>
      <c r="N744">
        <v>152</v>
      </c>
      <c r="O744" t="s">
        <v>1557</v>
      </c>
      <c r="P744" t="s">
        <v>3</v>
      </c>
      <c r="Q744" t="s">
        <v>1558</v>
      </c>
      <c r="R744" t="s">
        <v>670</v>
      </c>
      <c r="S744" t="s">
        <v>1566</v>
      </c>
      <c r="T744" s="109">
        <v>104</v>
      </c>
      <c r="U744" t="s">
        <v>1559</v>
      </c>
      <c r="V744" t="s">
        <v>1690</v>
      </c>
    </row>
    <row r="745" spans="1:22" hidden="1" x14ac:dyDescent="0.25">
      <c r="A745" t="s">
        <v>449</v>
      </c>
      <c r="B745">
        <v>46</v>
      </c>
      <c r="C745">
        <v>8</v>
      </c>
      <c r="D745" t="s">
        <v>1554</v>
      </c>
      <c r="E745" s="108">
        <v>45366</v>
      </c>
      <c r="F745" t="s">
        <v>1555</v>
      </c>
      <c r="G745">
        <v>1</v>
      </c>
      <c r="H745">
        <v>45366</v>
      </c>
      <c r="J745">
        <v>0</v>
      </c>
      <c r="K745" t="s">
        <v>1620</v>
      </c>
      <c r="L745" t="s">
        <v>1636</v>
      </c>
      <c r="M745" t="s">
        <v>1556</v>
      </c>
      <c r="N745">
        <v>152</v>
      </c>
      <c r="O745" t="s">
        <v>1557</v>
      </c>
      <c r="P745" t="s">
        <v>3</v>
      </c>
      <c r="Q745" t="s">
        <v>1558</v>
      </c>
      <c r="R745" t="s">
        <v>1055</v>
      </c>
      <c r="S745" t="s">
        <v>1056</v>
      </c>
      <c r="T745" s="109">
        <v>279</v>
      </c>
      <c r="U745" t="s">
        <v>1559</v>
      </c>
      <c r="V745" t="s">
        <v>1690</v>
      </c>
    </row>
    <row r="746" spans="1:22" hidden="1" x14ac:dyDescent="0.25">
      <c r="A746" t="s">
        <v>449</v>
      </c>
      <c r="B746">
        <v>46</v>
      </c>
      <c r="C746">
        <v>8</v>
      </c>
      <c r="D746" t="s">
        <v>1554</v>
      </c>
      <c r="E746" s="108">
        <v>45366</v>
      </c>
      <c r="F746" t="s">
        <v>1555</v>
      </c>
      <c r="G746">
        <v>1</v>
      </c>
      <c r="H746">
        <v>45366</v>
      </c>
      <c r="J746">
        <v>0</v>
      </c>
      <c r="K746" t="s">
        <v>1620</v>
      </c>
      <c r="L746" t="s">
        <v>1636</v>
      </c>
      <c r="M746" t="s">
        <v>1556</v>
      </c>
      <c r="N746">
        <v>152</v>
      </c>
      <c r="O746" t="s">
        <v>1557</v>
      </c>
      <c r="P746" t="s">
        <v>3</v>
      </c>
      <c r="Q746" t="s">
        <v>1558</v>
      </c>
      <c r="R746" t="s">
        <v>775</v>
      </c>
      <c r="S746" t="s">
        <v>776</v>
      </c>
      <c r="T746" s="109">
        <v>260</v>
      </c>
      <c r="U746" t="s">
        <v>1559</v>
      </c>
      <c r="V746" t="s">
        <v>1690</v>
      </c>
    </row>
    <row r="747" spans="1:22" hidden="1" x14ac:dyDescent="0.25">
      <c r="A747" t="s">
        <v>449</v>
      </c>
      <c r="B747">
        <v>46</v>
      </c>
      <c r="C747">
        <v>8</v>
      </c>
      <c r="D747" t="s">
        <v>1554</v>
      </c>
      <c r="E747" s="108">
        <v>45366</v>
      </c>
      <c r="F747" t="s">
        <v>1555</v>
      </c>
      <c r="G747">
        <v>1</v>
      </c>
      <c r="H747">
        <v>45366</v>
      </c>
      <c r="J747">
        <v>0</v>
      </c>
      <c r="K747" t="s">
        <v>1620</v>
      </c>
      <c r="L747" t="s">
        <v>1636</v>
      </c>
      <c r="M747" t="s">
        <v>1556</v>
      </c>
      <c r="N747">
        <v>152</v>
      </c>
      <c r="O747" t="s">
        <v>1557</v>
      </c>
      <c r="P747" t="s">
        <v>3</v>
      </c>
      <c r="Q747" t="s">
        <v>1558</v>
      </c>
      <c r="R747" t="s">
        <v>346</v>
      </c>
      <c r="S747" t="s">
        <v>347</v>
      </c>
      <c r="T747" s="109">
        <v>160</v>
      </c>
      <c r="U747" t="s">
        <v>1559</v>
      </c>
      <c r="V747" t="s">
        <v>1690</v>
      </c>
    </row>
    <row r="748" spans="1:22" hidden="1" x14ac:dyDescent="0.25">
      <c r="A748" t="s">
        <v>449</v>
      </c>
      <c r="B748">
        <v>46</v>
      </c>
      <c r="C748">
        <v>8</v>
      </c>
      <c r="D748" t="s">
        <v>1554</v>
      </c>
      <c r="E748" s="108">
        <v>45366</v>
      </c>
      <c r="F748" t="s">
        <v>1555</v>
      </c>
      <c r="G748">
        <v>1</v>
      </c>
      <c r="H748">
        <v>45366</v>
      </c>
      <c r="J748">
        <v>0</v>
      </c>
      <c r="K748" t="s">
        <v>1620</v>
      </c>
      <c r="L748" t="s">
        <v>1636</v>
      </c>
      <c r="M748" t="s">
        <v>1556</v>
      </c>
      <c r="N748">
        <v>152</v>
      </c>
      <c r="O748" t="s">
        <v>1557</v>
      </c>
      <c r="P748" t="s">
        <v>3</v>
      </c>
      <c r="Q748" t="s">
        <v>1558</v>
      </c>
      <c r="R748" t="s">
        <v>340</v>
      </c>
      <c r="S748" t="s">
        <v>341</v>
      </c>
      <c r="T748" s="109">
        <v>319.14999999999998</v>
      </c>
      <c r="U748" t="s">
        <v>1559</v>
      </c>
      <c r="V748" t="s">
        <v>1690</v>
      </c>
    </row>
    <row r="749" spans="1:22" hidden="1" x14ac:dyDescent="0.25">
      <c r="A749" t="s">
        <v>449</v>
      </c>
      <c r="B749">
        <v>46</v>
      </c>
      <c r="C749">
        <v>8</v>
      </c>
      <c r="D749" t="s">
        <v>1554</v>
      </c>
      <c r="E749" s="108">
        <v>45366</v>
      </c>
      <c r="F749" t="s">
        <v>1555</v>
      </c>
      <c r="G749">
        <v>1</v>
      </c>
      <c r="H749">
        <v>45366</v>
      </c>
      <c r="J749">
        <v>0</v>
      </c>
      <c r="K749" t="s">
        <v>1620</v>
      </c>
      <c r="L749" t="s">
        <v>1636</v>
      </c>
      <c r="M749" t="s">
        <v>1556</v>
      </c>
      <c r="N749">
        <v>152</v>
      </c>
      <c r="O749" t="s">
        <v>1557</v>
      </c>
      <c r="P749" t="s">
        <v>3</v>
      </c>
      <c r="Q749" t="s">
        <v>1558</v>
      </c>
      <c r="R749" t="s">
        <v>1072</v>
      </c>
      <c r="S749" t="s">
        <v>1638</v>
      </c>
      <c r="T749" s="109">
        <v>575</v>
      </c>
      <c r="U749" t="s">
        <v>1559</v>
      </c>
      <c r="V749" t="s">
        <v>1690</v>
      </c>
    </row>
    <row r="750" spans="1:22" hidden="1" x14ac:dyDescent="0.25">
      <c r="A750" t="s">
        <v>449</v>
      </c>
      <c r="B750">
        <v>46</v>
      </c>
      <c r="C750">
        <v>8</v>
      </c>
      <c r="D750" t="s">
        <v>1554</v>
      </c>
      <c r="E750" s="108">
        <v>45366</v>
      </c>
      <c r="F750" t="s">
        <v>1555</v>
      </c>
      <c r="G750">
        <v>1</v>
      </c>
      <c r="H750">
        <v>45366</v>
      </c>
      <c r="J750">
        <v>0</v>
      </c>
      <c r="K750" t="s">
        <v>1620</v>
      </c>
      <c r="L750" t="s">
        <v>1636</v>
      </c>
      <c r="M750" t="s">
        <v>1556</v>
      </c>
      <c r="N750">
        <v>152</v>
      </c>
      <c r="O750" t="s">
        <v>1557</v>
      </c>
      <c r="P750" t="s">
        <v>3</v>
      </c>
      <c r="Q750" t="s">
        <v>1558</v>
      </c>
      <c r="R750" t="s">
        <v>1385</v>
      </c>
      <c r="S750" t="s">
        <v>1386</v>
      </c>
      <c r="T750" s="109">
        <v>1000</v>
      </c>
      <c r="U750" t="s">
        <v>1559</v>
      </c>
      <c r="V750" t="s">
        <v>1690</v>
      </c>
    </row>
    <row r="751" spans="1:22" hidden="1" x14ac:dyDescent="0.25">
      <c r="A751" t="s">
        <v>449</v>
      </c>
      <c r="B751">
        <v>46</v>
      </c>
      <c r="C751">
        <v>8</v>
      </c>
      <c r="D751" t="s">
        <v>1554</v>
      </c>
      <c r="E751" s="108">
        <v>45366</v>
      </c>
      <c r="F751" t="s">
        <v>1555</v>
      </c>
      <c r="G751">
        <v>1</v>
      </c>
      <c r="H751">
        <v>45366</v>
      </c>
      <c r="J751">
        <v>0</v>
      </c>
      <c r="K751" t="s">
        <v>1620</v>
      </c>
      <c r="L751" t="s">
        <v>1636</v>
      </c>
      <c r="M751" t="s">
        <v>1556</v>
      </c>
      <c r="N751">
        <v>152</v>
      </c>
      <c r="O751" t="s">
        <v>1557</v>
      </c>
      <c r="P751" t="s">
        <v>3</v>
      </c>
      <c r="Q751" t="s">
        <v>1558</v>
      </c>
      <c r="R751" t="s">
        <v>956</v>
      </c>
      <c r="S751" t="s">
        <v>957</v>
      </c>
      <c r="T751" s="109">
        <v>600</v>
      </c>
      <c r="U751" t="s">
        <v>1559</v>
      </c>
      <c r="V751" t="s">
        <v>1690</v>
      </c>
    </row>
    <row r="752" spans="1:22" hidden="1" x14ac:dyDescent="0.25">
      <c r="A752" t="s">
        <v>449</v>
      </c>
      <c r="B752">
        <v>46</v>
      </c>
      <c r="C752">
        <v>8</v>
      </c>
      <c r="D752" t="s">
        <v>1554</v>
      </c>
      <c r="E752" s="108">
        <v>45366</v>
      </c>
      <c r="F752" t="s">
        <v>1555</v>
      </c>
      <c r="G752">
        <v>1</v>
      </c>
      <c r="H752">
        <v>45366</v>
      </c>
      <c r="J752">
        <v>0</v>
      </c>
      <c r="K752" t="s">
        <v>1620</v>
      </c>
      <c r="L752" t="s">
        <v>1636</v>
      </c>
      <c r="M752" t="s">
        <v>1556</v>
      </c>
      <c r="N752">
        <v>152</v>
      </c>
      <c r="O752" t="s">
        <v>1557</v>
      </c>
      <c r="P752" t="s">
        <v>3</v>
      </c>
      <c r="Q752" t="s">
        <v>1558</v>
      </c>
      <c r="R752" t="s">
        <v>371</v>
      </c>
      <c r="S752" t="s">
        <v>1637</v>
      </c>
      <c r="T752" s="109">
        <v>375</v>
      </c>
      <c r="U752" t="s">
        <v>1559</v>
      </c>
      <c r="V752" t="s">
        <v>1690</v>
      </c>
    </row>
    <row r="753" spans="1:22" hidden="1" x14ac:dyDescent="0.25">
      <c r="A753" t="s">
        <v>449</v>
      </c>
      <c r="B753">
        <v>46</v>
      </c>
      <c r="C753">
        <v>8</v>
      </c>
      <c r="D753" t="s">
        <v>1554</v>
      </c>
      <c r="E753" s="108">
        <v>45366</v>
      </c>
      <c r="F753" t="s">
        <v>1555</v>
      </c>
      <c r="G753">
        <v>1</v>
      </c>
      <c r="H753">
        <v>45366</v>
      </c>
      <c r="J753">
        <v>0</v>
      </c>
      <c r="K753" t="s">
        <v>1620</v>
      </c>
      <c r="L753" t="s">
        <v>1636</v>
      </c>
      <c r="M753" t="s">
        <v>1556</v>
      </c>
      <c r="N753">
        <v>152</v>
      </c>
      <c r="O753" t="s">
        <v>1557</v>
      </c>
      <c r="P753" t="s">
        <v>3</v>
      </c>
      <c r="Q753" t="s">
        <v>1558</v>
      </c>
      <c r="R753" t="s">
        <v>1072</v>
      </c>
      <c r="S753" t="s">
        <v>1638</v>
      </c>
      <c r="T753" s="109">
        <v>575</v>
      </c>
      <c r="U753" t="s">
        <v>1559</v>
      </c>
      <c r="V753" t="s">
        <v>1690</v>
      </c>
    </row>
    <row r="754" spans="1:22" hidden="1" x14ac:dyDescent="0.25">
      <c r="A754" t="s">
        <v>449</v>
      </c>
      <c r="B754">
        <v>47</v>
      </c>
      <c r="C754">
        <v>8</v>
      </c>
      <c r="D754" t="s">
        <v>1554</v>
      </c>
      <c r="E754" s="108">
        <v>45369</v>
      </c>
      <c r="F754" t="s">
        <v>1555</v>
      </c>
      <c r="G754">
        <v>1</v>
      </c>
      <c r="H754">
        <v>45369</v>
      </c>
      <c r="J754">
        <v>0</v>
      </c>
      <c r="K754" t="s">
        <v>1620</v>
      </c>
      <c r="L754" t="s">
        <v>1636</v>
      </c>
      <c r="M754" t="s">
        <v>1556</v>
      </c>
      <c r="N754">
        <v>152</v>
      </c>
      <c r="O754" t="s">
        <v>1557</v>
      </c>
      <c r="P754" t="s">
        <v>3</v>
      </c>
      <c r="Q754" t="s">
        <v>1558</v>
      </c>
      <c r="R754" t="s">
        <v>340</v>
      </c>
      <c r="S754" t="s">
        <v>341</v>
      </c>
      <c r="T754" s="109">
        <v>349.05</v>
      </c>
      <c r="U754" t="s">
        <v>1559</v>
      </c>
      <c r="V754" t="s">
        <v>1691</v>
      </c>
    </row>
    <row r="755" spans="1:22" hidden="1" x14ac:dyDescent="0.25">
      <c r="A755" t="s">
        <v>449</v>
      </c>
      <c r="B755">
        <v>47</v>
      </c>
      <c r="C755">
        <v>8</v>
      </c>
      <c r="D755" t="s">
        <v>1554</v>
      </c>
      <c r="E755" s="108">
        <v>45369</v>
      </c>
      <c r="F755" t="s">
        <v>1555</v>
      </c>
      <c r="G755">
        <v>1</v>
      </c>
      <c r="H755">
        <v>45369</v>
      </c>
      <c r="J755">
        <v>0</v>
      </c>
      <c r="K755" t="s">
        <v>1620</v>
      </c>
      <c r="L755" t="s">
        <v>1636</v>
      </c>
      <c r="M755" t="s">
        <v>1556</v>
      </c>
      <c r="N755">
        <v>152</v>
      </c>
      <c r="O755" t="s">
        <v>1557</v>
      </c>
      <c r="P755" t="s">
        <v>3</v>
      </c>
      <c r="Q755" t="s">
        <v>1558</v>
      </c>
      <c r="R755" t="s">
        <v>1083</v>
      </c>
      <c r="S755" t="s">
        <v>1084</v>
      </c>
      <c r="T755" s="109">
        <v>130</v>
      </c>
      <c r="U755" t="s">
        <v>1559</v>
      </c>
      <c r="V755" t="s">
        <v>1691</v>
      </c>
    </row>
    <row r="756" spans="1:22" hidden="1" x14ac:dyDescent="0.25">
      <c r="A756" t="s">
        <v>449</v>
      </c>
      <c r="B756">
        <v>47</v>
      </c>
      <c r="C756">
        <v>8</v>
      </c>
      <c r="D756" t="s">
        <v>1554</v>
      </c>
      <c r="E756" s="108">
        <v>45369</v>
      </c>
      <c r="F756" t="s">
        <v>1555</v>
      </c>
      <c r="G756">
        <v>1</v>
      </c>
      <c r="H756">
        <v>45369</v>
      </c>
      <c r="J756">
        <v>0</v>
      </c>
      <c r="K756" t="s">
        <v>1620</v>
      </c>
      <c r="L756" t="s">
        <v>1636</v>
      </c>
      <c r="M756" t="s">
        <v>1556</v>
      </c>
      <c r="N756">
        <v>152</v>
      </c>
      <c r="O756" t="s">
        <v>1557</v>
      </c>
      <c r="P756" t="s">
        <v>3</v>
      </c>
      <c r="Q756" t="s">
        <v>1558</v>
      </c>
      <c r="R756" t="s">
        <v>371</v>
      </c>
      <c r="S756" t="s">
        <v>1637</v>
      </c>
      <c r="T756" s="109">
        <v>750</v>
      </c>
      <c r="U756" t="s">
        <v>1559</v>
      </c>
      <c r="V756" t="s">
        <v>1691</v>
      </c>
    </row>
    <row r="757" spans="1:22" hidden="1" x14ac:dyDescent="0.25">
      <c r="A757" t="s">
        <v>449</v>
      </c>
      <c r="B757">
        <v>48</v>
      </c>
      <c r="C757">
        <v>8</v>
      </c>
      <c r="D757" t="s">
        <v>1554</v>
      </c>
      <c r="E757" s="108">
        <v>45370</v>
      </c>
      <c r="F757" t="s">
        <v>1555</v>
      </c>
      <c r="G757">
        <v>1</v>
      </c>
      <c r="H757">
        <v>45370</v>
      </c>
      <c r="J757">
        <v>0</v>
      </c>
      <c r="K757" t="s">
        <v>1620</v>
      </c>
      <c r="L757" t="s">
        <v>1636</v>
      </c>
      <c r="M757" t="s">
        <v>1556</v>
      </c>
      <c r="N757">
        <v>152</v>
      </c>
      <c r="O757" t="s">
        <v>1557</v>
      </c>
      <c r="P757" t="s">
        <v>3</v>
      </c>
      <c r="Q757" t="s">
        <v>1558</v>
      </c>
      <c r="R757" t="s">
        <v>340</v>
      </c>
      <c r="S757" t="s">
        <v>341</v>
      </c>
      <c r="T757" s="109">
        <v>167.05</v>
      </c>
      <c r="U757" t="s">
        <v>1559</v>
      </c>
      <c r="V757" t="s">
        <v>1692</v>
      </c>
    </row>
    <row r="758" spans="1:22" hidden="1" x14ac:dyDescent="0.25">
      <c r="A758" t="s">
        <v>449</v>
      </c>
      <c r="B758">
        <v>48</v>
      </c>
      <c r="C758">
        <v>8</v>
      </c>
      <c r="D758" t="s">
        <v>1554</v>
      </c>
      <c r="E758" s="108">
        <v>45370</v>
      </c>
      <c r="F758" t="s">
        <v>1555</v>
      </c>
      <c r="G758">
        <v>1</v>
      </c>
      <c r="H758">
        <v>45370</v>
      </c>
      <c r="J758">
        <v>0</v>
      </c>
      <c r="K758" t="s">
        <v>1620</v>
      </c>
      <c r="L758" t="s">
        <v>1636</v>
      </c>
      <c r="M758" t="s">
        <v>1556</v>
      </c>
      <c r="N758">
        <v>152</v>
      </c>
      <c r="O758" t="s">
        <v>1557</v>
      </c>
      <c r="P758" t="s">
        <v>3</v>
      </c>
      <c r="Q758" t="s">
        <v>1558</v>
      </c>
      <c r="R758" t="s">
        <v>371</v>
      </c>
      <c r="S758" t="s">
        <v>1637</v>
      </c>
      <c r="T758" s="109">
        <v>375</v>
      </c>
      <c r="U758" t="s">
        <v>1559</v>
      </c>
      <c r="V758" t="s">
        <v>1692</v>
      </c>
    </row>
    <row r="759" spans="1:22" hidden="1" x14ac:dyDescent="0.25">
      <c r="A759" t="s">
        <v>449</v>
      </c>
      <c r="B759">
        <v>48</v>
      </c>
      <c r="C759">
        <v>8</v>
      </c>
      <c r="D759" t="s">
        <v>1554</v>
      </c>
      <c r="E759" s="108">
        <v>45370</v>
      </c>
      <c r="F759" t="s">
        <v>1555</v>
      </c>
      <c r="G759">
        <v>1</v>
      </c>
      <c r="H759">
        <v>45370</v>
      </c>
      <c r="J759">
        <v>0</v>
      </c>
      <c r="K759" t="s">
        <v>1620</v>
      </c>
      <c r="L759" t="s">
        <v>1636</v>
      </c>
      <c r="M759" t="s">
        <v>1556</v>
      </c>
      <c r="N759">
        <v>152</v>
      </c>
      <c r="O759" t="s">
        <v>1557</v>
      </c>
      <c r="P759" t="s">
        <v>3</v>
      </c>
      <c r="Q759" t="s">
        <v>1558</v>
      </c>
      <c r="R759" t="s">
        <v>358</v>
      </c>
      <c r="S759" t="s">
        <v>359</v>
      </c>
      <c r="T759" s="109">
        <v>3159</v>
      </c>
      <c r="U759" t="s">
        <v>1559</v>
      </c>
      <c r="V759" t="s">
        <v>1692</v>
      </c>
    </row>
    <row r="760" spans="1:22" hidden="1" x14ac:dyDescent="0.25">
      <c r="A760" t="s">
        <v>449</v>
      </c>
      <c r="B760">
        <v>49</v>
      </c>
      <c r="C760">
        <v>8</v>
      </c>
      <c r="D760" t="s">
        <v>1554</v>
      </c>
      <c r="E760" s="108">
        <v>45371</v>
      </c>
      <c r="F760" t="s">
        <v>1555</v>
      </c>
      <c r="G760">
        <v>1</v>
      </c>
      <c r="H760">
        <v>45371</v>
      </c>
      <c r="J760">
        <v>0</v>
      </c>
      <c r="K760" t="s">
        <v>1620</v>
      </c>
      <c r="L760" t="s">
        <v>1636</v>
      </c>
      <c r="M760" t="s">
        <v>1556</v>
      </c>
      <c r="N760">
        <v>152</v>
      </c>
      <c r="O760" t="s">
        <v>1557</v>
      </c>
      <c r="P760" t="s">
        <v>3</v>
      </c>
      <c r="Q760" t="s">
        <v>1558</v>
      </c>
      <c r="R760" t="s">
        <v>340</v>
      </c>
      <c r="S760" t="s">
        <v>341</v>
      </c>
      <c r="T760" s="109">
        <v>395.2</v>
      </c>
      <c r="U760" t="s">
        <v>1559</v>
      </c>
      <c r="V760" t="s">
        <v>1693</v>
      </c>
    </row>
    <row r="761" spans="1:22" hidden="1" x14ac:dyDescent="0.25">
      <c r="A761" t="s">
        <v>449</v>
      </c>
      <c r="B761">
        <v>49</v>
      </c>
      <c r="C761">
        <v>8</v>
      </c>
      <c r="D761" t="s">
        <v>1554</v>
      </c>
      <c r="E761" s="108">
        <v>45371</v>
      </c>
      <c r="F761" t="s">
        <v>1555</v>
      </c>
      <c r="G761">
        <v>1</v>
      </c>
      <c r="H761">
        <v>45371</v>
      </c>
      <c r="J761">
        <v>0</v>
      </c>
      <c r="K761" t="s">
        <v>1620</v>
      </c>
      <c r="L761" t="s">
        <v>1636</v>
      </c>
      <c r="M761" t="s">
        <v>1556</v>
      </c>
      <c r="N761">
        <v>152</v>
      </c>
      <c r="O761" t="s">
        <v>1557</v>
      </c>
      <c r="P761" t="s">
        <v>3</v>
      </c>
      <c r="Q761" t="s">
        <v>1558</v>
      </c>
      <c r="R761" t="s">
        <v>371</v>
      </c>
      <c r="S761" t="s">
        <v>1637</v>
      </c>
      <c r="T761" s="109">
        <v>375</v>
      </c>
      <c r="U761" t="s">
        <v>1559</v>
      </c>
      <c r="V761" t="s">
        <v>1693</v>
      </c>
    </row>
    <row r="762" spans="1:22" hidden="1" x14ac:dyDescent="0.25">
      <c r="A762" t="s">
        <v>449</v>
      </c>
      <c r="B762">
        <v>49</v>
      </c>
      <c r="C762">
        <v>8</v>
      </c>
      <c r="D762" t="s">
        <v>1554</v>
      </c>
      <c r="E762" s="108">
        <v>45371</v>
      </c>
      <c r="F762" t="s">
        <v>1555</v>
      </c>
      <c r="G762">
        <v>1</v>
      </c>
      <c r="H762">
        <v>45371</v>
      </c>
      <c r="J762">
        <v>0</v>
      </c>
      <c r="K762" t="s">
        <v>1620</v>
      </c>
      <c r="L762" t="s">
        <v>1636</v>
      </c>
      <c r="M762" t="s">
        <v>1556</v>
      </c>
      <c r="N762">
        <v>152</v>
      </c>
      <c r="O762" t="s">
        <v>1557</v>
      </c>
      <c r="P762" t="s">
        <v>3</v>
      </c>
      <c r="Q762" t="s">
        <v>1558</v>
      </c>
      <c r="R762" t="s">
        <v>685</v>
      </c>
      <c r="S762" t="s">
        <v>373</v>
      </c>
      <c r="T762" s="109">
        <v>368</v>
      </c>
      <c r="U762" t="s">
        <v>1559</v>
      </c>
      <c r="V762" t="s">
        <v>1693</v>
      </c>
    </row>
    <row r="763" spans="1:22" hidden="1" x14ac:dyDescent="0.25">
      <c r="A763" t="s">
        <v>449</v>
      </c>
      <c r="B763">
        <v>49</v>
      </c>
      <c r="C763">
        <v>8</v>
      </c>
      <c r="D763" t="s">
        <v>1554</v>
      </c>
      <c r="E763" s="108">
        <v>45371</v>
      </c>
      <c r="F763" t="s">
        <v>1555</v>
      </c>
      <c r="G763">
        <v>1</v>
      </c>
      <c r="H763">
        <v>45371</v>
      </c>
      <c r="J763">
        <v>0</v>
      </c>
      <c r="K763" t="s">
        <v>1620</v>
      </c>
      <c r="L763" t="s">
        <v>1636</v>
      </c>
      <c r="M763" t="s">
        <v>1556</v>
      </c>
      <c r="N763">
        <v>152</v>
      </c>
      <c r="O763" t="s">
        <v>1557</v>
      </c>
      <c r="P763" t="s">
        <v>3</v>
      </c>
      <c r="Q763" t="s">
        <v>1558</v>
      </c>
      <c r="R763" t="s">
        <v>371</v>
      </c>
      <c r="S763" t="s">
        <v>1637</v>
      </c>
      <c r="T763" s="109">
        <v>655</v>
      </c>
      <c r="U763" t="s">
        <v>1559</v>
      </c>
      <c r="V763" t="s">
        <v>1693</v>
      </c>
    </row>
    <row r="764" spans="1:22" hidden="1" x14ac:dyDescent="0.25">
      <c r="A764" t="s">
        <v>449</v>
      </c>
      <c r="B764">
        <v>49</v>
      </c>
      <c r="C764">
        <v>8</v>
      </c>
      <c r="D764" t="s">
        <v>1554</v>
      </c>
      <c r="E764" s="108">
        <v>45371</v>
      </c>
      <c r="F764" t="s">
        <v>1555</v>
      </c>
      <c r="G764">
        <v>1</v>
      </c>
      <c r="H764">
        <v>45371</v>
      </c>
      <c r="J764">
        <v>0</v>
      </c>
      <c r="K764" t="s">
        <v>1620</v>
      </c>
      <c r="L764" t="s">
        <v>1636</v>
      </c>
      <c r="M764" t="s">
        <v>1556</v>
      </c>
      <c r="N764">
        <v>152</v>
      </c>
      <c r="O764" t="s">
        <v>1557</v>
      </c>
      <c r="P764" t="s">
        <v>3</v>
      </c>
      <c r="Q764" t="s">
        <v>1558</v>
      </c>
      <c r="R764" t="s">
        <v>1385</v>
      </c>
      <c r="S764" t="s">
        <v>1386</v>
      </c>
      <c r="T764" s="109">
        <v>500</v>
      </c>
      <c r="U764" t="s">
        <v>1559</v>
      </c>
      <c r="V764" t="s">
        <v>1693</v>
      </c>
    </row>
    <row r="765" spans="1:22" hidden="1" x14ac:dyDescent="0.25">
      <c r="A765" t="s">
        <v>449</v>
      </c>
      <c r="B765">
        <v>50</v>
      </c>
      <c r="C765">
        <v>8</v>
      </c>
      <c r="D765" t="s">
        <v>1554</v>
      </c>
      <c r="E765" s="108">
        <v>45372</v>
      </c>
      <c r="F765" t="s">
        <v>1555</v>
      </c>
      <c r="G765">
        <v>1</v>
      </c>
      <c r="H765">
        <v>45372</v>
      </c>
      <c r="J765">
        <v>0</v>
      </c>
      <c r="K765" t="s">
        <v>1620</v>
      </c>
      <c r="L765" t="s">
        <v>1636</v>
      </c>
      <c r="M765" t="s">
        <v>1556</v>
      </c>
      <c r="N765">
        <v>152</v>
      </c>
      <c r="O765" t="s">
        <v>1557</v>
      </c>
      <c r="P765" t="s">
        <v>3</v>
      </c>
      <c r="Q765" t="s">
        <v>1558</v>
      </c>
      <c r="R765" t="s">
        <v>370</v>
      </c>
      <c r="S765" t="s">
        <v>1569</v>
      </c>
      <c r="T765" s="109">
        <v>150</v>
      </c>
      <c r="U765" t="s">
        <v>1559</v>
      </c>
      <c r="V765" t="s">
        <v>1694</v>
      </c>
    </row>
    <row r="766" spans="1:22" hidden="1" x14ac:dyDescent="0.25">
      <c r="A766" t="s">
        <v>449</v>
      </c>
      <c r="B766">
        <v>50</v>
      </c>
      <c r="C766">
        <v>8</v>
      </c>
      <c r="D766" t="s">
        <v>1554</v>
      </c>
      <c r="E766" s="108">
        <v>45372</v>
      </c>
      <c r="F766" t="s">
        <v>1555</v>
      </c>
      <c r="G766">
        <v>1</v>
      </c>
      <c r="H766">
        <v>45372</v>
      </c>
      <c r="J766">
        <v>0</v>
      </c>
      <c r="K766" t="s">
        <v>1620</v>
      </c>
      <c r="L766" t="s">
        <v>1636</v>
      </c>
      <c r="M766" t="s">
        <v>1556</v>
      </c>
      <c r="N766">
        <v>152</v>
      </c>
      <c r="O766" t="s">
        <v>1557</v>
      </c>
      <c r="P766" t="s">
        <v>3</v>
      </c>
      <c r="Q766" t="s">
        <v>1558</v>
      </c>
      <c r="R766" t="s">
        <v>834</v>
      </c>
      <c r="S766" t="s">
        <v>835</v>
      </c>
      <c r="T766" s="109">
        <v>527</v>
      </c>
      <c r="U766" t="s">
        <v>1559</v>
      </c>
      <c r="V766" t="s">
        <v>1694</v>
      </c>
    </row>
    <row r="767" spans="1:22" hidden="1" x14ac:dyDescent="0.25">
      <c r="A767" t="s">
        <v>449</v>
      </c>
      <c r="B767">
        <v>50</v>
      </c>
      <c r="C767">
        <v>8</v>
      </c>
      <c r="D767" t="s">
        <v>1554</v>
      </c>
      <c r="E767" s="108">
        <v>45372</v>
      </c>
      <c r="F767" t="s">
        <v>1555</v>
      </c>
      <c r="G767">
        <v>1</v>
      </c>
      <c r="H767">
        <v>45372</v>
      </c>
      <c r="J767">
        <v>0</v>
      </c>
      <c r="K767" t="s">
        <v>1620</v>
      </c>
      <c r="L767" t="s">
        <v>1636</v>
      </c>
      <c r="M767" t="s">
        <v>1556</v>
      </c>
      <c r="N767">
        <v>152</v>
      </c>
      <c r="O767" t="s">
        <v>1557</v>
      </c>
      <c r="P767" t="s">
        <v>3</v>
      </c>
      <c r="Q767" t="s">
        <v>1558</v>
      </c>
      <c r="R767" t="s">
        <v>685</v>
      </c>
      <c r="S767" t="s">
        <v>373</v>
      </c>
      <c r="T767" s="109">
        <v>3906</v>
      </c>
      <c r="U767" t="s">
        <v>1559</v>
      </c>
      <c r="V767" t="s">
        <v>1694</v>
      </c>
    </row>
    <row r="768" spans="1:22" hidden="1" x14ac:dyDescent="0.25">
      <c r="A768" t="s">
        <v>449</v>
      </c>
      <c r="B768">
        <v>50</v>
      </c>
      <c r="C768">
        <v>8</v>
      </c>
      <c r="D768" t="s">
        <v>1554</v>
      </c>
      <c r="E768" s="108">
        <v>45372</v>
      </c>
      <c r="F768" t="s">
        <v>1555</v>
      </c>
      <c r="G768">
        <v>1</v>
      </c>
      <c r="H768">
        <v>45372</v>
      </c>
      <c r="J768">
        <v>0</v>
      </c>
      <c r="K768" t="s">
        <v>1620</v>
      </c>
      <c r="L768" t="s">
        <v>1636</v>
      </c>
      <c r="M768" t="s">
        <v>1556</v>
      </c>
      <c r="N768">
        <v>152</v>
      </c>
      <c r="O768" t="s">
        <v>1557</v>
      </c>
      <c r="P768" t="s">
        <v>3</v>
      </c>
      <c r="Q768" t="s">
        <v>1558</v>
      </c>
      <c r="R768" t="s">
        <v>371</v>
      </c>
      <c r="S768" t="s">
        <v>1637</v>
      </c>
      <c r="T768" s="109">
        <v>750</v>
      </c>
      <c r="U768" t="s">
        <v>1559</v>
      </c>
      <c r="V768" t="s">
        <v>1694</v>
      </c>
    </row>
    <row r="769" spans="1:22" hidden="1" x14ac:dyDescent="0.25">
      <c r="A769" t="s">
        <v>449</v>
      </c>
      <c r="B769">
        <v>50</v>
      </c>
      <c r="C769">
        <v>8</v>
      </c>
      <c r="D769" t="s">
        <v>1554</v>
      </c>
      <c r="E769" s="108">
        <v>45372</v>
      </c>
      <c r="F769" t="s">
        <v>1555</v>
      </c>
      <c r="G769">
        <v>1</v>
      </c>
      <c r="H769">
        <v>45372</v>
      </c>
      <c r="J769">
        <v>0</v>
      </c>
      <c r="K769" t="s">
        <v>1620</v>
      </c>
      <c r="L769" t="s">
        <v>1636</v>
      </c>
      <c r="M769" t="s">
        <v>1556</v>
      </c>
      <c r="N769">
        <v>152</v>
      </c>
      <c r="O769" t="s">
        <v>1557</v>
      </c>
      <c r="P769" t="s">
        <v>3</v>
      </c>
      <c r="Q769" t="s">
        <v>1558</v>
      </c>
      <c r="R769" t="s">
        <v>1072</v>
      </c>
      <c r="S769" t="s">
        <v>1638</v>
      </c>
      <c r="T769" s="109">
        <v>110</v>
      </c>
      <c r="U769" t="s">
        <v>1559</v>
      </c>
      <c r="V769" t="s">
        <v>1694</v>
      </c>
    </row>
    <row r="770" spans="1:22" hidden="1" x14ac:dyDescent="0.25">
      <c r="A770" t="s">
        <v>449</v>
      </c>
      <c r="B770">
        <v>50</v>
      </c>
      <c r="C770">
        <v>8</v>
      </c>
      <c r="D770" t="s">
        <v>1554</v>
      </c>
      <c r="E770" s="108">
        <v>45372</v>
      </c>
      <c r="F770" t="s">
        <v>1555</v>
      </c>
      <c r="G770">
        <v>1</v>
      </c>
      <c r="H770">
        <v>45372</v>
      </c>
      <c r="J770">
        <v>0</v>
      </c>
      <c r="K770" t="s">
        <v>1620</v>
      </c>
      <c r="L770" t="s">
        <v>1636</v>
      </c>
      <c r="M770" t="s">
        <v>1556</v>
      </c>
      <c r="N770">
        <v>152</v>
      </c>
      <c r="O770" t="s">
        <v>1557</v>
      </c>
      <c r="P770" t="s">
        <v>3</v>
      </c>
      <c r="Q770" t="s">
        <v>1558</v>
      </c>
      <c r="R770" t="s">
        <v>685</v>
      </c>
      <c r="S770" t="s">
        <v>373</v>
      </c>
      <c r="T770" s="109">
        <v>994.5</v>
      </c>
      <c r="U770" t="s">
        <v>1559</v>
      </c>
      <c r="V770" t="s">
        <v>1694</v>
      </c>
    </row>
    <row r="771" spans="1:22" hidden="1" x14ac:dyDescent="0.25">
      <c r="A771" t="s">
        <v>449</v>
      </c>
      <c r="B771">
        <v>50</v>
      </c>
      <c r="C771">
        <v>8</v>
      </c>
      <c r="D771" t="s">
        <v>1554</v>
      </c>
      <c r="E771" s="108">
        <v>45372</v>
      </c>
      <c r="F771" t="s">
        <v>1555</v>
      </c>
      <c r="G771">
        <v>1</v>
      </c>
      <c r="H771">
        <v>45372</v>
      </c>
      <c r="J771">
        <v>0</v>
      </c>
      <c r="K771" t="s">
        <v>1620</v>
      </c>
      <c r="L771" t="s">
        <v>1636</v>
      </c>
      <c r="M771" t="s">
        <v>1556</v>
      </c>
      <c r="N771">
        <v>152</v>
      </c>
      <c r="O771" t="s">
        <v>1557</v>
      </c>
      <c r="P771" t="s">
        <v>3</v>
      </c>
      <c r="Q771" t="s">
        <v>1558</v>
      </c>
      <c r="R771" t="s">
        <v>956</v>
      </c>
      <c r="S771" t="s">
        <v>957</v>
      </c>
      <c r="T771" s="109">
        <v>120</v>
      </c>
      <c r="U771" t="s">
        <v>1559</v>
      </c>
      <c r="V771" t="s">
        <v>1694</v>
      </c>
    </row>
    <row r="772" spans="1:22" hidden="1" x14ac:dyDescent="0.25">
      <c r="A772" t="s">
        <v>449</v>
      </c>
      <c r="B772">
        <v>50</v>
      </c>
      <c r="C772">
        <v>8</v>
      </c>
      <c r="D772" t="s">
        <v>1554</v>
      </c>
      <c r="E772" s="108">
        <v>45372</v>
      </c>
      <c r="F772" t="s">
        <v>1555</v>
      </c>
      <c r="G772">
        <v>1</v>
      </c>
      <c r="H772">
        <v>45372</v>
      </c>
      <c r="J772">
        <v>0</v>
      </c>
      <c r="K772" t="s">
        <v>1620</v>
      </c>
      <c r="L772" t="s">
        <v>1636</v>
      </c>
      <c r="M772" t="s">
        <v>1556</v>
      </c>
      <c r="N772">
        <v>152</v>
      </c>
      <c r="O772" t="s">
        <v>1557</v>
      </c>
      <c r="P772" t="s">
        <v>3</v>
      </c>
      <c r="Q772" t="s">
        <v>1558</v>
      </c>
      <c r="R772" t="s">
        <v>358</v>
      </c>
      <c r="S772" t="s">
        <v>359</v>
      </c>
      <c r="T772" s="109">
        <v>936</v>
      </c>
      <c r="U772" t="s">
        <v>1559</v>
      </c>
      <c r="V772" t="s">
        <v>1694</v>
      </c>
    </row>
    <row r="773" spans="1:22" hidden="1" x14ac:dyDescent="0.25">
      <c r="A773" t="s">
        <v>449</v>
      </c>
      <c r="B773">
        <v>51</v>
      </c>
      <c r="C773">
        <v>8</v>
      </c>
      <c r="D773" t="s">
        <v>1554</v>
      </c>
      <c r="E773" s="108">
        <v>45376</v>
      </c>
      <c r="F773" t="s">
        <v>1555</v>
      </c>
      <c r="G773">
        <v>1</v>
      </c>
      <c r="H773">
        <v>45376</v>
      </c>
      <c r="J773">
        <v>0</v>
      </c>
      <c r="K773" t="s">
        <v>1620</v>
      </c>
      <c r="L773" t="s">
        <v>1636</v>
      </c>
      <c r="M773" t="s">
        <v>1556</v>
      </c>
      <c r="N773">
        <v>152</v>
      </c>
      <c r="O773" t="s">
        <v>1557</v>
      </c>
      <c r="P773" t="s">
        <v>3</v>
      </c>
      <c r="Q773" t="s">
        <v>1558</v>
      </c>
      <c r="R773" t="s">
        <v>340</v>
      </c>
      <c r="S773" t="s">
        <v>341</v>
      </c>
      <c r="T773" s="109">
        <v>410.15</v>
      </c>
      <c r="U773" t="s">
        <v>1559</v>
      </c>
      <c r="V773" t="s">
        <v>1695</v>
      </c>
    </row>
    <row r="774" spans="1:22" hidden="1" x14ac:dyDescent="0.25">
      <c r="A774" t="s">
        <v>449</v>
      </c>
      <c r="B774">
        <v>51</v>
      </c>
      <c r="C774">
        <v>8</v>
      </c>
      <c r="D774" t="s">
        <v>1554</v>
      </c>
      <c r="E774" s="108">
        <v>45376</v>
      </c>
      <c r="F774" t="s">
        <v>1555</v>
      </c>
      <c r="G774">
        <v>1</v>
      </c>
      <c r="H774">
        <v>45376</v>
      </c>
      <c r="J774">
        <v>0</v>
      </c>
      <c r="K774" t="s">
        <v>1620</v>
      </c>
      <c r="L774" t="s">
        <v>1636</v>
      </c>
      <c r="M774" t="s">
        <v>1556</v>
      </c>
      <c r="N774">
        <v>152</v>
      </c>
      <c r="O774" t="s">
        <v>1557</v>
      </c>
      <c r="P774" t="s">
        <v>3</v>
      </c>
      <c r="Q774" t="s">
        <v>1558</v>
      </c>
      <c r="R774" t="s">
        <v>399</v>
      </c>
      <c r="S774" t="s">
        <v>400</v>
      </c>
      <c r="T774" s="109">
        <v>76</v>
      </c>
      <c r="U774" t="s">
        <v>1559</v>
      </c>
      <c r="V774" t="s">
        <v>1695</v>
      </c>
    </row>
    <row r="775" spans="1:22" hidden="1" x14ac:dyDescent="0.25">
      <c r="A775" t="s">
        <v>449</v>
      </c>
      <c r="B775">
        <v>51</v>
      </c>
      <c r="C775">
        <v>8</v>
      </c>
      <c r="D775" t="s">
        <v>1554</v>
      </c>
      <c r="E775" s="108">
        <v>45376</v>
      </c>
      <c r="F775" t="s">
        <v>1555</v>
      </c>
      <c r="G775">
        <v>1</v>
      </c>
      <c r="H775">
        <v>45376</v>
      </c>
      <c r="J775">
        <v>0</v>
      </c>
      <c r="K775" t="s">
        <v>1620</v>
      </c>
      <c r="L775" t="s">
        <v>1636</v>
      </c>
      <c r="M775" t="s">
        <v>1556</v>
      </c>
      <c r="N775">
        <v>152</v>
      </c>
      <c r="O775" t="s">
        <v>1557</v>
      </c>
      <c r="P775" t="s">
        <v>3</v>
      </c>
      <c r="Q775" t="s">
        <v>1558</v>
      </c>
      <c r="R775" t="s">
        <v>672</v>
      </c>
      <c r="S775" t="s">
        <v>673</v>
      </c>
      <c r="T775" s="109">
        <v>164</v>
      </c>
      <c r="U775" t="s">
        <v>1559</v>
      </c>
      <c r="V775" t="s">
        <v>1695</v>
      </c>
    </row>
    <row r="776" spans="1:22" hidden="1" x14ac:dyDescent="0.25">
      <c r="A776" t="s">
        <v>449</v>
      </c>
      <c r="B776">
        <v>51</v>
      </c>
      <c r="C776">
        <v>8</v>
      </c>
      <c r="D776" t="s">
        <v>1554</v>
      </c>
      <c r="E776" s="108">
        <v>45376</v>
      </c>
      <c r="F776" t="s">
        <v>1555</v>
      </c>
      <c r="G776">
        <v>1</v>
      </c>
      <c r="H776">
        <v>45376</v>
      </c>
      <c r="J776">
        <v>0</v>
      </c>
      <c r="K776" t="s">
        <v>1620</v>
      </c>
      <c r="L776" t="s">
        <v>1636</v>
      </c>
      <c r="M776" t="s">
        <v>1556</v>
      </c>
      <c r="N776">
        <v>152</v>
      </c>
      <c r="O776" t="s">
        <v>1557</v>
      </c>
      <c r="P776" t="s">
        <v>3</v>
      </c>
      <c r="Q776" t="s">
        <v>1558</v>
      </c>
      <c r="R776" t="s">
        <v>340</v>
      </c>
      <c r="S776" t="s">
        <v>341</v>
      </c>
      <c r="T776" s="109">
        <v>76.05</v>
      </c>
      <c r="U776" t="s">
        <v>1559</v>
      </c>
      <c r="V776" t="s">
        <v>1695</v>
      </c>
    </row>
    <row r="777" spans="1:22" hidden="1" x14ac:dyDescent="0.25">
      <c r="A777" t="s">
        <v>449</v>
      </c>
      <c r="B777">
        <v>51</v>
      </c>
      <c r="C777">
        <v>8</v>
      </c>
      <c r="D777" t="s">
        <v>1554</v>
      </c>
      <c r="E777" s="108">
        <v>45376</v>
      </c>
      <c r="F777" t="s">
        <v>1555</v>
      </c>
      <c r="G777">
        <v>1</v>
      </c>
      <c r="H777">
        <v>45376</v>
      </c>
      <c r="J777">
        <v>0</v>
      </c>
      <c r="K777" t="s">
        <v>1620</v>
      </c>
      <c r="L777" t="s">
        <v>1636</v>
      </c>
      <c r="M777" t="s">
        <v>1556</v>
      </c>
      <c r="N777">
        <v>152</v>
      </c>
      <c r="O777" t="s">
        <v>1557</v>
      </c>
      <c r="P777" t="s">
        <v>3</v>
      </c>
      <c r="Q777" t="s">
        <v>1558</v>
      </c>
      <c r="R777" t="s">
        <v>670</v>
      </c>
      <c r="S777" t="s">
        <v>1566</v>
      </c>
      <c r="T777" s="109">
        <v>104</v>
      </c>
      <c r="U777" t="s">
        <v>1559</v>
      </c>
      <c r="V777" t="s">
        <v>1695</v>
      </c>
    </row>
    <row r="778" spans="1:22" hidden="1" x14ac:dyDescent="0.25">
      <c r="A778" t="s">
        <v>449</v>
      </c>
      <c r="B778">
        <v>51</v>
      </c>
      <c r="C778">
        <v>8</v>
      </c>
      <c r="D778" t="s">
        <v>1554</v>
      </c>
      <c r="E778" s="108">
        <v>45376</v>
      </c>
      <c r="F778" t="s">
        <v>1555</v>
      </c>
      <c r="G778">
        <v>1</v>
      </c>
      <c r="H778">
        <v>45376</v>
      </c>
      <c r="J778">
        <v>0</v>
      </c>
      <c r="K778" t="s">
        <v>1620</v>
      </c>
      <c r="L778" t="s">
        <v>1636</v>
      </c>
      <c r="M778" t="s">
        <v>1556</v>
      </c>
      <c r="N778">
        <v>152</v>
      </c>
      <c r="O778" t="s">
        <v>1557</v>
      </c>
      <c r="P778" t="s">
        <v>3</v>
      </c>
      <c r="Q778" t="s">
        <v>1558</v>
      </c>
      <c r="R778" t="s">
        <v>1055</v>
      </c>
      <c r="S778" t="s">
        <v>1056</v>
      </c>
      <c r="T778" s="109">
        <v>279</v>
      </c>
      <c r="U778" t="s">
        <v>1559</v>
      </c>
      <c r="V778" t="s">
        <v>1695</v>
      </c>
    </row>
    <row r="779" spans="1:22" hidden="1" x14ac:dyDescent="0.25">
      <c r="A779" t="s">
        <v>449</v>
      </c>
      <c r="B779">
        <v>51</v>
      </c>
      <c r="C779">
        <v>8</v>
      </c>
      <c r="D779" t="s">
        <v>1554</v>
      </c>
      <c r="E779" s="108">
        <v>45376</v>
      </c>
      <c r="F779" t="s">
        <v>1555</v>
      </c>
      <c r="G779">
        <v>1</v>
      </c>
      <c r="H779">
        <v>45376</v>
      </c>
      <c r="J779">
        <v>0</v>
      </c>
      <c r="K779" t="s">
        <v>1620</v>
      </c>
      <c r="L779" t="s">
        <v>1636</v>
      </c>
      <c r="M779" t="s">
        <v>1556</v>
      </c>
      <c r="N779">
        <v>152</v>
      </c>
      <c r="O779" t="s">
        <v>1557</v>
      </c>
      <c r="P779" t="s">
        <v>3</v>
      </c>
      <c r="Q779" t="s">
        <v>1558</v>
      </c>
      <c r="R779" t="s">
        <v>775</v>
      </c>
      <c r="S779" t="s">
        <v>776</v>
      </c>
      <c r="T779" s="109">
        <v>250</v>
      </c>
      <c r="U779" t="s">
        <v>1559</v>
      </c>
      <c r="V779" t="s">
        <v>1695</v>
      </c>
    </row>
    <row r="780" spans="1:22" hidden="1" x14ac:dyDescent="0.25">
      <c r="A780" t="s">
        <v>449</v>
      </c>
      <c r="B780">
        <v>51</v>
      </c>
      <c r="C780">
        <v>8</v>
      </c>
      <c r="D780" t="s">
        <v>1554</v>
      </c>
      <c r="E780" s="108">
        <v>45376</v>
      </c>
      <c r="F780" t="s">
        <v>1555</v>
      </c>
      <c r="G780">
        <v>1</v>
      </c>
      <c r="H780">
        <v>45376</v>
      </c>
      <c r="J780">
        <v>0</v>
      </c>
      <c r="K780" t="s">
        <v>1620</v>
      </c>
      <c r="L780" t="s">
        <v>1636</v>
      </c>
      <c r="M780" t="s">
        <v>1556</v>
      </c>
      <c r="N780">
        <v>152</v>
      </c>
      <c r="O780" t="s">
        <v>1557</v>
      </c>
      <c r="P780" t="s">
        <v>3</v>
      </c>
      <c r="Q780" t="s">
        <v>1558</v>
      </c>
      <c r="R780" t="s">
        <v>346</v>
      </c>
      <c r="S780" t="s">
        <v>347</v>
      </c>
      <c r="T780" s="109">
        <v>160</v>
      </c>
      <c r="U780" t="s">
        <v>1559</v>
      </c>
      <c r="V780" t="s">
        <v>1695</v>
      </c>
    </row>
    <row r="781" spans="1:22" hidden="1" x14ac:dyDescent="0.25">
      <c r="A781" t="s">
        <v>449</v>
      </c>
      <c r="B781">
        <v>51</v>
      </c>
      <c r="C781">
        <v>8</v>
      </c>
      <c r="D781" t="s">
        <v>1554</v>
      </c>
      <c r="E781" s="108">
        <v>45376</v>
      </c>
      <c r="F781" t="s">
        <v>1555</v>
      </c>
      <c r="G781">
        <v>1</v>
      </c>
      <c r="H781">
        <v>45376</v>
      </c>
      <c r="J781">
        <v>0</v>
      </c>
      <c r="K781" t="s">
        <v>1620</v>
      </c>
      <c r="L781" t="s">
        <v>1636</v>
      </c>
      <c r="M781" t="s">
        <v>1556</v>
      </c>
      <c r="N781">
        <v>152</v>
      </c>
      <c r="O781" t="s">
        <v>1557</v>
      </c>
      <c r="P781" t="s">
        <v>3</v>
      </c>
      <c r="Q781" t="s">
        <v>1558</v>
      </c>
      <c r="R781" t="s">
        <v>340</v>
      </c>
      <c r="S781" t="s">
        <v>341</v>
      </c>
      <c r="T781" s="109">
        <v>182</v>
      </c>
      <c r="U781" t="s">
        <v>1559</v>
      </c>
      <c r="V781" t="s">
        <v>1695</v>
      </c>
    </row>
    <row r="782" spans="1:22" hidden="1" x14ac:dyDescent="0.25">
      <c r="A782" t="s">
        <v>449</v>
      </c>
      <c r="B782">
        <v>51</v>
      </c>
      <c r="C782">
        <v>8</v>
      </c>
      <c r="D782" t="s">
        <v>1554</v>
      </c>
      <c r="E782" s="108">
        <v>45376</v>
      </c>
      <c r="F782" t="s">
        <v>1555</v>
      </c>
      <c r="G782">
        <v>1</v>
      </c>
      <c r="H782">
        <v>45376</v>
      </c>
      <c r="J782">
        <v>0</v>
      </c>
      <c r="K782" t="s">
        <v>1620</v>
      </c>
      <c r="L782" t="s">
        <v>1636</v>
      </c>
      <c r="M782" t="s">
        <v>1556</v>
      </c>
      <c r="N782">
        <v>152</v>
      </c>
      <c r="O782" t="s">
        <v>1557</v>
      </c>
      <c r="P782" t="s">
        <v>3</v>
      </c>
      <c r="Q782" t="s">
        <v>1558</v>
      </c>
      <c r="R782" t="s">
        <v>399</v>
      </c>
      <c r="S782" t="s">
        <v>400</v>
      </c>
      <c r="T782" s="109">
        <v>76</v>
      </c>
      <c r="U782" t="s">
        <v>1559</v>
      </c>
      <c r="V782" t="s">
        <v>1695</v>
      </c>
    </row>
    <row r="783" spans="1:22" hidden="1" x14ac:dyDescent="0.25">
      <c r="A783" t="s">
        <v>449</v>
      </c>
      <c r="B783">
        <v>51</v>
      </c>
      <c r="C783">
        <v>8</v>
      </c>
      <c r="D783" t="s">
        <v>1554</v>
      </c>
      <c r="E783" s="108">
        <v>45376</v>
      </c>
      <c r="F783" t="s">
        <v>1555</v>
      </c>
      <c r="G783">
        <v>1</v>
      </c>
      <c r="H783">
        <v>45376</v>
      </c>
      <c r="J783">
        <v>0</v>
      </c>
      <c r="K783" t="s">
        <v>1620</v>
      </c>
      <c r="L783" t="s">
        <v>1636</v>
      </c>
      <c r="M783" t="s">
        <v>1556</v>
      </c>
      <c r="N783">
        <v>152</v>
      </c>
      <c r="O783" t="s">
        <v>1557</v>
      </c>
      <c r="P783" t="s">
        <v>3</v>
      </c>
      <c r="Q783" t="s">
        <v>1558</v>
      </c>
      <c r="R783" t="s">
        <v>672</v>
      </c>
      <c r="S783" t="s">
        <v>673</v>
      </c>
      <c r="T783" s="109">
        <v>164</v>
      </c>
      <c r="U783" t="s">
        <v>1559</v>
      </c>
      <c r="V783" t="s">
        <v>1695</v>
      </c>
    </row>
    <row r="784" spans="1:22" hidden="1" x14ac:dyDescent="0.25">
      <c r="A784" t="s">
        <v>449</v>
      </c>
      <c r="B784">
        <v>51</v>
      </c>
      <c r="C784">
        <v>8</v>
      </c>
      <c r="D784" t="s">
        <v>1554</v>
      </c>
      <c r="E784" s="108">
        <v>45376</v>
      </c>
      <c r="F784" t="s">
        <v>1555</v>
      </c>
      <c r="G784">
        <v>1</v>
      </c>
      <c r="H784">
        <v>45376</v>
      </c>
      <c r="J784">
        <v>0</v>
      </c>
      <c r="K784" t="s">
        <v>1620</v>
      </c>
      <c r="L784" t="s">
        <v>1636</v>
      </c>
      <c r="M784" t="s">
        <v>1556</v>
      </c>
      <c r="N784">
        <v>152</v>
      </c>
      <c r="O784" t="s">
        <v>1557</v>
      </c>
      <c r="P784" t="s">
        <v>3</v>
      </c>
      <c r="Q784" t="s">
        <v>1558</v>
      </c>
      <c r="R784" t="s">
        <v>670</v>
      </c>
      <c r="S784" t="s">
        <v>1566</v>
      </c>
      <c r="T784" s="109">
        <v>104</v>
      </c>
      <c r="U784" t="s">
        <v>1559</v>
      </c>
      <c r="V784" t="s">
        <v>1695</v>
      </c>
    </row>
    <row r="785" spans="1:22" hidden="1" x14ac:dyDescent="0.25">
      <c r="A785" t="s">
        <v>449</v>
      </c>
      <c r="B785">
        <v>51</v>
      </c>
      <c r="C785">
        <v>8</v>
      </c>
      <c r="D785" t="s">
        <v>1554</v>
      </c>
      <c r="E785" s="108">
        <v>45376</v>
      </c>
      <c r="F785" t="s">
        <v>1555</v>
      </c>
      <c r="G785">
        <v>1</v>
      </c>
      <c r="H785">
        <v>45376</v>
      </c>
      <c r="J785">
        <v>0</v>
      </c>
      <c r="K785" t="s">
        <v>1620</v>
      </c>
      <c r="L785" t="s">
        <v>1636</v>
      </c>
      <c r="M785" t="s">
        <v>1556</v>
      </c>
      <c r="N785">
        <v>152</v>
      </c>
      <c r="O785" t="s">
        <v>1557</v>
      </c>
      <c r="P785" t="s">
        <v>3</v>
      </c>
      <c r="Q785" t="s">
        <v>1558</v>
      </c>
      <c r="R785" t="s">
        <v>1055</v>
      </c>
      <c r="S785" t="s">
        <v>1056</v>
      </c>
      <c r="T785" s="109">
        <v>279</v>
      </c>
      <c r="U785" t="s">
        <v>1559</v>
      </c>
      <c r="V785" t="s">
        <v>1695</v>
      </c>
    </row>
    <row r="786" spans="1:22" hidden="1" x14ac:dyDescent="0.25">
      <c r="A786" t="s">
        <v>449</v>
      </c>
      <c r="B786">
        <v>51</v>
      </c>
      <c r="C786">
        <v>8</v>
      </c>
      <c r="D786" t="s">
        <v>1554</v>
      </c>
      <c r="E786" s="108">
        <v>45376</v>
      </c>
      <c r="F786" t="s">
        <v>1555</v>
      </c>
      <c r="G786">
        <v>1</v>
      </c>
      <c r="H786">
        <v>45376</v>
      </c>
      <c r="J786">
        <v>0</v>
      </c>
      <c r="K786" t="s">
        <v>1620</v>
      </c>
      <c r="L786" t="s">
        <v>1636</v>
      </c>
      <c r="M786" t="s">
        <v>1556</v>
      </c>
      <c r="N786">
        <v>152</v>
      </c>
      <c r="O786" t="s">
        <v>1557</v>
      </c>
      <c r="P786" t="s">
        <v>3</v>
      </c>
      <c r="Q786" t="s">
        <v>1558</v>
      </c>
      <c r="R786" t="s">
        <v>775</v>
      </c>
      <c r="S786" t="s">
        <v>776</v>
      </c>
      <c r="T786" s="109">
        <v>100</v>
      </c>
      <c r="U786" t="s">
        <v>1559</v>
      </c>
      <c r="V786" t="s">
        <v>1695</v>
      </c>
    </row>
    <row r="787" spans="1:22" hidden="1" x14ac:dyDescent="0.25">
      <c r="A787" t="s">
        <v>449</v>
      </c>
      <c r="B787">
        <v>51</v>
      </c>
      <c r="C787">
        <v>8</v>
      </c>
      <c r="D787" t="s">
        <v>1554</v>
      </c>
      <c r="E787" s="108">
        <v>45376</v>
      </c>
      <c r="F787" t="s">
        <v>1555</v>
      </c>
      <c r="G787">
        <v>1</v>
      </c>
      <c r="H787">
        <v>45376</v>
      </c>
      <c r="J787">
        <v>0</v>
      </c>
      <c r="K787" t="s">
        <v>1620</v>
      </c>
      <c r="L787" t="s">
        <v>1636</v>
      </c>
      <c r="M787" t="s">
        <v>1556</v>
      </c>
      <c r="N787">
        <v>152</v>
      </c>
      <c r="O787" t="s">
        <v>1557</v>
      </c>
      <c r="P787" t="s">
        <v>3</v>
      </c>
      <c r="Q787" t="s">
        <v>1558</v>
      </c>
      <c r="R787" t="s">
        <v>346</v>
      </c>
      <c r="S787" t="s">
        <v>347</v>
      </c>
      <c r="T787" s="109">
        <v>200</v>
      </c>
      <c r="U787" t="s">
        <v>1559</v>
      </c>
      <c r="V787" t="s">
        <v>1695</v>
      </c>
    </row>
    <row r="788" spans="1:22" hidden="1" x14ac:dyDescent="0.25">
      <c r="A788" t="s">
        <v>449</v>
      </c>
      <c r="B788">
        <v>51</v>
      </c>
      <c r="C788">
        <v>8</v>
      </c>
      <c r="D788" t="s">
        <v>1554</v>
      </c>
      <c r="E788" s="108">
        <v>45376</v>
      </c>
      <c r="F788" t="s">
        <v>1555</v>
      </c>
      <c r="G788">
        <v>1</v>
      </c>
      <c r="H788">
        <v>45376</v>
      </c>
      <c r="J788">
        <v>0</v>
      </c>
      <c r="K788" t="s">
        <v>1620</v>
      </c>
      <c r="L788" t="s">
        <v>1636</v>
      </c>
      <c r="M788" t="s">
        <v>1556</v>
      </c>
      <c r="N788">
        <v>152</v>
      </c>
      <c r="O788" t="s">
        <v>1557</v>
      </c>
      <c r="P788" t="s">
        <v>3</v>
      </c>
      <c r="Q788" t="s">
        <v>1558</v>
      </c>
      <c r="R788" t="s">
        <v>956</v>
      </c>
      <c r="S788" t="s">
        <v>957</v>
      </c>
      <c r="T788" s="109">
        <v>840</v>
      </c>
      <c r="U788" t="s">
        <v>1559</v>
      </c>
      <c r="V788" t="s">
        <v>1695</v>
      </c>
    </row>
    <row r="789" spans="1:22" hidden="1" x14ac:dyDescent="0.25">
      <c r="A789" t="s">
        <v>449</v>
      </c>
      <c r="B789">
        <v>51</v>
      </c>
      <c r="C789">
        <v>8</v>
      </c>
      <c r="D789" t="s">
        <v>1554</v>
      </c>
      <c r="E789" s="108">
        <v>45376</v>
      </c>
      <c r="F789" t="s">
        <v>1555</v>
      </c>
      <c r="G789">
        <v>1</v>
      </c>
      <c r="H789">
        <v>45376</v>
      </c>
      <c r="J789">
        <v>0</v>
      </c>
      <c r="K789" t="s">
        <v>1620</v>
      </c>
      <c r="L789" t="s">
        <v>1636</v>
      </c>
      <c r="M789" t="s">
        <v>1556</v>
      </c>
      <c r="N789">
        <v>152</v>
      </c>
      <c r="O789" t="s">
        <v>1557</v>
      </c>
      <c r="P789" t="s">
        <v>3</v>
      </c>
      <c r="Q789" t="s">
        <v>1558</v>
      </c>
      <c r="R789" t="s">
        <v>1072</v>
      </c>
      <c r="S789" t="s">
        <v>1638</v>
      </c>
      <c r="T789" s="109">
        <v>575</v>
      </c>
      <c r="U789" t="s">
        <v>1559</v>
      </c>
      <c r="V789" t="s">
        <v>1695</v>
      </c>
    </row>
    <row r="790" spans="1:22" hidden="1" x14ac:dyDescent="0.25">
      <c r="A790" t="s">
        <v>449</v>
      </c>
      <c r="B790">
        <v>51</v>
      </c>
      <c r="C790">
        <v>8</v>
      </c>
      <c r="D790" t="s">
        <v>1554</v>
      </c>
      <c r="E790" s="108">
        <v>45376</v>
      </c>
      <c r="F790" t="s">
        <v>1555</v>
      </c>
      <c r="G790">
        <v>1</v>
      </c>
      <c r="H790">
        <v>45376</v>
      </c>
      <c r="J790">
        <v>0</v>
      </c>
      <c r="K790" t="s">
        <v>1620</v>
      </c>
      <c r="L790" t="s">
        <v>1636</v>
      </c>
      <c r="M790" t="s">
        <v>1556</v>
      </c>
      <c r="N790">
        <v>152</v>
      </c>
      <c r="O790" t="s">
        <v>1557</v>
      </c>
      <c r="P790" t="s">
        <v>3</v>
      </c>
      <c r="Q790" t="s">
        <v>1558</v>
      </c>
      <c r="R790" t="s">
        <v>371</v>
      </c>
      <c r="S790" t="s">
        <v>1637</v>
      </c>
      <c r="T790" s="109">
        <v>375</v>
      </c>
      <c r="U790" t="s">
        <v>1559</v>
      </c>
      <c r="V790" t="s">
        <v>1695</v>
      </c>
    </row>
    <row r="791" spans="1:22" hidden="1" x14ac:dyDescent="0.25">
      <c r="A791" t="s">
        <v>449</v>
      </c>
      <c r="B791">
        <v>51</v>
      </c>
      <c r="C791">
        <v>8</v>
      </c>
      <c r="D791" t="s">
        <v>1554</v>
      </c>
      <c r="E791" s="108">
        <v>45376</v>
      </c>
      <c r="F791" t="s">
        <v>1555</v>
      </c>
      <c r="G791">
        <v>1</v>
      </c>
      <c r="H791">
        <v>45376</v>
      </c>
      <c r="J791">
        <v>0</v>
      </c>
      <c r="K791" t="s">
        <v>1620</v>
      </c>
      <c r="L791" t="s">
        <v>1636</v>
      </c>
      <c r="M791" t="s">
        <v>1556</v>
      </c>
      <c r="N791">
        <v>152</v>
      </c>
      <c r="O791" t="s">
        <v>1557</v>
      </c>
      <c r="P791" t="s">
        <v>3</v>
      </c>
      <c r="Q791" t="s">
        <v>1558</v>
      </c>
      <c r="R791" t="s">
        <v>1072</v>
      </c>
      <c r="S791" t="s">
        <v>1638</v>
      </c>
      <c r="T791" s="109">
        <v>575</v>
      </c>
      <c r="U791" t="s">
        <v>1559</v>
      </c>
      <c r="V791" t="s">
        <v>1695</v>
      </c>
    </row>
    <row r="792" spans="1:22" hidden="1" x14ac:dyDescent="0.25">
      <c r="A792" t="s">
        <v>449</v>
      </c>
      <c r="B792">
        <v>51</v>
      </c>
      <c r="C792">
        <v>8</v>
      </c>
      <c r="D792" t="s">
        <v>1554</v>
      </c>
      <c r="E792" s="108">
        <v>45376</v>
      </c>
      <c r="F792" t="s">
        <v>1555</v>
      </c>
      <c r="G792">
        <v>1</v>
      </c>
      <c r="H792">
        <v>45376</v>
      </c>
      <c r="J792">
        <v>0</v>
      </c>
      <c r="K792" t="s">
        <v>1620</v>
      </c>
      <c r="L792" t="s">
        <v>1636</v>
      </c>
      <c r="M792" t="s">
        <v>1556</v>
      </c>
      <c r="N792">
        <v>152</v>
      </c>
      <c r="O792" t="s">
        <v>1557</v>
      </c>
      <c r="P792" t="s">
        <v>3</v>
      </c>
      <c r="Q792" t="s">
        <v>1558</v>
      </c>
      <c r="R792" t="s">
        <v>1083</v>
      </c>
      <c r="S792" t="s">
        <v>1084</v>
      </c>
      <c r="T792" s="109">
        <v>1708</v>
      </c>
      <c r="U792" t="s">
        <v>1559</v>
      </c>
      <c r="V792" t="s">
        <v>1695</v>
      </c>
    </row>
    <row r="793" spans="1:22" hidden="1" x14ac:dyDescent="0.25">
      <c r="A793" t="s">
        <v>449</v>
      </c>
      <c r="B793">
        <v>51</v>
      </c>
      <c r="C793">
        <v>8</v>
      </c>
      <c r="D793" t="s">
        <v>1554</v>
      </c>
      <c r="E793" s="108">
        <v>45376</v>
      </c>
      <c r="F793" t="s">
        <v>1555</v>
      </c>
      <c r="G793">
        <v>1</v>
      </c>
      <c r="H793">
        <v>45376</v>
      </c>
      <c r="J793">
        <v>0</v>
      </c>
      <c r="K793" t="s">
        <v>1620</v>
      </c>
      <c r="L793" t="s">
        <v>1636</v>
      </c>
      <c r="M793" t="s">
        <v>1556</v>
      </c>
      <c r="N793">
        <v>152</v>
      </c>
      <c r="O793" t="s">
        <v>1557</v>
      </c>
      <c r="P793" t="s">
        <v>3</v>
      </c>
      <c r="Q793" t="s">
        <v>1558</v>
      </c>
      <c r="R793" t="s">
        <v>358</v>
      </c>
      <c r="S793" t="s">
        <v>359</v>
      </c>
      <c r="T793" s="109">
        <v>819</v>
      </c>
      <c r="U793" t="s">
        <v>1559</v>
      </c>
      <c r="V793" t="s">
        <v>1695</v>
      </c>
    </row>
    <row r="794" spans="1:22" hidden="1" x14ac:dyDescent="0.25">
      <c r="A794" t="s">
        <v>449</v>
      </c>
      <c r="B794">
        <v>52</v>
      </c>
      <c r="C794">
        <v>8</v>
      </c>
      <c r="D794" t="s">
        <v>1554</v>
      </c>
      <c r="E794" s="108">
        <v>45377</v>
      </c>
      <c r="F794" t="s">
        <v>1555</v>
      </c>
      <c r="G794">
        <v>1</v>
      </c>
      <c r="H794">
        <v>45377</v>
      </c>
      <c r="J794">
        <v>0</v>
      </c>
      <c r="K794" t="s">
        <v>1620</v>
      </c>
      <c r="L794" t="s">
        <v>1636</v>
      </c>
      <c r="M794" t="s">
        <v>1556</v>
      </c>
      <c r="N794">
        <v>152</v>
      </c>
      <c r="O794" t="s">
        <v>1557</v>
      </c>
      <c r="P794" t="s">
        <v>3</v>
      </c>
      <c r="Q794" t="s">
        <v>1558</v>
      </c>
      <c r="R794" t="s">
        <v>371</v>
      </c>
      <c r="S794" t="s">
        <v>1637</v>
      </c>
      <c r="T794" s="109">
        <v>375</v>
      </c>
      <c r="U794" t="s">
        <v>1559</v>
      </c>
      <c r="V794" t="s">
        <v>1696</v>
      </c>
    </row>
    <row r="795" spans="1:22" hidden="1" x14ac:dyDescent="0.25">
      <c r="A795" t="s">
        <v>449</v>
      </c>
      <c r="B795">
        <v>52</v>
      </c>
      <c r="C795">
        <v>8</v>
      </c>
      <c r="D795" t="s">
        <v>1554</v>
      </c>
      <c r="E795" s="108">
        <v>45377</v>
      </c>
      <c r="F795" t="s">
        <v>1555</v>
      </c>
      <c r="G795">
        <v>1</v>
      </c>
      <c r="H795">
        <v>45377</v>
      </c>
      <c r="J795">
        <v>0</v>
      </c>
      <c r="K795" t="s">
        <v>1620</v>
      </c>
      <c r="L795" t="s">
        <v>1636</v>
      </c>
      <c r="M795" t="s">
        <v>1556</v>
      </c>
      <c r="N795">
        <v>152</v>
      </c>
      <c r="O795" t="s">
        <v>1557</v>
      </c>
      <c r="P795" t="s">
        <v>3</v>
      </c>
      <c r="Q795" t="s">
        <v>1558</v>
      </c>
      <c r="R795" t="s">
        <v>1072</v>
      </c>
      <c r="S795" t="s">
        <v>1638</v>
      </c>
      <c r="T795" s="109">
        <v>575</v>
      </c>
      <c r="U795" t="s">
        <v>1559</v>
      </c>
      <c r="V795" t="s">
        <v>1696</v>
      </c>
    </row>
    <row r="796" spans="1:22" hidden="1" x14ac:dyDescent="0.25">
      <c r="A796" t="s">
        <v>449</v>
      </c>
      <c r="B796">
        <v>52</v>
      </c>
      <c r="C796">
        <v>8</v>
      </c>
      <c r="D796" t="s">
        <v>1554</v>
      </c>
      <c r="E796" s="108">
        <v>45377</v>
      </c>
      <c r="F796" t="s">
        <v>1555</v>
      </c>
      <c r="G796">
        <v>1</v>
      </c>
      <c r="H796">
        <v>45377</v>
      </c>
      <c r="J796">
        <v>0</v>
      </c>
      <c r="K796" t="s">
        <v>1620</v>
      </c>
      <c r="L796" t="s">
        <v>1636</v>
      </c>
      <c r="M796" t="s">
        <v>1556</v>
      </c>
      <c r="N796">
        <v>152</v>
      </c>
      <c r="O796" t="s">
        <v>1557</v>
      </c>
      <c r="P796" t="s">
        <v>3</v>
      </c>
      <c r="Q796" t="s">
        <v>1558</v>
      </c>
      <c r="R796" t="s">
        <v>1639</v>
      </c>
      <c r="S796" t="s">
        <v>1640</v>
      </c>
      <c r="T796" s="109">
        <v>230</v>
      </c>
      <c r="U796" t="s">
        <v>1559</v>
      </c>
      <c r="V796" t="s">
        <v>1696</v>
      </c>
    </row>
    <row r="797" spans="1:22" hidden="1" x14ac:dyDescent="0.25">
      <c r="A797" t="s">
        <v>449</v>
      </c>
      <c r="B797">
        <v>52</v>
      </c>
      <c r="C797">
        <v>8</v>
      </c>
      <c r="D797" t="s">
        <v>1554</v>
      </c>
      <c r="E797" s="108">
        <v>45377</v>
      </c>
      <c r="F797" t="s">
        <v>1555</v>
      </c>
      <c r="G797">
        <v>1</v>
      </c>
      <c r="H797">
        <v>45377</v>
      </c>
      <c r="J797">
        <v>0</v>
      </c>
      <c r="K797" t="s">
        <v>1620</v>
      </c>
      <c r="L797" t="s">
        <v>1636</v>
      </c>
      <c r="M797" t="s">
        <v>1556</v>
      </c>
      <c r="N797">
        <v>152</v>
      </c>
      <c r="O797" t="s">
        <v>1557</v>
      </c>
      <c r="P797" t="s">
        <v>3</v>
      </c>
      <c r="Q797" t="s">
        <v>1558</v>
      </c>
      <c r="R797" t="s">
        <v>956</v>
      </c>
      <c r="S797" t="s">
        <v>957</v>
      </c>
      <c r="T797" s="109">
        <v>600</v>
      </c>
      <c r="U797" t="s">
        <v>1559</v>
      </c>
      <c r="V797" t="s">
        <v>1696</v>
      </c>
    </row>
    <row r="798" spans="1:22" hidden="1" x14ac:dyDescent="0.25">
      <c r="A798" t="s">
        <v>449</v>
      </c>
      <c r="B798">
        <v>53</v>
      </c>
      <c r="C798">
        <v>8</v>
      </c>
      <c r="D798" t="s">
        <v>1554</v>
      </c>
      <c r="E798" s="108">
        <v>45378</v>
      </c>
      <c r="F798" t="s">
        <v>1555</v>
      </c>
      <c r="G798">
        <v>1</v>
      </c>
      <c r="H798">
        <v>45378</v>
      </c>
      <c r="J798">
        <v>0</v>
      </c>
      <c r="K798" t="s">
        <v>1620</v>
      </c>
      <c r="L798" t="s">
        <v>1636</v>
      </c>
      <c r="M798" t="s">
        <v>1556</v>
      </c>
      <c r="N798">
        <v>152</v>
      </c>
      <c r="O798" t="s">
        <v>1557</v>
      </c>
      <c r="P798" t="s">
        <v>3</v>
      </c>
      <c r="Q798" t="s">
        <v>1558</v>
      </c>
      <c r="R798" t="s">
        <v>340</v>
      </c>
      <c r="S798" t="s">
        <v>341</v>
      </c>
      <c r="T798" s="109">
        <v>483.6</v>
      </c>
      <c r="U798" t="s">
        <v>1559</v>
      </c>
      <c r="V798" t="s">
        <v>1697</v>
      </c>
    </row>
    <row r="799" spans="1:22" hidden="1" x14ac:dyDescent="0.25">
      <c r="A799" t="s">
        <v>1641</v>
      </c>
      <c r="B799">
        <v>63</v>
      </c>
      <c r="C799">
        <v>8</v>
      </c>
      <c r="D799" t="s">
        <v>1554</v>
      </c>
      <c r="E799" s="108">
        <v>45378</v>
      </c>
      <c r="G799">
        <v>0</v>
      </c>
      <c r="K799" t="s">
        <v>1620</v>
      </c>
      <c r="L799" t="s">
        <v>1636</v>
      </c>
      <c r="M799" t="s">
        <v>1556</v>
      </c>
      <c r="N799">
        <v>152</v>
      </c>
      <c r="O799" t="s">
        <v>1557</v>
      </c>
      <c r="P799" t="s">
        <v>3</v>
      </c>
      <c r="Q799" t="s">
        <v>1558</v>
      </c>
      <c r="R799" t="s">
        <v>395</v>
      </c>
      <c r="S799" t="s">
        <v>396</v>
      </c>
      <c r="T799" s="109">
        <v>282.42</v>
      </c>
      <c r="U799" t="s">
        <v>1559</v>
      </c>
      <c r="V799" t="s">
        <v>1698</v>
      </c>
    </row>
    <row r="800" spans="1:22" hidden="1" x14ac:dyDescent="0.25">
      <c r="A800" t="s">
        <v>449</v>
      </c>
      <c r="B800">
        <v>1</v>
      </c>
      <c r="C800">
        <v>8</v>
      </c>
      <c r="D800" t="s">
        <v>1554</v>
      </c>
      <c r="E800" s="108">
        <v>45383</v>
      </c>
      <c r="F800" t="s">
        <v>1555</v>
      </c>
      <c r="G800">
        <v>1</v>
      </c>
      <c r="H800">
        <v>45383</v>
      </c>
      <c r="J800">
        <v>0</v>
      </c>
      <c r="K800" t="s">
        <v>1620</v>
      </c>
      <c r="L800" t="s">
        <v>1636</v>
      </c>
      <c r="M800" t="s">
        <v>1556</v>
      </c>
      <c r="N800">
        <v>152</v>
      </c>
      <c r="O800" t="s">
        <v>1557</v>
      </c>
      <c r="P800" t="s">
        <v>3</v>
      </c>
      <c r="Q800" t="s">
        <v>1558</v>
      </c>
      <c r="R800" t="s">
        <v>672</v>
      </c>
      <c r="S800" t="s">
        <v>673</v>
      </c>
      <c r="T800" s="109">
        <v>164</v>
      </c>
      <c r="U800" t="s">
        <v>1559</v>
      </c>
      <c r="V800" t="s">
        <v>1699</v>
      </c>
    </row>
    <row r="801" spans="1:22" hidden="1" x14ac:dyDescent="0.25">
      <c r="A801" t="s">
        <v>449</v>
      </c>
      <c r="B801">
        <v>1</v>
      </c>
      <c r="C801">
        <v>8</v>
      </c>
      <c r="D801" t="s">
        <v>1554</v>
      </c>
      <c r="E801" s="108">
        <v>45383</v>
      </c>
      <c r="F801" t="s">
        <v>1555</v>
      </c>
      <c r="G801">
        <v>1</v>
      </c>
      <c r="H801">
        <v>45383</v>
      </c>
      <c r="J801">
        <v>0</v>
      </c>
      <c r="K801" t="s">
        <v>1620</v>
      </c>
      <c r="L801" t="s">
        <v>1636</v>
      </c>
      <c r="M801" t="s">
        <v>1556</v>
      </c>
      <c r="N801">
        <v>152</v>
      </c>
      <c r="O801" t="s">
        <v>1557</v>
      </c>
      <c r="P801" t="s">
        <v>3</v>
      </c>
      <c r="Q801" t="s">
        <v>1558</v>
      </c>
      <c r="R801" t="s">
        <v>956</v>
      </c>
      <c r="S801" t="s">
        <v>957</v>
      </c>
      <c r="T801" s="109">
        <v>90</v>
      </c>
      <c r="U801" t="s">
        <v>1559</v>
      </c>
      <c r="V801" t="s">
        <v>1699</v>
      </c>
    </row>
    <row r="802" spans="1:22" hidden="1" x14ac:dyDescent="0.25">
      <c r="A802" t="s">
        <v>449</v>
      </c>
      <c r="B802">
        <v>1</v>
      </c>
      <c r="C802">
        <v>8</v>
      </c>
      <c r="D802" t="s">
        <v>1554</v>
      </c>
      <c r="E802" s="108">
        <v>45383</v>
      </c>
      <c r="F802" t="s">
        <v>1555</v>
      </c>
      <c r="G802">
        <v>1</v>
      </c>
      <c r="H802">
        <v>45383</v>
      </c>
      <c r="J802">
        <v>0</v>
      </c>
      <c r="K802" t="s">
        <v>1620</v>
      </c>
      <c r="L802" t="s">
        <v>1636</v>
      </c>
      <c r="M802" t="s">
        <v>1556</v>
      </c>
      <c r="N802">
        <v>152</v>
      </c>
      <c r="O802" t="s">
        <v>1557</v>
      </c>
      <c r="P802" t="s">
        <v>3</v>
      </c>
      <c r="Q802" t="s">
        <v>1558</v>
      </c>
      <c r="R802" t="s">
        <v>358</v>
      </c>
      <c r="S802" t="s">
        <v>359</v>
      </c>
      <c r="T802" s="109">
        <v>2808</v>
      </c>
      <c r="U802" t="s">
        <v>1559</v>
      </c>
      <c r="V802" t="s">
        <v>1699</v>
      </c>
    </row>
    <row r="803" spans="1:22" hidden="1" x14ac:dyDescent="0.25">
      <c r="A803" t="s">
        <v>449</v>
      </c>
      <c r="B803">
        <v>1</v>
      </c>
      <c r="C803">
        <v>8</v>
      </c>
      <c r="D803" t="s">
        <v>1554</v>
      </c>
      <c r="E803" s="108">
        <v>45383</v>
      </c>
      <c r="F803" t="s">
        <v>1555</v>
      </c>
      <c r="G803">
        <v>1</v>
      </c>
      <c r="H803">
        <v>45383</v>
      </c>
      <c r="J803">
        <v>0</v>
      </c>
      <c r="K803" t="s">
        <v>1620</v>
      </c>
      <c r="L803" t="s">
        <v>1636</v>
      </c>
      <c r="M803" t="s">
        <v>1556</v>
      </c>
      <c r="N803">
        <v>152</v>
      </c>
      <c r="O803" t="s">
        <v>1557</v>
      </c>
      <c r="P803" t="s">
        <v>3</v>
      </c>
      <c r="Q803" t="s">
        <v>1558</v>
      </c>
      <c r="R803" t="s">
        <v>956</v>
      </c>
      <c r="S803" t="s">
        <v>957</v>
      </c>
      <c r="T803" s="109">
        <v>300</v>
      </c>
      <c r="U803" t="s">
        <v>1559</v>
      </c>
      <c r="V803" t="s">
        <v>1699</v>
      </c>
    </row>
    <row r="804" spans="1:22" hidden="1" x14ac:dyDescent="0.25">
      <c r="A804" t="s">
        <v>449</v>
      </c>
      <c r="B804">
        <v>1</v>
      </c>
      <c r="C804">
        <v>8</v>
      </c>
      <c r="D804" t="s">
        <v>1554</v>
      </c>
      <c r="E804" s="108">
        <v>45383</v>
      </c>
      <c r="F804" t="s">
        <v>1555</v>
      </c>
      <c r="G804">
        <v>1</v>
      </c>
      <c r="H804">
        <v>45383</v>
      </c>
      <c r="J804">
        <v>0</v>
      </c>
      <c r="K804" t="s">
        <v>1620</v>
      </c>
      <c r="L804" t="s">
        <v>1636</v>
      </c>
      <c r="M804" t="s">
        <v>1556</v>
      </c>
      <c r="N804">
        <v>152</v>
      </c>
      <c r="O804" t="s">
        <v>1557</v>
      </c>
      <c r="P804" t="s">
        <v>3</v>
      </c>
      <c r="Q804" t="s">
        <v>1558</v>
      </c>
      <c r="R804" t="s">
        <v>399</v>
      </c>
      <c r="S804" t="s">
        <v>400</v>
      </c>
      <c r="T804" s="109">
        <v>76</v>
      </c>
      <c r="U804" t="s">
        <v>1559</v>
      </c>
      <c r="V804" t="s">
        <v>1699</v>
      </c>
    </row>
    <row r="805" spans="1:22" hidden="1" x14ac:dyDescent="0.25">
      <c r="A805" t="s">
        <v>449</v>
      </c>
      <c r="B805">
        <v>1</v>
      </c>
      <c r="C805">
        <v>8</v>
      </c>
      <c r="D805" t="s">
        <v>1554</v>
      </c>
      <c r="E805" s="108">
        <v>45383</v>
      </c>
      <c r="F805" t="s">
        <v>1555</v>
      </c>
      <c r="G805">
        <v>1</v>
      </c>
      <c r="H805">
        <v>45383</v>
      </c>
      <c r="J805">
        <v>0</v>
      </c>
      <c r="K805" t="s">
        <v>1620</v>
      </c>
      <c r="L805" t="s">
        <v>1636</v>
      </c>
      <c r="M805" t="s">
        <v>1556</v>
      </c>
      <c r="N805">
        <v>152</v>
      </c>
      <c r="O805" t="s">
        <v>1557</v>
      </c>
      <c r="P805" t="s">
        <v>3</v>
      </c>
      <c r="Q805" t="s">
        <v>1558</v>
      </c>
      <c r="R805" t="s">
        <v>672</v>
      </c>
      <c r="S805" t="s">
        <v>673</v>
      </c>
      <c r="T805" s="109">
        <v>164</v>
      </c>
      <c r="U805" t="s">
        <v>1559</v>
      </c>
      <c r="V805" t="s">
        <v>1699</v>
      </c>
    </row>
    <row r="806" spans="1:22" hidden="1" x14ac:dyDescent="0.25">
      <c r="A806" t="s">
        <v>449</v>
      </c>
      <c r="B806">
        <v>1</v>
      </c>
      <c r="C806">
        <v>8</v>
      </c>
      <c r="D806" t="s">
        <v>1554</v>
      </c>
      <c r="E806" s="108">
        <v>45383</v>
      </c>
      <c r="F806" t="s">
        <v>1555</v>
      </c>
      <c r="G806">
        <v>1</v>
      </c>
      <c r="H806">
        <v>45383</v>
      </c>
      <c r="J806">
        <v>0</v>
      </c>
      <c r="K806" t="s">
        <v>1620</v>
      </c>
      <c r="L806" t="s">
        <v>1636</v>
      </c>
      <c r="M806" t="s">
        <v>1556</v>
      </c>
      <c r="N806">
        <v>152</v>
      </c>
      <c r="O806" t="s">
        <v>1557</v>
      </c>
      <c r="P806" t="s">
        <v>3</v>
      </c>
      <c r="Q806" t="s">
        <v>1558</v>
      </c>
      <c r="R806" t="s">
        <v>670</v>
      </c>
      <c r="S806" t="s">
        <v>1566</v>
      </c>
      <c r="T806" s="109">
        <v>104</v>
      </c>
      <c r="U806" t="s">
        <v>1559</v>
      </c>
      <c r="V806" t="s">
        <v>1699</v>
      </c>
    </row>
    <row r="807" spans="1:22" hidden="1" x14ac:dyDescent="0.25">
      <c r="A807" t="s">
        <v>449</v>
      </c>
      <c r="B807">
        <v>1</v>
      </c>
      <c r="C807">
        <v>8</v>
      </c>
      <c r="D807" t="s">
        <v>1554</v>
      </c>
      <c r="E807" s="108">
        <v>45383</v>
      </c>
      <c r="F807" t="s">
        <v>1555</v>
      </c>
      <c r="G807">
        <v>1</v>
      </c>
      <c r="H807">
        <v>45383</v>
      </c>
      <c r="J807">
        <v>0</v>
      </c>
      <c r="K807" t="s">
        <v>1620</v>
      </c>
      <c r="L807" t="s">
        <v>1636</v>
      </c>
      <c r="M807" t="s">
        <v>1556</v>
      </c>
      <c r="N807">
        <v>152</v>
      </c>
      <c r="O807" t="s">
        <v>1557</v>
      </c>
      <c r="P807" t="s">
        <v>3</v>
      </c>
      <c r="Q807" t="s">
        <v>1558</v>
      </c>
      <c r="R807" t="s">
        <v>1055</v>
      </c>
      <c r="S807" t="s">
        <v>1056</v>
      </c>
      <c r="T807" s="109">
        <v>279</v>
      </c>
      <c r="U807" t="s">
        <v>1559</v>
      </c>
      <c r="V807" t="s">
        <v>1699</v>
      </c>
    </row>
    <row r="808" spans="1:22" hidden="1" x14ac:dyDescent="0.25">
      <c r="A808" t="s">
        <v>449</v>
      </c>
      <c r="B808">
        <v>1</v>
      </c>
      <c r="C808">
        <v>8</v>
      </c>
      <c r="D808" t="s">
        <v>1554</v>
      </c>
      <c r="E808" s="108">
        <v>45383</v>
      </c>
      <c r="F808" t="s">
        <v>1555</v>
      </c>
      <c r="G808">
        <v>1</v>
      </c>
      <c r="H808">
        <v>45383</v>
      </c>
      <c r="J808">
        <v>0</v>
      </c>
      <c r="K808" t="s">
        <v>1620</v>
      </c>
      <c r="L808" t="s">
        <v>1636</v>
      </c>
      <c r="M808" t="s">
        <v>1556</v>
      </c>
      <c r="N808">
        <v>152</v>
      </c>
      <c r="O808" t="s">
        <v>1557</v>
      </c>
      <c r="P808" t="s">
        <v>3</v>
      </c>
      <c r="Q808" t="s">
        <v>1558</v>
      </c>
      <c r="R808" t="s">
        <v>670</v>
      </c>
      <c r="S808" t="s">
        <v>1566</v>
      </c>
      <c r="T808" s="109">
        <v>104</v>
      </c>
      <c r="U808" t="s">
        <v>1559</v>
      </c>
      <c r="V808" t="s">
        <v>1699</v>
      </c>
    </row>
    <row r="809" spans="1:22" hidden="1" x14ac:dyDescent="0.25">
      <c r="A809" t="s">
        <v>449</v>
      </c>
      <c r="B809">
        <v>2</v>
      </c>
      <c r="C809">
        <v>8</v>
      </c>
      <c r="D809" t="s">
        <v>1554</v>
      </c>
      <c r="E809" s="108">
        <v>45384</v>
      </c>
      <c r="F809" t="s">
        <v>1555</v>
      </c>
      <c r="G809">
        <v>1</v>
      </c>
      <c r="H809">
        <v>45384</v>
      </c>
      <c r="J809">
        <v>0</v>
      </c>
      <c r="K809" t="s">
        <v>1620</v>
      </c>
      <c r="L809" t="s">
        <v>1636</v>
      </c>
      <c r="M809" t="s">
        <v>1556</v>
      </c>
      <c r="N809">
        <v>152</v>
      </c>
      <c r="O809" t="s">
        <v>1557</v>
      </c>
      <c r="P809" t="s">
        <v>3</v>
      </c>
      <c r="Q809" t="s">
        <v>1558</v>
      </c>
      <c r="R809" t="s">
        <v>399</v>
      </c>
      <c r="S809" t="s">
        <v>400</v>
      </c>
      <c r="T809" s="109">
        <v>76</v>
      </c>
      <c r="U809" t="s">
        <v>1559</v>
      </c>
      <c r="V809" t="s">
        <v>1700</v>
      </c>
    </row>
    <row r="810" spans="1:22" hidden="1" x14ac:dyDescent="0.25">
      <c r="A810" t="s">
        <v>449</v>
      </c>
      <c r="B810">
        <v>2</v>
      </c>
      <c r="C810">
        <v>8</v>
      </c>
      <c r="D810" t="s">
        <v>1554</v>
      </c>
      <c r="E810" s="108">
        <v>45384</v>
      </c>
      <c r="F810" t="s">
        <v>1555</v>
      </c>
      <c r="G810">
        <v>1</v>
      </c>
      <c r="H810">
        <v>45384</v>
      </c>
      <c r="J810">
        <v>0</v>
      </c>
      <c r="K810" t="s">
        <v>1620</v>
      </c>
      <c r="L810" t="s">
        <v>1636</v>
      </c>
      <c r="M810" t="s">
        <v>1556</v>
      </c>
      <c r="N810">
        <v>152</v>
      </c>
      <c r="O810" t="s">
        <v>1557</v>
      </c>
      <c r="P810" t="s">
        <v>3</v>
      </c>
      <c r="Q810" t="s">
        <v>1558</v>
      </c>
      <c r="R810" t="s">
        <v>670</v>
      </c>
      <c r="S810" t="s">
        <v>1566</v>
      </c>
      <c r="T810" s="109">
        <v>104</v>
      </c>
      <c r="U810" t="s">
        <v>1559</v>
      </c>
      <c r="V810" t="s">
        <v>1700</v>
      </c>
    </row>
    <row r="811" spans="1:22" hidden="1" x14ac:dyDescent="0.25">
      <c r="A811" t="s">
        <v>449</v>
      </c>
      <c r="B811">
        <v>2</v>
      </c>
      <c r="C811">
        <v>8</v>
      </c>
      <c r="D811" t="s">
        <v>1554</v>
      </c>
      <c r="E811" s="108">
        <v>45384</v>
      </c>
      <c r="F811" t="s">
        <v>1555</v>
      </c>
      <c r="G811">
        <v>1</v>
      </c>
      <c r="H811">
        <v>45384</v>
      </c>
      <c r="J811">
        <v>0</v>
      </c>
      <c r="K811" t="s">
        <v>1620</v>
      </c>
      <c r="L811" t="s">
        <v>1636</v>
      </c>
      <c r="M811" t="s">
        <v>1556</v>
      </c>
      <c r="N811">
        <v>152</v>
      </c>
      <c r="O811" t="s">
        <v>1557</v>
      </c>
      <c r="P811" t="s">
        <v>3</v>
      </c>
      <c r="Q811" t="s">
        <v>1558</v>
      </c>
      <c r="R811" t="s">
        <v>1055</v>
      </c>
      <c r="S811" t="s">
        <v>1056</v>
      </c>
      <c r="T811" s="109">
        <v>279</v>
      </c>
      <c r="U811" t="s">
        <v>1559</v>
      </c>
      <c r="V811" t="s">
        <v>1700</v>
      </c>
    </row>
    <row r="812" spans="1:22" hidden="1" x14ac:dyDescent="0.25">
      <c r="A812" t="s">
        <v>449</v>
      </c>
      <c r="B812">
        <v>2</v>
      </c>
      <c r="C812">
        <v>8</v>
      </c>
      <c r="D812" t="s">
        <v>1554</v>
      </c>
      <c r="E812" s="108">
        <v>45384</v>
      </c>
      <c r="F812" t="s">
        <v>1555</v>
      </c>
      <c r="G812">
        <v>1</v>
      </c>
      <c r="H812">
        <v>45384</v>
      </c>
      <c r="J812">
        <v>0</v>
      </c>
      <c r="K812" t="s">
        <v>1620</v>
      </c>
      <c r="L812" t="s">
        <v>1636</v>
      </c>
      <c r="M812" t="s">
        <v>1556</v>
      </c>
      <c r="N812">
        <v>152</v>
      </c>
      <c r="O812" t="s">
        <v>1557</v>
      </c>
      <c r="P812" t="s">
        <v>3</v>
      </c>
      <c r="Q812" t="s">
        <v>1558</v>
      </c>
      <c r="R812" t="s">
        <v>370</v>
      </c>
      <c r="S812" t="s">
        <v>1569</v>
      </c>
      <c r="T812" s="109">
        <v>100</v>
      </c>
      <c r="U812" t="s">
        <v>1559</v>
      </c>
      <c r="V812" t="s">
        <v>1700</v>
      </c>
    </row>
    <row r="813" spans="1:22" hidden="1" x14ac:dyDescent="0.25">
      <c r="A813" t="s">
        <v>449</v>
      </c>
      <c r="B813">
        <v>2</v>
      </c>
      <c r="C813">
        <v>8</v>
      </c>
      <c r="D813" t="s">
        <v>1554</v>
      </c>
      <c r="E813" s="108">
        <v>45384</v>
      </c>
      <c r="F813" t="s">
        <v>1555</v>
      </c>
      <c r="G813">
        <v>1</v>
      </c>
      <c r="H813">
        <v>45384</v>
      </c>
      <c r="J813">
        <v>0</v>
      </c>
      <c r="K813" t="s">
        <v>1620</v>
      </c>
      <c r="L813" t="s">
        <v>1636</v>
      </c>
      <c r="M813" t="s">
        <v>1556</v>
      </c>
      <c r="N813">
        <v>152</v>
      </c>
      <c r="O813" t="s">
        <v>1557</v>
      </c>
      <c r="P813" t="s">
        <v>3</v>
      </c>
      <c r="Q813" t="s">
        <v>1558</v>
      </c>
      <c r="R813" t="s">
        <v>346</v>
      </c>
      <c r="S813" t="s">
        <v>347</v>
      </c>
      <c r="T813" s="109">
        <v>160</v>
      </c>
      <c r="U813" t="s">
        <v>1559</v>
      </c>
      <c r="V813" t="s">
        <v>1700</v>
      </c>
    </row>
    <row r="814" spans="1:22" hidden="1" x14ac:dyDescent="0.25">
      <c r="A814" t="s">
        <v>449</v>
      </c>
      <c r="B814">
        <v>2</v>
      </c>
      <c r="C814">
        <v>8</v>
      </c>
      <c r="D814" t="s">
        <v>1554</v>
      </c>
      <c r="E814" s="108">
        <v>45384</v>
      </c>
      <c r="F814" t="s">
        <v>1555</v>
      </c>
      <c r="G814">
        <v>1</v>
      </c>
      <c r="H814">
        <v>45384</v>
      </c>
      <c r="J814">
        <v>0</v>
      </c>
      <c r="K814" t="s">
        <v>1620</v>
      </c>
      <c r="L814" t="s">
        <v>1636</v>
      </c>
      <c r="M814" t="s">
        <v>1556</v>
      </c>
      <c r="N814">
        <v>152</v>
      </c>
      <c r="O814" t="s">
        <v>1557</v>
      </c>
      <c r="P814" t="s">
        <v>3</v>
      </c>
      <c r="Q814" t="s">
        <v>1558</v>
      </c>
      <c r="R814" t="s">
        <v>956</v>
      </c>
      <c r="S814" t="s">
        <v>957</v>
      </c>
      <c r="T814" s="109">
        <v>1200</v>
      </c>
      <c r="U814" t="s">
        <v>1559</v>
      </c>
      <c r="V814" t="s">
        <v>1700</v>
      </c>
    </row>
    <row r="815" spans="1:22" hidden="1" x14ac:dyDescent="0.25">
      <c r="A815" t="s">
        <v>449</v>
      </c>
      <c r="B815">
        <v>3</v>
      </c>
      <c r="C815">
        <v>8</v>
      </c>
      <c r="D815" t="s">
        <v>1554</v>
      </c>
      <c r="E815" s="108">
        <v>45385</v>
      </c>
      <c r="F815" t="s">
        <v>1555</v>
      </c>
      <c r="G815">
        <v>1</v>
      </c>
      <c r="H815">
        <v>45385</v>
      </c>
      <c r="J815">
        <v>0</v>
      </c>
      <c r="K815" t="s">
        <v>1620</v>
      </c>
      <c r="L815" t="s">
        <v>1636</v>
      </c>
      <c r="M815" t="s">
        <v>1556</v>
      </c>
      <c r="N815">
        <v>152</v>
      </c>
      <c r="O815" t="s">
        <v>1557</v>
      </c>
      <c r="P815" t="s">
        <v>3</v>
      </c>
      <c r="Q815" t="s">
        <v>1558</v>
      </c>
      <c r="R815" t="s">
        <v>834</v>
      </c>
      <c r="S815" t="s">
        <v>835</v>
      </c>
      <c r="T815" s="109">
        <v>1360</v>
      </c>
      <c r="U815" t="s">
        <v>1559</v>
      </c>
      <c r="V815" t="s">
        <v>1701</v>
      </c>
    </row>
    <row r="816" spans="1:22" hidden="1" x14ac:dyDescent="0.25">
      <c r="A816" t="s">
        <v>449</v>
      </c>
      <c r="B816">
        <v>3</v>
      </c>
      <c r="C816">
        <v>8</v>
      </c>
      <c r="D816" t="s">
        <v>1554</v>
      </c>
      <c r="E816" s="108">
        <v>45385</v>
      </c>
      <c r="F816" t="s">
        <v>1555</v>
      </c>
      <c r="G816">
        <v>1</v>
      </c>
      <c r="H816">
        <v>45385</v>
      </c>
      <c r="J816">
        <v>0</v>
      </c>
      <c r="K816" t="s">
        <v>1620</v>
      </c>
      <c r="L816" t="s">
        <v>1636</v>
      </c>
      <c r="M816" t="s">
        <v>1556</v>
      </c>
      <c r="N816">
        <v>152</v>
      </c>
      <c r="O816" t="s">
        <v>1557</v>
      </c>
      <c r="P816" t="s">
        <v>3</v>
      </c>
      <c r="Q816" t="s">
        <v>1558</v>
      </c>
      <c r="R816" t="s">
        <v>1212</v>
      </c>
      <c r="S816" t="s">
        <v>1213</v>
      </c>
      <c r="T816" s="109">
        <v>1260</v>
      </c>
      <c r="U816" t="s">
        <v>1559</v>
      </c>
      <c r="V816" t="s">
        <v>1701</v>
      </c>
    </row>
    <row r="817" spans="1:22" hidden="1" x14ac:dyDescent="0.25">
      <c r="A817" t="s">
        <v>449</v>
      </c>
      <c r="B817">
        <v>3</v>
      </c>
      <c r="C817">
        <v>8</v>
      </c>
      <c r="D817" t="s">
        <v>1554</v>
      </c>
      <c r="E817" s="108">
        <v>45385</v>
      </c>
      <c r="F817" t="s">
        <v>1555</v>
      </c>
      <c r="G817">
        <v>1</v>
      </c>
      <c r="H817">
        <v>45385</v>
      </c>
      <c r="J817">
        <v>0</v>
      </c>
      <c r="K817" t="s">
        <v>1620</v>
      </c>
      <c r="L817" t="s">
        <v>1636</v>
      </c>
      <c r="M817" t="s">
        <v>1556</v>
      </c>
      <c r="N817">
        <v>152</v>
      </c>
      <c r="O817" t="s">
        <v>1557</v>
      </c>
      <c r="P817" t="s">
        <v>3</v>
      </c>
      <c r="Q817" t="s">
        <v>1558</v>
      </c>
      <c r="R817" t="s">
        <v>346</v>
      </c>
      <c r="S817" t="s">
        <v>347</v>
      </c>
      <c r="T817" s="109">
        <v>160</v>
      </c>
      <c r="U817" t="s">
        <v>1559</v>
      </c>
      <c r="V817" t="s">
        <v>1701</v>
      </c>
    </row>
    <row r="818" spans="1:22" hidden="1" x14ac:dyDescent="0.25">
      <c r="A818" t="s">
        <v>449</v>
      </c>
      <c r="B818">
        <v>3</v>
      </c>
      <c r="C818">
        <v>8</v>
      </c>
      <c r="D818" t="s">
        <v>1554</v>
      </c>
      <c r="E818" s="108">
        <v>45385</v>
      </c>
      <c r="F818" t="s">
        <v>1555</v>
      </c>
      <c r="G818">
        <v>1</v>
      </c>
      <c r="H818">
        <v>45385</v>
      </c>
      <c r="J818">
        <v>0</v>
      </c>
      <c r="K818" t="s">
        <v>1620</v>
      </c>
      <c r="L818" t="s">
        <v>1636</v>
      </c>
      <c r="M818" t="s">
        <v>1556</v>
      </c>
      <c r="N818">
        <v>152</v>
      </c>
      <c r="O818" t="s">
        <v>1557</v>
      </c>
      <c r="P818" t="s">
        <v>3</v>
      </c>
      <c r="Q818" t="s">
        <v>1558</v>
      </c>
      <c r="R818" t="s">
        <v>370</v>
      </c>
      <c r="S818" t="s">
        <v>1569</v>
      </c>
      <c r="T818" s="109">
        <v>100</v>
      </c>
      <c r="U818" t="s">
        <v>1559</v>
      </c>
      <c r="V818" t="s">
        <v>1701</v>
      </c>
    </row>
    <row r="819" spans="1:22" hidden="1" x14ac:dyDescent="0.25">
      <c r="A819" t="s">
        <v>449</v>
      </c>
      <c r="B819">
        <v>3</v>
      </c>
      <c r="C819">
        <v>8</v>
      </c>
      <c r="D819" t="s">
        <v>1554</v>
      </c>
      <c r="E819" s="108">
        <v>45385</v>
      </c>
      <c r="F819" t="s">
        <v>1555</v>
      </c>
      <c r="G819">
        <v>1</v>
      </c>
      <c r="H819">
        <v>45385</v>
      </c>
      <c r="J819">
        <v>0</v>
      </c>
      <c r="K819" t="s">
        <v>1620</v>
      </c>
      <c r="L819" t="s">
        <v>1636</v>
      </c>
      <c r="M819" t="s">
        <v>1556</v>
      </c>
      <c r="N819">
        <v>152</v>
      </c>
      <c r="O819" t="s">
        <v>1557</v>
      </c>
      <c r="P819" t="s">
        <v>3</v>
      </c>
      <c r="Q819" t="s">
        <v>1558</v>
      </c>
      <c r="R819" t="s">
        <v>1055</v>
      </c>
      <c r="S819" t="s">
        <v>1056</v>
      </c>
      <c r="T819" s="109">
        <v>279</v>
      </c>
      <c r="U819" t="s">
        <v>1559</v>
      </c>
      <c r="V819" t="s">
        <v>1701</v>
      </c>
    </row>
    <row r="820" spans="1:22" hidden="1" x14ac:dyDescent="0.25">
      <c r="A820" t="s">
        <v>449</v>
      </c>
      <c r="B820">
        <v>3</v>
      </c>
      <c r="C820">
        <v>8</v>
      </c>
      <c r="D820" t="s">
        <v>1554</v>
      </c>
      <c r="E820" s="108">
        <v>45385</v>
      </c>
      <c r="F820" t="s">
        <v>1555</v>
      </c>
      <c r="G820">
        <v>1</v>
      </c>
      <c r="H820">
        <v>45385</v>
      </c>
      <c r="J820">
        <v>0</v>
      </c>
      <c r="K820" t="s">
        <v>1620</v>
      </c>
      <c r="L820" t="s">
        <v>1636</v>
      </c>
      <c r="M820" t="s">
        <v>1556</v>
      </c>
      <c r="N820">
        <v>152</v>
      </c>
      <c r="O820" t="s">
        <v>1557</v>
      </c>
      <c r="P820" t="s">
        <v>3</v>
      </c>
      <c r="Q820" t="s">
        <v>1558</v>
      </c>
      <c r="R820" t="s">
        <v>670</v>
      </c>
      <c r="S820" t="s">
        <v>1566</v>
      </c>
      <c r="T820" s="109">
        <v>104</v>
      </c>
      <c r="U820" t="s">
        <v>1559</v>
      </c>
      <c r="V820" t="s">
        <v>1701</v>
      </c>
    </row>
    <row r="821" spans="1:22" hidden="1" x14ac:dyDescent="0.25">
      <c r="A821" t="s">
        <v>449</v>
      </c>
      <c r="B821">
        <v>3</v>
      </c>
      <c r="C821">
        <v>8</v>
      </c>
      <c r="D821" t="s">
        <v>1554</v>
      </c>
      <c r="E821" s="108">
        <v>45385</v>
      </c>
      <c r="F821" t="s">
        <v>1555</v>
      </c>
      <c r="G821">
        <v>1</v>
      </c>
      <c r="H821">
        <v>45385</v>
      </c>
      <c r="J821">
        <v>0</v>
      </c>
      <c r="K821" t="s">
        <v>1620</v>
      </c>
      <c r="L821" t="s">
        <v>1636</v>
      </c>
      <c r="M821" t="s">
        <v>1556</v>
      </c>
      <c r="N821">
        <v>152</v>
      </c>
      <c r="O821" t="s">
        <v>1557</v>
      </c>
      <c r="P821" t="s">
        <v>3</v>
      </c>
      <c r="Q821" t="s">
        <v>1558</v>
      </c>
      <c r="R821" t="s">
        <v>672</v>
      </c>
      <c r="S821" t="s">
        <v>673</v>
      </c>
      <c r="T821" s="109">
        <v>164</v>
      </c>
      <c r="U821" t="s">
        <v>1559</v>
      </c>
      <c r="V821" t="s">
        <v>1701</v>
      </c>
    </row>
    <row r="822" spans="1:22" hidden="1" x14ac:dyDescent="0.25">
      <c r="A822" t="s">
        <v>449</v>
      </c>
      <c r="B822">
        <v>3</v>
      </c>
      <c r="C822">
        <v>8</v>
      </c>
      <c r="D822" t="s">
        <v>1554</v>
      </c>
      <c r="E822" s="108">
        <v>45385</v>
      </c>
      <c r="F822" t="s">
        <v>1555</v>
      </c>
      <c r="G822">
        <v>1</v>
      </c>
      <c r="H822">
        <v>45385</v>
      </c>
      <c r="J822">
        <v>0</v>
      </c>
      <c r="K822" t="s">
        <v>1620</v>
      </c>
      <c r="L822" t="s">
        <v>1636</v>
      </c>
      <c r="M822" t="s">
        <v>1556</v>
      </c>
      <c r="N822">
        <v>152</v>
      </c>
      <c r="O822" t="s">
        <v>1557</v>
      </c>
      <c r="P822" t="s">
        <v>3</v>
      </c>
      <c r="Q822" t="s">
        <v>1558</v>
      </c>
      <c r="R822" t="s">
        <v>399</v>
      </c>
      <c r="S822" t="s">
        <v>400</v>
      </c>
      <c r="T822" s="109">
        <v>76</v>
      </c>
      <c r="U822" t="s">
        <v>1559</v>
      </c>
      <c r="V822" t="s">
        <v>1701</v>
      </c>
    </row>
    <row r="823" spans="1:22" hidden="1" x14ac:dyDescent="0.25">
      <c r="A823" t="s">
        <v>449</v>
      </c>
      <c r="B823">
        <v>3</v>
      </c>
      <c r="C823">
        <v>8</v>
      </c>
      <c r="D823" t="s">
        <v>1554</v>
      </c>
      <c r="E823" s="108">
        <v>45385</v>
      </c>
      <c r="F823" t="s">
        <v>1555</v>
      </c>
      <c r="G823">
        <v>1</v>
      </c>
      <c r="H823">
        <v>45385</v>
      </c>
      <c r="J823">
        <v>0</v>
      </c>
      <c r="K823" t="s">
        <v>1620</v>
      </c>
      <c r="L823" t="s">
        <v>1636</v>
      </c>
      <c r="M823" t="s">
        <v>1556</v>
      </c>
      <c r="N823">
        <v>152</v>
      </c>
      <c r="O823" t="s">
        <v>1557</v>
      </c>
      <c r="P823" t="s">
        <v>3</v>
      </c>
      <c r="Q823" t="s">
        <v>1558</v>
      </c>
      <c r="R823" t="s">
        <v>834</v>
      </c>
      <c r="S823" t="s">
        <v>835</v>
      </c>
      <c r="T823" s="109">
        <v>884</v>
      </c>
      <c r="U823" t="s">
        <v>1559</v>
      </c>
      <c r="V823" t="s">
        <v>1701</v>
      </c>
    </row>
    <row r="824" spans="1:22" hidden="1" x14ac:dyDescent="0.25">
      <c r="A824" t="s">
        <v>449</v>
      </c>
      <c r="B824">
        <v>3</v>
      </c>
      <c r="C824">
        <v>8</v>
      </c>
      <c r="D824" t="s">
        <v>1554</v>
      </c>
      <c r="E824" s="108">
        <v>45385</v>
      </c>
      <c r="F824" t="s">
        <v>1555</v>
      </c>
      <c r="G824">
        <v>1</v>
      </c>
      <c r="H824">
        <v>45385</v>
      </c>
      <c r="J824">
        <v>0</v>
      </c>
      <c r="K824" t="s">
        <v>1620</v>
      </c>
      <c r="L824" t="s">
        <v>1636</v>
      </c>
      <c r="M824" t="s">
        <v>1556</v>
      </c>
      <c r="N824">
        <v>152</v>
      </c>
      <c r="O824" t="s">
        <v>1557</v>
      </c>
      <c r="P824" t="s">
        <v>3</v>
      </c>
      <c r="Q824" t="s">
        <v>1558</v>
      </c>
      <c r="R824" t="s">
        <v>346</v>
      </c>
      <c r="S824" t="s">
        <v>347</v>
      </c>
      <c r="T824" s="109">
        <v>160</v>
      </c>
      <c r="U824" t="s">
        <v>1559</v>
      </c>
      <c r="V824" t="s">
        <v>1701</v>
      </c>
    </row>
    <row r="825" spans="1:22" hidden="1" x14ac:dyDescent="0.25">
      <c r="A825" t="s">
        <v>449</v>
      </c>
      <c r="B825">
        <v>3</v>
      </c>
      <c r="C825">
        <v>8</v>
      </c>
      <c r="D825" t="s">
        <v>1554</v>
      </c>
      <c r="E825" s="108">
        <v>45385</v>
      </c>
      <c r="F825" t="s">
        <v>1555</v>
      </c>
      <c r="G825">
        <v>1</v>
      </c>
      <c r="H825">
        <v>45385</v>
      </c>
      <c r="J825">
        <v>0</v>
      </c>
      <c r="K825" t="s">
        <v>1620</v>
      </c>
      <c r="L825" t="s">
        <v>1636</v>
      </c>
      <c r="M825" t="s">
        <v>1556</v>
      </c>
      <c r="N825">
        <v>152</v>
      </c>
      <c r="O825" t="s">
        <v>1557</v>
      </c>
      <c r="P825" t="s">
        <v>3</v>
      </c>
      <c r="Q825" t="s">
        <v>1558</v>
      </c>
      <c r="R825" t="s">
        <v>670</v>
      </c>
      <c r="S825" t="s">
        <v>1566</v>
      </c>
      <c r="T825" s="109">
        <v>104</v>
      </c>
      <c r="U825" t="s">
        <v>1559</v>
      </c>
      <c r="V825" t="s">
        <v>1701</v>
      </c>
    </row>
    <row r="826" spans="1:22" hidden="1" x14ac:dyDescent="0.25">
      <c r="A826" t="s">
        <v>449</v>
      </c>
      <c r="B826">
        <v>3</v>
      </c>
      <c r="C826">
        <v>8</v>
      </c>
      <c r="D826" t="s">
        <v>1554</v>
      </c>
      <c r="E826" s="108">
        <v>45385</v>
      </c>
      <c r="F826" t="s">
        <v>1555</v>
      </c>
      <c r="G826">
        <v>1</v>
      </c>
      <c r="H826">
        <v>45385</v>
      </c>
      <c r="J826">
        <v>0</v>
      </c>
      <c r="K826" t="s">
        <v>1620</v>
      </c>
      <c r="L826" t="s">
        <v>1636</v>
      </c>
      <c r="M826" t="s">
        <v>1556</v>
      </c>
      <c r="N826">
        <v>152</v>
      </c>
      <c r="O826" t="s">
        <v>1557</v>
      </c>
      <c r="P826" t="s">
        <v>3</v>
      </c>
      <c r="Q826" t="s">
        <v>1558</v>
      </c>
      <c r="R826" t="s">
        <v>672</v>
      </c>
      <c r="S826" t="s">
        <v>673</v>
      </c>
      <c r="T826" s="109">
        <v>164</v>
      </c>
      <c r="U826" t="s">
        <v>1559</v>
      </c>
      <c r="V826" t="s">
        <v>1701</v>
      </c>
    </row>
    <row r="827" spans="1:22" hidden="1" x14ac:dyDescent="0.25">
      <c r="A827" t="s">
        <v>449</v>
      </c>
      <c r="B827">
        <v>3</v>
      </c>
      <c r="C827">
        <v>8</v>
      </c>
      <c r="D827" t="s">
        <v>1554</v>
      </c>
      <c r="E827" s="108">
        <v>45385</v>
      </c>
      <c r="F827" t="s">
        <v>1555</v>
      </c>
      <c r="G827">
        <v>1</v>
      </c>
      <c r="H827">
        <v>45385</v>
      </c>
      <c r="J827">
        <v>0</v>
      </c>
      <c r="K827" t="s">
        <v>1620</v>
      </c>
      <c r="L827" t="s">
        <v>1636</v>
      </c>
      <c r="M827" t="s">
        <v>1556</v>
      </c>
      <c r="N827">
        <v>152</v>
      </c>
      <c r="O827" t="s">
        <v>1557</v>
      </c>
      <c r="P827" t="s">
        <v>3</v>
      </c>
      <c r="Q827" t="s">
        <v>1558</v>
      </c>
      <c r="R827" t="s">
        <v>399</v>
      </c>
      <c r="S827" t="s">
        <v>400</v>
      </c>
      <c r="T827" s="109">
        <v>76</v>
      </c>
      <c r="U827" t="s">
        <v>1559</v>
      </c>
      <c r="V827" t="s">
        <v>1701</v>
      </c>
    </row>
    <row r="828" spans="1:22" hidden="1" x14ac:dyDescent="0.25">
      <c r="A828" t="s">
        <v>449</v>
      </c>
      <c r="B828">
        <v>3</v>
      </c>
      <c r="C828">
        <v>8</v>
      </c>
      <c r="D828" t="s">
        <v>1554</v>
      </c>
      <c r="E828" s="108">
        <v>45385</v>
      </c>
      <c r="F828" t="s">
        <v>1555</v>
      </c>
      <c r="G828">
        <v>1</v>
      </c>
      <c r="H828">
        <v>45385</v>
      </c>
      <c r="J828">
        <v>0</v>
      </c>
      <c r="K828" t="s">
        <v>1620</v>
      </c>
      <c r="L828" t="s">
        <v>1636</v>
      </c>
      <c r="M828" t="s">
        <v>1556</v>
      </c>
      <c r="N828">
        <v>152</v>
      </c>
      <c r="O828" t="s">
        <v>1557</v>
      </c>
      <c r="P828" t="s">
        <v>3</v>
      </c>
      <c r="Q828" t="s">
        <v>1558</v>
      </c>
      <c r="R828" t="s">
        <v>1055</v>
      </c>
      <c r="S828" t="s">
        <v>1056</v>
      </c>
      <c r="T828" s="109">
        <v>279</v>
      </c>
      <c r="U828" t="s">
        <v>1559</v>
      </c>
      <c r="V828" t="s">
        <v>1701</v>
      </c>
    </row>
    <row r="829" spans="1:22" hidden="1" x14ac:dyDescent="0.25">
      <c r="A829" t="s">
        <v>449</v>
      </c>
      <c r="B829">
        <v>3</v>
      </c>
      <c r="C829">
        <v>8</v>
      </c>
      <c r="D829" t="s">
        <v>1554</v>
      </c>
      <c r="E829" s="108">
        <v>45385</v>
      </c>
      <c r="F829" t="s">
        <v>1555</v>
      </c>
      <c r="G829">
        <v>1</v>
      </c>
      <c r="H829">
        <v>45385</v>
      </c>
      <c r="J829">
        <v>0</v>
      </c>
      <c r="K829" t="s">
        <v>1620</v>
      </c>
      <c r="L829" t="s">
        <v>1636</v>
      </c>
      <c r="M829" t="s">
        <v>1556</v>
      </c>
      <c r="N829">
        <v>152</v>
      </c>
      <c r="O829" t="s">
        <v>1557</v>
      </c>
      <c r="P829" t="s">
        <v>3</v>
      </c>
      <c r="Q829" t="s">
        <v>1558</v>
      </c>
      <c r="R829" t="s">
        <v>346</v>
      </c>
      <c r="S829" t="s">
        <v>347</v>
      </c>
      <c r="T829" s="109">
        <v>160</v>
      </c>
      <c r="U829" t="s">
        <v>1559</v>
      </c>
      <c r="V829" t="s">
        <v>1701</v>
      </c>
    </row>
    <row r="830" spans="1:22" hidden="1" x14ac:dyDescent="0.25">
      <c r="A830" t="s">
        <v>449</v>
      </c>
      <c r="B830">
        <v>3</v>
      </c>
      <c r="C830">
        <v>8</v>
      </c>
      <c r="D830" t="s">
        <v>1554</v>
      </c>
      <c r="E830" s="108">
        <v>45385</v>
      </c>
      <c r="F830" t="s">
        <v>1555</v>
      </c>
      <c r="G830">
        <v>1</v>
      </c>
      <c r="H830">
        <v>45385</v>
      </c>
      <c r="J830">
        <v>0</v>
      </c>
      <c r="K830" t="s">
        <v>1620</v>
      </c>
      <c r="L830" t="s">
        <v>1636</v>
      </c>
      <c r="M830" t="s">
        <v>1556</v>
      </c>
      <c r="N830">
        <v>152</v>
      </c>
      <c r="O830" t="s">
        <v>1557</v>
      </c>
      <c r="P830" t="s">
        <v>3</v>
      </c>
      <c r="Q830" t="s">
        <v>1558</v>
      </c>
      <c r="R830" t="s">
        <v>370</v>
      </c>
      <c r="S830" t="s">
        <v>1569</v>
      </c>
      <c r="T830" s="109">
        <v>100</v>
      </c>
      <c r="U830" t="s">
        <v>1559</v>
      </c>
      <c r="V830" t="s">
        <v>1701</v>
      </c>
    </row>
    <row r="831" spans="1:22" hidden="1" x14ac:dyDescent="0.25">
      <c r="A831" t="s">
        <v>449</v>
      </c>
      <c r="B831">
        <v>3</v>
      </c>
      <c r="C831">
        <v>8</v>
      </c>
      <c r="D831" t="s">
        <v>1554</v>
      </c>
      <c r="E831" s="108">
        <v>45385</v>
      </c>
      <c r="F831" t="s">
        <v>1555</v>
      </c>
      <c r="G831">
        <v>1</v>
      </c>
      <c r="H831">
        <v>45385</v>
      </c>
      <c r="J831">
        <v>0</v>
      </c>
      <c r="K831" t="s">
        <v>1620</v>
      </c>
      <c r="L831" t="s">
        <v>1636</v>
      </c>
      <c r="M831" t="s">
        <v>1556</v>
      </c>
      <c r="N831">
        <v>152</v>
      </c>
      <c r="O831" t="s">
        <v>1557</v>
      </c>
      <c r="P831" t="s">
        <v>3</v>
      </c>
      <c r="Q831" t="s">
        <v>1558</v>
      </c>
      <c r="R831" t="s">
        <v>1055</v>
      </c>
      <c r="S831" t="s">
        <v>1056</v>
      </c>
      <c r="T831" s="109">
        <v>279</v>
      </c>
      <c r="U831" t="s">
        <v>1559</v>
      </c>
      <c r="V831" t="s">
        <v>1701</v>
      </c>
    </row>
    <row r="832" spans="1:22" hidden="1" x14ac:dyDescent="0.25">
      <c r="A832" t="s">
        <v>449</v>
      </c>
      <c r="B832">
        <v>3</v>
      </c>
      <c r="C832">
        <v>8</v>
      </c>
      <c r="D832" t="s">
        <v>1554</v>
      </c>
      <c r="E832" s="108">
        <v>45385</v>
      </c>
      <c r="F832" t="s">
        <v>1555</v>
      </c>
      <c r="G832">
        <v>1</v>
      </c>
      <c r="H832">
        <v>45385</v>
      </c>
      <c r="J832">
        <v>0</v>
      </c>
      <c r="K832" t="s">
        <v>1620</v>
      </c>
      <c r="L832" t="s">
        <v>1636</v>
      </c>
      <c r="M832" t="s">
        <v>1556</v>
      </c>
      <c r="N832">
        <v>152</v>
      </c>
      <c r="O832" t="s">
        <v>1557</v>
      </c>
      <c r="P832" t="s">
        <v>3</v>
      </c>
      <c r="Q832" t="s">
        <v>1558</v>
      </c>
      <c r="R832" t="s">
        <v>670</v>
      </c>
      <c r="S832" t="s">
        <v>1566</v>
      </c>
      <c r="T832" s="109">
        <v>104</v>
      </c>
      <c r="U832" t="s">
        <v>1559</v>
      </c>
      <c r="V832" t="s">
        <v>1701</v>
      </c>
    </row>
    <row r="833" spans="1:22" hidden="1" x14ac:dyDescent="0.25">
      <c r="A833" t="s">
        <v>449</v>
      </c>
      <c r="B833">
        <v>3</v>
      </c>
      <c r="C833">
        <v>8</v>
      </c>
      <c r="D833" t="s">
        <v>1554</v>
      </c>
      <c r="E833" s="108">
        <v>45385</v>
      </c>
      <c r="F833" t="s">
        <v>1555</v>
      </c>
      <c r="G833">
        <v>1</v>
      </c>
      <c r="H833">
        <v>45385</v>
      </c>
      <c r="J833">
        <v>0</v>
      </c>
      <c r="K833" t="s">
        <v>1620</v>
      </c>
      <c r="L833" t="s">
        <v>1636</v>
      </c>
      <c r="M833" t="s">
        <v>1556</v>
      </c>
      <c r="N833">
        <v>152</v>
      </c>
      <c r="O833" t="s">
        <v>1557</v>
      </c>
      <c r="P833" t="s">
        <v>3</v>
      </c>
      <c r="Q833" t="s">
        <v>1558</v>
      </c>
      <c r="R833" t="s">
        <v>672</v>
      </c>
      <c r="S833" t="s">
        <v>673</v>
      </c>
      <c r="T833" s="109">
        <v>164</v>
      </c>
      <c r="U833" t="s">
        <v>1559</v>
      </c>
      <c r="V833" t="s">
        <v>1701</v>
      </c>
    </row>
    <row r="834" spans="1:22" hidden="1" x14ac:dyDescent="0.25">
      <c r="A834" t="s">
        <v>449</v>
      </c>
      <c r="B834">
        <v>3</v>
      </c>
      <c r="C834">
        <v>8</v>
      </c>
      <c r="D834" t="s">
        <v>1554</v>
      </c>
      <c r="E834" s="108">
        <v>45385</v>
      </c>
      <c r="F834" t="s">
        <v>1555</v>
      </c>
      <c r="G834">
        <v>1</v>
      </c>
      <c r="H834">
        <v>45385</v>
      </c>
      <c r="J834">
        <v>0</v>
      </c>
      <c r="K834" t="s">
        <v>1620</v>
      </c>
      <c r="L834" t="s">
        <v>1636</v>
      </c>
      <c r="M834" t="s">
        <v>1556</v>
      </c>
      <c r="N834">
        <v>152</v>
      </c>
      <c r="O834" t="s">
        <v>1557</v>
      </c>
      <c r="P834" t="s">
        <v>3</v>
      </c>
      <c r="Q834" t="s">
        <v>1558</v>
      </c>
      <c r="R834" t="s">
        <v>399</v>
      </c>
      <c r="S834" t="s">
        <v>400</v>
      </c>
      <c r="T834" s="109">
        <v>76</v>
      </c>
      <c r="U834" t="s">
        <v>1559</v>
      </c>
      <c r="V834" t="s">
        <v>1701</v>
      </c>
    </row>
    <row r="835" spans="1:22" hidden="1" x14ac:dyDescent="0.25">
      <c r="A835" t="s">
        <v>449</v>
      </c>
      <c r="B835">
        <v>3</v>
      </c>
      <c r="C835">
        <v>8</v>
      </c>
      <c r="D835" t="s">
        <v>1554</v>
      </c>
      <c r="E835" s="108">
        <v>45385</v>
      </c>
      <c r="F835" t="s">
        <v>1555</v>
      </c>
      <c r="G835">
        <v>1</v>
      </c>
      <c r="H835">
        <v>45385</v>
      </c>
      <c r="J835">
        <v>0</v>
      </c>
      <c r="K835" t="s">
        <v>1620</v>
      </c>
      <c r="L835" t="s">
        <v>1636</v>
      </c>
      <c r="M835" t="s">
        <v>1556</v>
      </c>
      <c r="N835">
        <v>152</v>
      </c>
      <c r="O835" t="s">
        <v>1557</v>
      </c>
      <c r="P835" t="s">
        <v>3</v>
      </c>
      <c r="Q835" t="s">
        <v>1558</v>
      </c>
      <c r="R835" t="s">
        <v>346</v>
      </c>
      <c r="S835" t="s">
        <v>347</v>
      </c>
      <c r="T835" s="109">
        <v>160</v>
      </c>
      <c r="U835" t="s">
        <v>1559</v>
      </c>
      <c r="V835" t="s">
        <v>1701</v>
      </c>
    </row>
    <row r="836" spans="1:22" hidden="1" x14ac:dyDescent="0.25">
      <c r="A836" t="s">
        <v>449</v>
      </c>
      <c r="B836">
        <v>3</v>
      </c>
      <c r="C836">
        <v>8</v>
      </c>
      <c r="D836" t="s">
        <v>1554</v>
      </c>
      <c r="E836" s="108">
        <v>45385</v>
      </c>
      <c r="F836" t="s">
        <v>1555</v>
      </c>
      <c r="G836">
        <v>1</v>
      </c>
      <c r="H836">
        <v>45385</v>
      </c>
      <c r="J836">
        <v>0</v>
      </c>
      <c r="K836" t="s">
        <v>1620</v>
      </c>
      <c r="L836" t="s">
        <v>1636</v>
      </c>
      <c r="M836" t="s">
        <v>1556</v>
      </c>
      <c r="N836">
        <v>152</v>
      </c>
      <c r="O836" t="s">
        <v>1557</v>
      </c>
      <c r="P836" t="s">
        <v>3</v>
      </c>
      <c r="Q836" t="s">
        <v>1558</v>
      </c>
      <c r="R836" t="s">
        <v>370</v>
      </c>
      <c r="S836" t="s">
        <v>1569</v>
      </c>
      <c r="T836" s="109">
        <v>100</v>
      </c>
      <c r="U836" t="s">
        <v>1559</v>
      </c>
      <c r="V836" t="s">
        <v>1701</v>
      </c>
    </row>
    <row r="837" spans="1:22" hidden="1" x14ac:dyDescent="0.25">
      <c r="A837" t="s">
        <v>449</v>
      </c>
      <c r="B837">
        <v>3</v>
      </c>
      <c r="C837">
        <v>8</v>
      </c>
      <c r="D837" t="s">
        <v>1554</v>
      </c>
      <c r="E837" s="108">
        <v>45385</v>
      </c>
      <c r="F837" t="s">
        <v>1555</v>
      </c>
      <c r="G837">
        <v>1</v>
      </c>
      <c r="H837">
        <v>45385</v>
      </c>
      <c r="J837">
        <v>0</v>
      </c>
      <c r="K837" t="s">
        <v>1620</v>
      </c>
      <c r="L837" t="s">
        <v>1636</v>
      </c>
      <c r="M837" t="s">
        <v>1556</v>
      </c>
      <c r="N837">
        <v>152</v>
      </c>
      <c r="O837" t="s">
        <v>1557</v>
      </c>
      <c r="P837" t="s">
        <v>3</v>
      </c>
      <c r="Q837" t="s">
        <v>1558</v>
      </c>
      <c r="R837" t="s">
        <v>670</v>
      </c>
      <c r="S837" t="s">
        <v>1566</v>
      </c>
      <c r="T837" s="109">
        <v>104</v>
      </c>
      <c r="U837" t="s">
        <v>1559</v>
      </c>
      <c r="V837" t="s">
        <v>1701</v>
      </c>
    </row>
    <row r="838" spans="1:22" hidden="1" x14ac:dyDescent="0.25">
      <c r="A838" t="s">
        <v>449</v>
      </c>
      <c r="B838">
        <v>3</v>
      </c>
      <c r="C838">
        <v>8</v>
      </c>
      <c r="D838" t="s">
        <v>1554</v>
      </c>
      <c r="E838" s="108">
        <v>45385</v>
      </c>
      <c r="F838" t="s">
        <v>1555</v>
      </c>
      <c r="G838">
        <v>1</v>
      </c>
      <c r="H838">
        <v>45385</v>
      </c>
      <c r="J838">
        <v>0</v>
      </c>
      <c r="K838" t="s">
        <v>1620</v>
      </c>
      <c r="L838" t="s">
        <v>1636</v>
      </c>
      <c r="M838" t="s">
        <v>1556</v>
      </c>
      <c r="N838">
        <v>152</v>
      </c>
      <c r="O838" t="s">
        <v>1557</v>
      </c>
      <c r="P838" t="s">
        <v>3</v>
      </c>
      <c r="Q838" t="s">
        <v>1558</v>
      </c>
      <c r="R838" t="s">
        <v>672</v>
      </c>
      <c r="S838" t="s">
        <v>673</v>
      </c>
      <c r="T838" s="109">
        <v>164</v>
      </c>
      <c r="U838" t="s">
        <v>1559</v>
      </c>
      <c r="V838" t="s">
        <v>1701</v>
      </c>
    </row>
    <row r="839" spans="1:22" hidden="1" x14ac:dyDescent="0.25">
      <c r="A839" t="s">
        <v>449</v>
      </c>
      <c r="B839">
        <v>3</v>
      </c>
      <c r="C839">
        <v>8</v>
      </c>
      <c r="D839" t="s">
        <v>1554</v>
      </c>
      <c r="E839" s="108">
        <v>45385</v>
      </c>
      <c r="F839" t="s">
        <v>1555</v>
      </c>
      <c r="G839">
        <v>1</v>
      </c>
      <c r="H839">
        <v>45385</v>
      </c>
      <c r="J839">
        <v>0</v>
      </c>
      <c r="K839" t="s">
        <v>1620</v>
      </c>
      <c r="L839" t="s">
        <v>1636</v>
      </c>
      <c r="M839" t="s">
        <v>1556</v>
      </c>
      <c r="N839">
        <v>152</v>
      </c>
      <c r="O839" t="s">
        <v>1557</v>
      </c>
      <c r="P839" t="s">
        <v>3</v>
      </c>
      <c r="Q839" t="s">
        <v>1558</v>
      </c>
      <c r="R839" t="s">
        <v>399</v>
      </c>
      <c r="S839" t="s">
        <v>400</v>
      </c>
      <c r="T839" s="109">
        <v>76</v>
      </c>
      <c r="U839" t="s">
        <v>1559</v>
      </c>
      <c r="V839" t="s">
        <v>1701</v>
      </c>
    </row>
    <row r="840" spans="1:22" hidden="1" x14ac:dyDescent="0.25">
      <c r="A840" t="s">
        <v>449</v>
      </c>
      <c r="B840">
        <v>3</v>
      </c>
      <c r="C840">
        <v>8</v>
      </c>
      <c r="D840" t="s">
        <v>1554</v>
      </c>
      <c r="E840" s="108">
        <v>45385</v>
      </c>
      <c r="F840" t="s">
        <v>1555</v>
      </c>
      <c r="G840">
        <v>1</v>
      </c>
      <c r="H840">
        <v>45385</v>
      </c>
      <c r="J840">
        <v>0</v>
      </c>
      <c r="K840" t="s">
        <v>1620</v>
      </c>
      <c r="L840" t="s">
        <v>1636</v>
      </c>
      <c r="M840" t="s">
        <v>1556</v>
      </c>
      <c r="N840">
        <v>152</v>
      </c>
      <c r="O840" t="s">
        <v>1557</v>
      </c>
      <c r="P840" t="s">
        <v>3</v>
      </c>
      <c r="Q840" t="s">
        <v>1558</v>
      </c>
      <c r="R840" t="s">
        <v>346</v>
      </c>
      <c r="S840" t="s">
        <v>347</v>
      </c>
      <c r="T840" s="109">
        <v>160</v>
      </c>
      <c r="U840" t="s">
        <v>1559</v>
      </c>
      <c r="V840" t="s">
        <v>1701</v>
      </c>
    </row>
    <row r="841" spans="1:22" hidden="1" x14ac:dyDescent="0.25">
      <c r="A841" t="s">
        <v>449</v>
      </c>
      <c r="B841">
        <v>3</v>
      </c>
      <c r="C841">
        <v>8</v>
      </c>
      <c r="D841" t="s">
        <v>1554</v>
      </c>
      <c r="E841" s="108">
        <v>45385</v>
      </c>
      <c r="F841" t="s">
        <v>1555</v>
      </c>
      <c r="G841">
        <v>1</v>
      </c>
      <c r="H841">
        <v>45385</v>
      </c>
      <c r="J841">
        <v>0</v>
      </c>
      <c r="K841" t="s">
        <v>1620</v>
      </c>
      <c r="L841" t="s">
        <v>1636</v>
      </c>
      <c r="M841" t="s">
        <v>1556</v>
      </c>
      <c r="N841">
        <v>152</v>
      </c>
      <c r="O841" t="s">
        <v>1557</v>
      </c>
      <c r="P841" t="s">
        <v>3</v>
      </c>
      <c r="Q841" t="s">
        <v>1558</v>
      </c>
      <c r="R841" t="s">
        <v>370</v>
      </c>
      <c r="S841" t="s">
        <v>1569</v>
      </c>
      <c r="T841" s="109">
        <v>350</v>
      </c>
      <c r="U841" t="s">
        <v>1559</v>
      </c>
      <c r="V841" t="s">
        <v>1701</v>
      </c>
    </row>
    <row r="842" spans="1:22" hidden="1" x14ac:dyDescent="0.25">
      <c r="A842" t="s">
        <v>449</v>
      </c>
      <c r="B842">
        <v>3</v>
      </c>
      <c r="C842">
        <v>8</v>
      </c>
      <c r="D842" t="s">
        <v>1554</v>
      </c>
      <c r="E842" s="108">
        <v>45385</v>
      </c>
      <c r="F842" t="s">
        <v>1555</v>
      </c>
      <c r="G842">
        <v>1</v>
      </c>
      <c r="H842">
        <v>45385</v>
      </c>
      <c r="J842">
        <v>0</v>
      </c>
      <c r="K842" t="s">
        <v>1620</v>
      </c>
      <c r="L842" t="s">
        <v>1636</v>
      </c>
      <c r="M842" t="s">
        <v>1556</v>
      </c>
      <c r="N842">
        <v>152</v>
      </c>
      <c r="O842" t="s">
        <v>1557</v>
      </c>
      <c r="P842" t="s">
        <v>3</v>
      </c>
      <c r="Q842" t="s">
        <v>1558</v>
      </c>
      <c r="R842" t="s">
        <v>1055</v>
      </c>
      <c r="S842" t="s">
        <v>1056</v>
      </c>
      <c r="T842" s="109">
        <v>279</v>
      </c>
      <c r="U842" t="s">
        <v>1559</v>
      </c>
      <c r="V842" t="s">
        <v>1701</v>
      </c>
    </row>
    <row r="843" spans="1:22" hidden="1" x14ac:dyDescent="0.25">
      <c r="A843" t="s">
        <v>449</v>
      </c>
      <c r="B843">
        <v>3</v>
      </c>
      <c r="C843">
        <v>8</v>
      </c>
      <c r="D843" t="s">
        <v>1554</v>
      </c>
      <c r="E843" s="108">
        <v>45385</v>
      </c>
      <c r="F843" t="s">
        <v>1555</v>
      </c>
      <c r="G843">
        <v>1</v>
      </c>
      <c r="H843">
        <v>45385</v>
      </c>
      <c r="J843">
        <v>0</v>
      </c>
      <c r="K843" t="s">
        <v>1620</v>
      </c>
      <c r="L843" t="s">
        <v>1636</v>
      </c>
      <c r="M843" t="s">
        <v>1556</v>
      </c>
      <c r="N843">
        <v>152</v>
      </c>
      <c r="O843" t="s">
        <v>1557</v>
      </c>
      <c r="P843" t="s">
        <v>3</v>
      </c>
      <c r="Q843" t="s">
        <v>1558</v>
      </c>
      <c r="R843" t="s">
        <v>672</v>
      </c>
      <c r="S843" t="s">
        <v>673</v>
      </c>
      <c r="T843" s="109">
        <v>164</v>
      </c>
      <c r="U843" t="s">
        <v>1559</v>
      </c>
      <c r="V843" t="s">
        <v>1701</v>
      </c>
    </row>
    <row r="844" spans="1:22" hidden="1" x14ac:dyDescent="0.25">
      <c r="A844" t="s">
        <v>449</v>
      </c>
      <c r="B844">
        <v>3</v>
      </c>
      <c r="C844">
        <v>8</v>
      </c>
      <c r="D844" t="s">
        <v>1554</v>
      </c>
      <c r="E844" s="108">
        <v>45385</v>
      </c>
      <c r="F844" t="s">
        <v>1555</v>
      </c>
      <c r="G844">
        <v>1</v>
      </c>
      <c r="H844">
        <v>45385</v>
      </c>
      <c r="J844">
        <v>0</v>
      </c>
      <c r="K844" t="s">
        <v>1620</v>
      </c>
      <c r="L844" t="s">
        <v>1636</v>
      </c>
      <c r="M844" t="s">
        <v>1556</v>
      </c>
      <c r="N844">
        <v>152</v>
      </c>
      <c r="O844" t="s">
        <v>1557</v>
      </c>
      <c r="P844" t="s">
        <v>3</v>
      </c>
      <c r="Q844" t="s">
        <v>1558</v>
      </c>
      <c r="R844" t="s">
        <v>399</v>
      </c>
      <c r="S844" t="s">
        <v>400</v>
      </c>
      <c r="T844" s="109">
        <v>76</v>
      </c>
      <c r="U844" t="s">
        <v>1559</v>
      </c>
      <c r="V844" t="s">
        <v>1701</v>
      </c>
    </row>
    <row r="845" spans="1:22" hidden="1" x14ac:dyDescent="0.25">
      <c r="A845" t="s">
        <v>449</v>
      </c>
      <c r="B845">
        <v>3</v>
      </c>
      <c r="C845">
        <v>8</v>
      </c>
      <c r="D845" t="s">
        <v>1554</v>
      </c>
      <c r="E845" s="108">
        <v>45385</v>
      </c>
      <c r="F845" t="s">
        <v>1555</v>
      </c>
      <c r="G845">
        <v>1</v>
      </c>
      <c r="H845">
        <v>45385</v>
      </c>
      <c r="J845">
        <v>0</v>
      </c>
      <c r="K845" t="s">
        <v>1620</v>
      </c>
      <c r="L845" t="s">
        <v>1636</v>
      </c>
      <c r="M845" t="s">
        <v>1556</v>
      </c>
      <c r="N845">
        <v>152</v>
      </c>
      <c r="O845" t="s">
        <v>1557</v>
      </c>
      <c r="P845" t="s">
        <v>3</v>
      </c>
      <c r="Q845" t="s">
        <v>1558</v>
      </c>
      <c r="R845" t="s">
        <v>346</v>
      </c>
      <c r="S845" t="s">
        <v>347</v>
      </c>
      <c r="T845" s="109">
        <v>200</v>
      </c>
      <c r="U845" t="s">
        <v>1559</v>
      </c>
      <c r="V845" t="s">
        <v>1701</v>
      </c>
    </row>
    <row r="846" spans="1:22" hidden="1" x14ac:dyDescent="0.25">
      <c r="A846" t="s">
        <v>449</v>
      </c>
      <c r="B846">
        <v>4</v>
      </c>
      <c r="C846">
        <v>8</v>
      </c>
      <c r="D846" t="s">
        <v>1554</v>
      </c>
      <c r="E846" s="108">
        <v>45391</v>
      </c>
      <c r="F846" t="s">
        <v>1555</v>
      </c>
      <c r="G846">
        <v>1</v>
      </c>
      <c r="H846">
        <v>45391</v>
      </c>
      <c r="J846">
        <v>0</v>
      </c>
      <c r="K846" t="s">
        <v>1620</v>
      </c>
      <c r="L846" t="s">
        <v>1636</v>
      </c>
      <c r="M846" t="s">
        <v>1556</v>
      </c>
      <c r="N846">
        <v>152</v>
      </c>
      <c r="O846" t="s">
        <v>1557</v>
      </c>
      <c r="P846" t="s">
        <v>3</v>
      </c>
      <c r="Q846" t="s">
        <v>1558</v>
      </c>
      <c r="R846" t="s">
        <v>1072</v>
      </c>
      <c r="S846" t="s">
        <v>1638</v>
      </c>
      <c r="T846" s="109">
        <v>575</v>
      </c>
      <c r="U846" t="s">
        <v>1559</v>
      </c>
      <c r="V846" t="s">
        <v>1702</v>
      </c>
    </row>
    <row r="847" spans="1:22" hidden="1" x14ac:dyDescent="0.25">
      <c r="A847" t="s">
        <v>449</v>
      </c>
      <c r="B847">
        <v>5</v>
      </c>
      <c r="C847">
        <v>8</v>
      </c>
      <c r="D847" t="s">
        <v>1554</v>
      </c>
      <c r="E847" s="108">
        <v>45392</v>
      </c>
      <c r="F847" t="s">
        <v>1555</v>
      </c>
      <c r="G847">
        <v>1</v>
      </c>
      <c r="H847">
        <v>45392</v>
      </c>
      <c r="J847">
        <v>0</v>
      </c>
      <c r="K847" t="s">
        <v>1620</v>
      </c>
      <c r="L847" t="s">
        <v>1636</v>
      </c>
      <c r="M847" t="s">
        <v>1556</v>
      </c>
      <c r="N847">
        <v>152</v>
      </c>
      <c r="O847" t="s">
        <v>1557</v>
      </c>
      <c r="P847" t="s">
        <v>3</v>
      </c>
      <c r="Q847" t="s">
        <v>1558</v>
      </c>
      <c r="R847" t="s">
        <v>1072</v>
      </c>
      <c r="S847" t="s">
        <v>1638</v>
      </c>
      <c r="T847" s="109">
        <v>575</v>
      </c>
      <c r="U847" t="s">
        <v>1559</v>
      </c>
      <c r="V847" t="s">
        <v>1703</v>
      </c>
    </row>
    <row r="848" spans="1:22" hidden="1" x14ac:dyDescent="0.25">
      <c r="A848" t="s">
        <v>449</v>
      </c>
      <c r="B848">
        <v>5</v>
      </c>
      <c r="C848">
        <v>8</v>
      </c>
      <c r="D848" t="s">
        <v>1554</v>
      </c>
      <c r="E848" s="108">
        <v>45392</v>
      </c>
      <c r="F848" t="s">
        <v>1555</v>
      </c>
      <c r="G848">
        <v>1</v>
      </c>
      <c r="H848">
        <v>45392</v>
      </c>
      <c r="J848">
        <v>0</v>
      </c>
      <c r="K848" t="s">
        <v>1620</v>
      </c>
      <c r="L848" t="s">
        <v>1636</v>
      </c>
      <c r="M848" t="s">
        <v>1556</v>
      </c>
      <c r="N848">
        <v>152</v>
      </c>
      <c r="O848" t="s">
        <v>1557</v>
      </c>
      <c r="P848" t="s">
        <v>3</v>
      </c>
      <c r="Q848" t="s">
        <v>1558</v>
      </c>
      <c r="R848" t="s">
        <v>956</v>
      </c>
      <c r="S848" t="s">
        <v>957</v>
      </c>
      <c r="T848" s="109">
        <v>360</v>
      </c>
      <c r="U848" t="s">
        <v>1559</v>
      </c>
      <c r="V848" t="s">
        <v>1703</v>
      </c>
    </row>
    <row r="849" spans="1:22" hidden="1" x14ac:dyDescent="0.25">
      <c r="A849" t="s">
        <v>449</v>
      </c>
      <c r="B849">
        <v>5</v>
      </c>
      <c r="C849">
        <v>8</v>
      </c>
      <c r="D849" t="s">
        <v>1554</v>
      </c>
      <c r="E849" s="108">
        <v>45392</v>
      </c>
      <c r="F849" t="s">
        <v>1555</v>
      </c>
      <c r="G849">
        <v>1</v>
      </c>
      <c r="H849">
        <v>45392</v>
      </c>
      <c r="J849">
        <v>0</v>
      </c>
      <c r="K849" t="s">
        <v>1620</v>
      </c>
      <c r="L849" t="s">
        <v>1636</v>
      </c>
      <c r="M849" t="s">
        <v>1556</v>
      </c>
      <c r="N849">
        <v>152</v>
      </c>
      <c r="O849" t="s">
        <v>1557</v>
      </c>
      <c r="P849" t="s">
        <v>3</v>
      </c>
      <c r="Q849" t="s">
        <v>1558</v>
      </c>
      <c r="R849" t="s">
        <v>670</v>
      </c>
      <c r="S849" t="s">
        <v>1566</v>
      </c>
      <c r="T849" s="109">
        <v>300</v>
      </c>
      <c r="U849" t="s">
        <v>1559</v>
      </c>
      <c r="V849" t="s">
        <v>1703</v>
      </c>
    </row>
    <row r="850" spans="1:22" hidden="1" x14ac:dyDescent="0.25">
      <c r="A850" t="s">
        <v>449</v>
      </c>
      <c r="B850">
        <v>6</v>
      </c>
      <c r="C850">
        <v>8</v>
      </c>
      <c r="D850" t="s">
        <v>1554</v>
      </c>
      <c r="E850" s="108">
        <v>45393</v>
      </c>
      <c r="F850" t="s">
        <v>1555</v>
      </c>
      <c r="G850">
        <v>1</v>
      </c>
      <c r="H850">
        <v>45393</v>
      </c>
      <c r="J850">
        <v>0</v>
      </c>
      <c r="K850" t="s">
        <v>1620</v>
      </c>
      <c r="L850" t="s">
        <v>1636</v>
      </c>
      <c r="M850" t="s">
        <v>1556</v>
      </c>
      <c r="N850">
        <v>152</v>
      </c>
      <c r="O850" t="s">
        <v>1557</v>
      </c>
      <c r="P850" t="s">
        <v>3</v>
      </c>
      <c r="Q850" t="s">
        <v>1558</v>
      </c>
      <c r="R850" t="s">
        <v>371</v>
      </c>
      <c r="S850" t="s">
        <v>1637</v>
      </c>
      <c r="T850" s="109">
        <v>110</v>
      </c>
      <c r="U850" t="s">
        <v>1559</v>
      </c>
      <c r="V850" t="s">
        <v>1704</v>
      </c>
    </row>
    <row r="851" spans="1:22" hidden="1" x14ac:dyDescent="0.25">
      <c r="A851" t="s">
        <v>449</v>
      </c>
      <c r="B851">
        <v>6</v>
      </c>
      <c r="C851">
        <v>8</v>
      </c>
      <c r="D851" t="s">
        <v>1554</v>
      </c>
      <c r="E851" s="108">
        <v>45393</v>
      </c>
      <c r="F851" t="s">
        <v>1555</v>
      </c>
      <c r="G851">
        <v>1</v>
      </c>
      <c r="H851">
        <v>45393</v>
      </c>
      <c r="J851">
        <v>0</v>
      </c>
      <c r="K851" t="s">
        <v>1620</v>
      </c>
      <c r="L851" t="s">
        <v>1636</v>
      </c>
      <c r="M851" t="s">
        <v>1556</v>
      </c>
      <c r="N851">
        <v>152</v>
      </c>
      <c r="O851" t="s">
        <v>1557</v>
      </c>
      <c r="P851" t="s">
        <v>3</v>
      </c>
      <c r="Q851" t="s">
        <v>1558</v>
      </c>
      <c r="R851" t="s">
        <v>1083</v>
      </c>
      <c r="S851" t="s">
        <v>1084</v>
      </c>
      <c r="T851" s="109">
        <v>350</v>
      </c>
      <c r="U851" t="s">
        <v>1559</v>
      </c>
      <c r="V851" t="s">
        <v>1704</v>
      </c>
    </row>
    <row r="852" spans="1:22" hidden="1" x14ac:dyDescent="0.25">
      <c r="A852" t="s">
        <v>449</v>
      </c>
      <c r="B852">
        <v>6</v>
      </c>
      <c r="C852">
        <v>8</v>
      </c>
      <c r="D852" t="s">
        <v>1554</v>
      </c>
      <c r="E852" s="108">
        <v>45393</v>
      </c>
      <c r="F852" t="s">
        <v>1555</v>
      </c>
      <c r="G852">
        <v>1</v>
      </c>
      <c r="H852">
        <v>45393</v>
      </c>
      <c r="J852">
        <v>0</v>
      </c>
      <c r="K852" t="s">
        <v>1620</v>
      </c>
      <c r="L852" t="s">
        <v>1636</v>
      </c>
      <c r="M852" t="s">
        <v>1556</v>
      </c>
      <c r="N852">
        <v>152</v>
      </c>
      <c r="O852" t="s">
        <v>1557</v>
      </c>
      <c r="P852" t="s">
        <v>3</v>
      </c>
      <c r="Q852" t="s">
        <v>1558</v>
      </c>
      <c r="R852" t="s">
        <v>1072</v>
      </c>
      <c r="S852" t="s">
        <v>1638</v>
      </c>
      <c r="T852" s="109">
        <v>1150</v>
      </c>
      <c r="U852" t="s">
        <v>1559</v>
      </c>
      <c r="V852" t="s">
        <v>1704</v>
      </c>
    </row>
    <row r="853" spans="1:22" hidden="1" x14ac:dyDescent="0.25">
      <c r="A853" t="s">
        <v>449</v>
      </c>
      <c r="B853">
        <v>6</v>
      </c>
      <c r="C853">
        <v>8</v>
      </c>
      <c r="D853" t="s">
        <v>1554</v>
      </c>
      <c r="E853" s="108">
        <v>45393</v>
      </c>
      <c r="F853" t="s">
        <v>1555</v>
      </c>
      <c r="G853">
        <v>1</v>
      </c>
      <c r="H853">
        <v>45393</v>
      </c>
      <c r="J853">
        <v>0</v>
      </c>
      <c r="K853" t="s">
        <v>1620</v>
      </c>
      <c r="L853" t="s">
        <v>1636</v>
      </c>
      <c r="M853" t="s">
        <v>1556</v>
      </c>
      <c r="N853">
        <v>152</v>
      </c>
      <c r="O853" t="s">
        <v>1557</v>
      </c>
      <c r="P853" t="s">
        <v>3</v>
      </c>
      <c r="Q853" t="s">
        <v>1558</v>
      </c>
      <c r="R853" t="s">
        <v>956</v>
      </c>
      <c r="S853" t="s">
        <v>957</v>
      </c>
      <c r="T853" s="109">
        <v>600</v>
      </c>
      <c r="U853" t="s">
        <v>1559</v>
      </c>
      <c r="V853" t="s">
        <v>1704</v>
      </c>
    </row>
    <row r="854" spans="1:22" hidden="1" x14ac:dyDescent="0.25">
      <c r="A854" t="s">
        <v>449</v>
      </c>
      <c r="B854">
        <v>6</v>
      </c>
      <c r="C854">
        <v>8</v>
      </c>
      <c r="D854" t="s">
        <v>1554</v>
      </c>
      <c r="E854" s="108">
        <v>45393</v>
      </c>
      <c r="F854" t="s">
        <v>1555</v>
      </c>
      <c r="G854">
        <v>1</v>
      </c>
      <c r="H854">
        <v>45393</v>
      </c>
      <c r="J854">
        <v>0</v>
      </c>
      <c r="K854" t="s">
        <v>1620</v>
      </c>
      <c r="L854" t="s">
        <v>1636</v>
      </c>
      <c r="M854" t="s">
        <v>1556</v>
      </c>
      <c r="N854">
        <v>152</v>
      </c>
      <c r="O854" t="s">
        <v>1557</v>
      </c>
      <c r="P854" t="s">
        <v>3</v>
      </c>
      <c r="Q854" t="s">
        <v>1558</v>
      </c>
      <c r="R854" t="s">
        <v>358</v>
      </c>
      <c r="S854" t="s">
        <v>359</v>
      </c>
      <c r="T854" s="109">
        <v>1930.5</v>
      </c>
      <c r="U854" t="s">
        <v>1559</v>
      </c>
      <c r="V854" t="s">
        <v>1704</v>
      </c>
    </row>
    <row r="855" spans="1:22" hidden="1" x14ac:dyDescent="0.25">
      <c r="A855" t="s">
        <v>449</v>
      </c>
      <c r="B855">
        <v>7</v>
      </c>
      <c r="C855">
        <v>8</v>
      </c>
      <c r="D855" t="s">
        <v>1554</v>
      </c>
      <c r="E855" s="108">
        <v>45390</v>
      </c>
      <c r="F855" t="s">
        <v>1555</v>
      </c>
      <c r="G855">
        <v>1</v>
      </c>
      <c r="H855">
        <v>45390</v>
      </c>
      <c r="J855">
        <v>0</v>
      </c>
      <c r="K855" t="s">
        <v>1620</v>
      </c>
      <c r="L855" t="s">
        <v>1636</v>
      </c>
      <c r="M855" t="s">
        <v>1556</v>
      </c>
      <c r="N855">
        <v>152</v>
      </c>
      <c r="O855" t="s">
        <v>1557</v>
      </c>
      <c r="P855" t="s">
        <v>3</v>
      </c>
      <c r="Q855" t="s">
        <v>1558</v>
      </c>
      <c r="R855" t="s">
        <v>371</v>
      </c>
      <c r="S855" t="s">
        <v>1637</v>
      </c>
      <c r="T855" s="109">
        <v>1875</v>
      </c>
      <c r="U855" t="s">
        <v>1559</v>
      </c>
      <c r="V855" t="s">
        <v>1705</v>
      </c>
    </row>
    <row r="856" spans="1:22" hidden="1" x14ac:dyDescent="0.25">
      <c r="A856" t="s">
        <v>449</v>
      </c>
      <c r="B856">
        <v>7</v>
      </c>
      <c r="C856">
        <v>8</v>
      </c>
      <c r="D856" t="s">
        <v>1554</v>
      </c>
      <c r="E856" s="108">
        <v>45390</v>
      </c>
      <c r="F856" t="s">
        <v>1555</v>
      </c>
      <c r="G856">
        <v>1</v>
      </c>
      <c r="H856">
        <v>45390</v>
      </c>
      <c r="J856">
        <v>0</v>
      </c>
      <c r="K856" t="s">
        <v>1620</v>
      </c>
      <c r="L856" t="s">
        <v>1636</v>
      </c>
      <c r="M856" t="s">
        <v>1556</v>
      </c>
      <c r="N856">
        <v>152</v>
      </c>
      <c r="O856" t="s">
        <v>1557</v>
      </c>
      <c r="P856" t="s">
        <v>3</v>
      </c>
      <c r="Q856" t="s">
        <v>1558</v>
      </c>
      <c r="R856" t="s">
        <v>1072</v>
      </c>
      <c r="S856" t="s">
        <v>1638</v>
      </c>
      <c r="T856" s="109">
        <v>1725</v>
      </c>
      <c r="U856" t="s">
        <v>1559</v>
      </c>
      <c r="V856" t="s">
        <v>1705</v>
      </c>
    </row>
    <row r="857" spans="1:22" hidden="1" x14ac:dyDescent="0.25">
      <c r="A857" t="s">
        <v>449</v>
      </c>
      <c r="B857">
        <v>7</v>
      </c>
      <c r="C857">
        <v>8</v>
      </c>
      <c r="D857" t="s">
        <v>1554</v>
      </c>
      <c r="E857" s="108">
        <v>45390</v>
      </c>
      <c r="F857" t="s">
        <v>1555</v>
      </c>
      <c r="G857">
        <v>1</v>
      </c>
      <c r="H857">
        <v>45390</v>
      </c>
      <c r="J857">
        <v>0</v>
      </c>
      <c r="K857" t="s">
        <v>1620</v>
      </c>
      <c r="L857" t="s">
        <v>1636</v>
      </c>
      <c r="M857" t="s">
        <v>1556</v>
      </c>
      <c r="N857">
        <v>152</v>
      </c>
      <c r="O857" t="s">
        <v>1557</v>
      </c>
      <c r="P857" t="s">
        <v>3</v>
      </c>
      <c r="Q857" t="s">
        <v>1558</v>
      </c>
      <c r="R857" t="s">
        <v>834</v>
      </c>
      <c r="S857" t="s">
        <v>835</v>
      </c>
      <c r="T857" s="109">
        <v>628</v>
      </c>
      <c r="U857" t="s">
        <v>1559</v>
      </c>
      <c r="V857" t="s">
        <v>1705</v>
      </c>
    </row>
    <row r="858" spans="1:22" hidden="1" x14ac:dyDescent="0.25">
      <c r="A858" t="s">
        <v>449</v>
      </c>
      <c r="B858">
        <v>7</v>
      </c>
      <c r="C858">
        <v>8</v>
      </c>
      <c r="D858" t="s">
        <v>1554</v>
      </c>
      <c r="E858" s="108">
        <v>45390</v>
      </c>
      <c r="F858" t="s">
        <v>1555</v>
      </c>
      <c r="G858">
        <v>1</v>
      </c>
      <c r="H858">
        <v>45390</v>
      </c>
      <c r="J858">
        <v>0</v>
      </c>
      <c r="K858" t="s">
        <v>1620</v>
      </c>
      <c r="L858" t="s">
        <v>1636</v>
      </c>
      <c r="M858" t="s">
        <v>1556</v>
      </c>
      <c r="N858">
        <v>152</v>
      </c>
      <c r="O858" t="s">
        <v>1557</v>
      </c>
      <c r="P858" t="s">
        <v>3</v>
      </c>
      <c r="Q858" t="s">
        <v>1558</v>
      </c>
      <c r="R858" t="s">
        <v>399</v>
      </c>
      <c r="S858" t="s">
        <v>400</v>
      </c>
      <c r="T858" s="109">
        <v>76</v>
      </c>
      <c r="U858" t="s">
        <v>1559</v>
      </c>
      <c r="V858" t="s">
        <v>1705</v>
      </c>
    </row>
    <row r="859" spans="1:22" hidden="1" x14ac:dyDescent="0.25">
      <c r="A859" t="s">
        <v>449</v>
      </c>
      <c r="B859">
        <v>7</v>
      </c>
      <c r="C859">
        <v>8</v>
      </c>
      <c r="D859" t="s">
        <v>1554</v>
      </c>
      <c r="E859" s="108">
        <v>45390</v>
      </c>
      <c r="F859" t="s">
        <v>1555</v>
      </c>
      <c r="G859">
        <v>1</v>
      </c>
      <c r="H859">
        <v>45390</v>
      </c>
      <c r="J859">
        <v>0</v>
      </c>
      <c r="K859" t="s">
        <v>1620</v>
      </c>
      <c r="L859" t="s">
        <v>1636</v>
      </c>
      <c r="M859" t="s">
        <v>1556</v>
      </c>
      <c r="N859">
        <v>152</v>
      </c>
      <c r="O859" t="s">
        <v>1557</v>
      </c>
      <c r="P859" t="s">
        <v>3</v>
      </c>
      <c r="Q859" t="s">
        <v>1558</v>
      </c>
      <c r="R859" t="s">
        <v>672</v>
      </c>
      <c r="S859" t="s">
        <v>673</v>
      </c>
      <c r="T859" s="109">
        <v>164</v>
      </c>
      <c r="U859" t="s">
        <v>1559</v>
      </c>
      <c r="V859" t="s">
        <v>1705</v>
      </c>
    </row>
    <row r="860" spans="1:22" hidden="1" x14ac:dyDescent="0.25">
      <c r="A860" t="s">
        <v>449</v>
      </c>
      <c r="B860">
        <v>7</v>
      </c>
      <c r="C860">
        <v>8</v>
      </c>
      <c r="D860" t="s">
        <v>1554</v>
      </c>
      <c r="E860" s="108">
        <v>45390</v>
      </c>
      <c r="F860" t="s">
        <v>1555</v>
      </c>
      <c r="G860">
        <v>1</v>
      </c>
      <c r="H860">
        <v>45390</v>
      </c>
      <c r="J860">
        <v>0</v>
      </c>
      <c r="K860" t="s">
        <v>1620</v>
      </c>
      <c r="L860" t="s">
        <v>1636</v>
      </c>
      <c r="M860" t="s">
        <v>1556</v>
      </c>
      <c r="N860">
        <v>152</v>
      </c>
      <c r="O860" t="s">
        <v>1557</v>
      </c>
      <c r="P860" t="s">
        <v>3</v>
      </c>
      <c r="Q860" t="s">
        <v>1558</v>
      </c>
      <c r="R860" t="s">
        <v>670</v>
      </c>
      <c r="S860" t="s">
        <v>1566</v>
      </c>
      <c r="T860" s="109">
        <v>104</v>
      </c>
      <c r="U860" t="s">
        <v>1559</v>
      </c>
      <c r="V860" t="s">
        <v>1705</v>
      </c>
    </row>
    <row r="861" spans="1:22" hidden="1" x14ac:dyDescent="0.25">
      <c r="A861" t="s">
        <v>449</v>
      </c>
      <c r="B861">
        <v>7</v>
      </c>
      <c r="C861">
        <v>8</v>
      </c>
      <c r="D861" t="s">
        <v>1554</v>
      </c>
      <c r="E861" s="108">
        <v>45390</v>
      </c>
      <c r="F861" t="s">
        <v>1555</v>
      </c>
      <c r="G861">
        <v>1</v>
      </c>
      <c r="H861">
        <v>45390</v>
      </c>
      <c r="J861">
        <v>0</v>
      </c>
      <c r="K861" t="s">
        <v>1620</v>
      </c>
      <c r="L861" t="s">
        <v>1636</v>
      </c>
      <c r="M861" t="s">
        <v>1556</v>
      </c>
      <c r="N861">
        <v>152</v>
      </c>
      <c r="O861" t="s">
        <v>1557</v>
      </c>
      <c r="P861" t="s">
        <v>3</v>
      </c>
      <c r="Q861" t="s">
        <v>1558</v>
      </c>
      <c r="R861" t="s">
        <v>1055</v>
      </c>
      <c r="S861" t="s">
        <v>1056</v>
      </c>
      <c r="T861" s="109">
        <v>279</v>
      </c>
      <c r="U861" t="s">
        <v>1559</v>
      </c>
      <c r="V861" t="s">
        <v>1705</v>
      </c>
    </row>
    <row r="862" spans="1:22" hidden="1" x14ac:dyDescent="0.25">
      <c r="A862" t="s">
        <v>449</v>
      </c>
      <c r="B862">
        <v>7</v>
      </c>
      <c r="C862">
        <v>8</v>
      </c>
      <c r="D862" t="s">
        <v>1554</v>
      </c>
      <c r="E862" s="108">
        <v>45390</v>
      </c>
      <c r="F862" t="s">
        <v>1555</v>
      </c>
      <c r="G862">
        <v>1</v>
      </c>
      <c r="H862">
        <v>45390</v>
      </c>
      <c r="J862">
        <v>0</v>
      </c>
      <c r="K862" t="s">
        <v>1620</v>
      </c>
      <c r="L862" t="s">
        <v>1636</v>
      </c>
      <c r="M862" t="s">
        <v>1556</v>
      </c>
      <c r="N862">
        <v>152</v>
      </c>
      <c r="O862" t="s">
        <v>1557</v>
      </c>
      <c r="P862" t="s">
        <v>3</v>
      </c>
      <c r="Q862" t="s">
        <v>1558</v>
      </c>
      <c r="R862" t="s">
        <v>370</v>
      </c>
      <c r="S862" t="s">
        <v>1569</v>
      </c>
      <c r="T862" s="109">
        <v>100</v>
      </c>
      <c r="U862" t="s">
        <v>1559</v>
      </c>
      <c r="V862" t="s">
        <v>1705</v>
      </c>
    </row>
    <row r="863" spans="1:22" hidden="1" x14ac:dyDescent="0.25">
      <c r="A863" t="s">
        <v>449</v>
      </c>
      <c r="B863">
        <v>7</v>
      </c>
      <c r="C863">
        <v>8</v>
      </c>
      <c r="D863" t="s">
        <v>1554</v>
      </c>
      <c r="E863" s="108">
        <v>45390</v>
      </c>
      <c r="F863" t="s">
        <v>1555</v>
      </c>
      <c r="G863">
        <v>1</v>
      </c>
      <c r="H863">
        <v>45390</v>
      </c>
      <c r="J863">
        <v>0</v>
      </c>
      <c r="K863" t="s">
        <v>1620</v>
      </c>
      <c r="L863" t="s">
        <v>1636</v>
      </c>
      <c r="M863" t="s">
        <v>1556</v>
      </c>
      <c r="N863">
        <v>152</v>
      </c>
      <c r="O863" t="s">
        <v>1557</v>
      </c>
      <c r="P863" t="s">
        <v>3</v>
      </c>
      <c r="Q863" t="s">
        <v>1558</v>
      </c>
      <c r="R863" t="s">
        <v>775</v>
      </c>
      <c r="S863" t="s">
        <v>776</v>
      </c>
      <c r="T863" s="109">
        <v>76.05</v>
      </c>
      <c r="U863" t="s">
        <v>1559</v>
      </c>
      <c r="V863" t="s">
        <v>1705</v>
      </c>
    </row>
    <row r="864" spans="1:22" hidden="1" x14ac:dyDescent="0.25">
      <c r="A864" t="s">
        <v>449</v>
      </c>
      <c r="B864">
        <v>7</v>
      </c>
      <c r="C864">
        <v>8</v>
      </c>
      <c r="D864" t="s">
        <v>1554</v>
      </c>
      <c r="E864" s="108">
        <v>45390</v>
      </c>
      <c r="F864" t="s">
        <v>1555</v>
      </c>
      <c r="G864">
        <v>1</v>
      </c>
      <c r="H864">
        <v>45390</v>
      </c>
      <c r="J864">
        <v>0</v>
      </c>
      <c r="K864" t="s">
        <v>1620</v>
      </c>
      <c r="L864" t="s">
        <v>1636</v>
      </c>
      <c r="M864" t="s">
        <v>1556</v>
      </c>
      <c r="N864">
        <v>152</v>
      </c>
      <c r="O864" t="s">
        <v>1557</v>
      </c>
      <c r="P864" t="s">
        <v>3</v>
      </c>
      <c r="Q864" t="s">
        <v>1558</v>
      </c>
      <c r="R864" t="s">
        <v>346</v>
      </c>
      <c r="S864" t="s">
        <v>347</v>
      </c>
      <c r="T864" s="109">
        <v>100</v>
      </c>
      <c r="U864" t="s">
        <v>1559</v>
      </c>
      <c r="V864" t="s">
        <v>1705</v>
      </c>
    </row>
    <row r="865" spans="1:22" hidden="1" x14ac:dyDescent="0.25">
      <c r="A865" t="s">
        <v>449</v>
      </c>
      <c r="B865">
        <v>7</v>
      </c>
      <c r="C865">
        <v>8</v>
      </c>
      <c r="D865" t="s">
        <v>1554</v>
      </c>
      <c r="E865" s="108">
        <v>45390</v>
      </c>
      <c r="F865" t="s">
        <v>1555</v>
      </c>
      <c r="G865">
        <v>1</v>
      </c>
      <c r="H865">
        <v>45390</v>
      </c>
      <c r="J865">
        <v>0</v>
      </c>
      <c r="K865" t="s">
        <v>1620</v>
      </c>
      <c r="L865" t="s">
        <v>1636</v>
      </c>
      <c r="M865" t="s">
        <v>1556</v>
      </c>
      <c r="N865">
        <v>152</v>
      </c>
      <c r="O865" t="s">
        <v>1557</v>
      </c>
      <c r="P865" t="s">
        <v>3</v>
      </c>
      <c r="Q865" t="s">
        <v>1558</v>
      </c>
      <c r="R865" t="s">
        <v>956</v>
      </c>
      <c r="S865" t="s">
        <v>957</v>
      </c>
      <c r="T865" s="109">
        <v>300</v>
      </c>
      <c r="U865" t="s">
        <v>1559</v>
      </c>
      <c r="V865" t="s">
        <v>1705</v>
      </c>
    </row>
    <row r="866" spans="1:22" hidden="1" x14ac:dyDescent="0.25">
      <c r="A866" t="s">
        <v>449</v>
      </c>
      <c r="B866">
        <v>8</v>
      </c>
      <c r="C866">
        <v>8</v>
      </c>
      <c r="D866" t="s">
        <v>1554</v>
      </c>
      <c r="E866" s="108">
        <v>45397</v>
      </c>
      <c r="F866" t="s">
        <v>1555</v>
      </c>
      <c r="G866">
        <v>1</v>
      </c>
      <c r="H866">
        <v>45397</v>
      </c>
      <c r="J866">
        <v>0</v>
      </c>
      <c r="K866" t="s">
        <v>1620</v>
      </c>
      <c r="L866" t="s">
        <v>1636</v>
      </c>
      <c r="M866" t="s">
        <v>1556</v>
      </c>
      <c r="N866">
        <v>152</v>
      </c>
      <c r="O866" t="s">
        <v>1557</v>
      </c>
      <c r="P866" t="s">
        <v>3</v>
      </c>
      <c r="Q866" t="s">
        <v>1558</v>
      </c>
      <c r="R866" t="s">
        <v>399</v>
      </c>
      <c r="S866" t="s">
        <v>400</v>
      </c>
      <c r="T866" s="109">
        <v>152</v>
      </c>
      <c r="U866" t="s">
        <v>1559</v>
      </c>
      <c r="V866" t="s">
        <v>1706</v>
      </c>
    </row>
    <row r="867" spans="1:22" hidden="1" x14ac:dyDescent="0.25">
      <c r="A867" t="s">
        <v>449</v>
      </c>
      <c r="B867">
        <v>8</v>
      </c>
      <c r="C867">
        <v>8</v>
      </c>
      <c r="D867" t="s">
        <v>1554</v>
      </c>
      <c r="E867" s="108">
        <v>45397</v>
      </c>
      <c r="F867" t="s">
        <v>1555</v>
      </c>
      <c r="G867">
        <v>1</v>
      </c>
      <c r="H867">
        <v>45397</v>
      </c>
      <c r="J867">
        <v>0</v>
      </c>
      <c r="K867" t="s">
        <v>1620</v>
      </c>
      <c r="L867" t="s">
        <v>1636</v>
      </c>
      <c r="M867" t="s">
        <v>1556</v>
      </c>
      <c r="N867">
        <v>152</v>
      </c>
      <c r="O867" t="s">
        <v>1557</v>
      </c>
      <c r="P867" t="s">
        <v>3</v>
      </c>
      <c r="Q867" t="s">
        <v>1558</v>
      </c>
      <c r="R867" t="s">
        <v>672</v>
      </c>
      <c r="S867" t="s">
        <v>673</v>
      </c>
      <c r="T867" s="109">
        <v>164</v>
      </c>
      <c r="U867" t="s">
        <v>1559</v>
      </c>
      <c r="V867" t="s">
        <v>1706</v>
      </c>
    </row>
    <row r="868" spans="1:22" hidden="1" x14ac:dyDescent="0.25">
      <c r="A868" t="s">
        <v>449</v>
      </c>
      <c r="B868">
        <v>8</v>
      </c>
      <c r="C868">
        <v>8</v>
      </c>
      <c r="D868" t="s">
        <v>1554</v>
      </c>
      <c r="E868" s="108">
        <v>45397</v>
      </c>
      <c r="F868" t="s">
        <v>1555</v>
      </c>
      <c r="G868">
        <v>1</v>
      </c>
      <c r="H868">
        <v>45397</v>
      </c>
      <c r="J868">
        <v>0</v>
      </c>
      <c r="K868" t="s">
        <v>1620</v>
      </c>
      <c r="L868" t="s">
        <v>1636</v>
      </c>
      <c r="M868" t="s">
        <v>1556</v>
      </c>
      <c r="N868">
        <v>152</v>
      </c>
      <c r="O868" t="s">
        <v>1557</v>
      </c>
      <c r="P868" t="s">
        <v>3</v>
      </c>
      <c r="Q868" t="s">
        <v>1558</v>
      </c>
      <c r="R868" t="s">
        <v>1055</v>
      </c>
      <c r="S868" t="s">
        <v>1056</v>
      </c>
      <c r="T868" s="109">
        <v>279</v>
      </c>
      <c r="U868" t="s">
        <v>1559</v>
      </c>
      <c r="V868" t="s">
        <v>1706</v>
      </c>
    </row>
    <row r="869" spans="1:22" hidden="1" x14ac:dyDescent="0.25">
      <c r="A869" t="s">
        <v>449</v>
      </c>
      <c r="B869">
        <v>8</v>
      </c>
      <c r="C869">
        <v>8</v>
      </c>
      <c r="D869" t="s">
        <v>1554</v>
      </c>
      <c r="E869" s="108">
        <v>45397</v>
      </c>
      <c r="F869" t="s">
        <v>1555</v>
      </c>
      <c r="G869">
        <v>1</v>
      </c>
      <c r="H869">
        <v>45397</v>
      </c>
      <c r="J869">
        <v>0</v>
      </c>
      <c r="K869" t="s">
        <v>1620</v>
      </c>
      <c r="L869" t="s">
        <v>1636</v>
      </c>
      <c r="M869" t="s">
        <v>1556</v>
      </c>
      <c r="N869">
        <v>152</v>
      </c>
      <c r="O869" t="s">
        <v>1557</v>
      </c>
      <c r="P869" t="s">
        <v>3</v>
      </c>
      <c r="Q869" t="s">
        <v>1558</v>
      </c>
      <c r="R869" t="s">
        <v>670</v>
      </c>
      <c r="S869" t="s">
        <v>1566</v>
      </c>
      <c r="T869" s="109">
        <v>104</v>
      </c>
      <c r="U869" t="s">
        <v>1559</v>
      </c>
      <c r="V869" t="s">
        <v>1706</v>
      </c>
    </row>
    <row r="870" spans="1:22" hidden="1" x14ac:dyDescent="0.25">
      <c r="A870" t="s">
        <v>449</v>
      </c>
      <c r="B870">
        <v>8</v>
      </c>
      <c r="C870">
        <v>8</v>
      </c>
      <c r="D870" t="s">
        <v>1554</v>
      </c>
      <c r="E870" s="108">
        <v>45397</v>
      </c>
      <c r="F870" t="s">
        <v>1555</v>
      </c>
      <c r="G870">
        <v>1</v>
      </c>
      <c r="H870">
        <v>45397</v>
      </c>
      <c r="J870">
        <v>0</v>
      </c>
      <c r="K870" t="s">
        <v>1620</v>
      </c>
      <c r="L870" t="s">
        <v>1636</v>
      </c>
      <c r="M870" t="s">
        <v>1556</v>
      </c>
      <c r="N870">
        <v>152</v>
      </c>
      <c r="O870" t="s">
        <v>1557</v>
      </c>
      <c r="P870" t="s">
        <v>3</v>
      </c>
      <c r="Q870" t="s">
        <v>1558</v>
      </c>
      <c r="R870" t="s">
        <v>370</v>
      </c>
      <c r="S870" t="s">
        <v>1569</v>
      </c>
      <c r="T870" s="109">
        <v>100</v>
      </c>
      <c r="U870" t="s">
        <v>1559</v>
      </c>
      <c r="V870" t="s">
        <v>1706</v>
      </c>
    </row>
    <row r="871" spans="1:22" hidden="1" x14ac:dyDescent="0.25">
      <c r="A871" t="s">
        <v>449</v>
      </c>
      <c r="B871">
        <v>8</v>
      </c>
      <c r="C871">
        <v>8</v>
      </c>
      <c r="D871" t="s">
        <v>1554</v>
      </c>
      <c r="E871" s="108">
        <v>45397</v>
      </c>
      <c r="F871" t="s">
        <v>1555</v>
      </c>
      <c r="G871">
        <v>1</v>
      </c>
      <c r="H871">
        <v>45397</v>
      </c>
      <c r="J871">
        <v>0</v>
      </c>
      <c r="K871" t="s">
        <v>1620</v>
      </c>
      <c r="L871" t="s">
        <v>1636</v>
      </c>
      <c r="M871" t="s">
        <v>1556</v>
      </c>
      <c r="N871">
        <v>152</v>
      </c>
      <c r="O871" t="s">
        <v>1557</v>
      </c>
      <c r="P871" t="s">
        <v>3</v>
      </c>
      <c r="Q871" t="s">
        <v>1558</v>
      </c>
      <c r="R871" t="s">
        <v>346</v>
      </c>
      <c r="S871" t="s">
        <v>347</v>
      </c>
      <c r="T871" s="109">
        <v>160</v>
      </c>
      <c r="U871" t="s">
        <v>1559</v>
      </c>
      <c r="V871" t="s">
        <v>1706</v>
      </c>
    </row>
    <row r="872" spans="1:22" hidden="1" x14ac:dyDescent="0.25">
      <c r="A872" t="s">
        <v>449</v>
      </c>
      <c r="B872">
        <v>8</v>
      </c>
      <c r="C872">
        <v>8</v>
      </c>
      <c r="D872" t="s">
        <v>1554</v>
      </c>
      <c r="E872" s="108">
        <v>45397</v>
      </c>
      <c r="F872" t="s">
        <v>1555</v>
      </c>
      <c r="G872">
        <v>1</v>
      </c>
      <c r="H872">
        <v>45397</v>
      </c>
      <c r="J872">
        <v>0</v>
      </c>
      <c r="K872" t="s">
        <v>1620</v>
      </c>
      <c r="L872" t="s">
        <v>1636</v>
      </c>
      <c r="M872" t="s">
        <v>1556</v>
      </c>
      <c r="N872">
        <v>152</v>
      </c>
      <c r="O872" t="s">
        <v>1557</v>
      </c>
      <c r="P872" t="s">
        <v>3</v>
      </c>
      <c r="Q872" t="s">
        <v>1558</v>
      </c>
      <c r="R872" t="s">
        <v>834</v>
      </c>
      <c r="S872" t="s">
        <v>835</v>
      </c>
      <c r="T872" s="109">
        <v>2145</v>
      </c>
      <c r="U872" t="s">
        <v>1559</v>
      </c>
      <c r="V872" t="s">
        <v>1706</v>
      </c>
    </row>
    <row r="873" spans="1:22" hidden="1" x14ac:dyDescent="0.25">
      <c r="A873" t="s">
        <v>449</v>
      </c>
      <c r="B873">
        <v>8</v>
      </c>
      <c r="C873">
        <v>8</v>
      </c>
      <c r="D873" t="s">
        <v>1554</v>
      </c>
      <c r="E873" s="108">
        <v>45397</v>
      </c>
      <c r="F873" t="s">
        <v>1555</v>
      </c>
      <c r="G873">
        <v>1</v>
      </c>
      <c r="H873">
        <v>45397</v>
      </c>
      <c r="J873">
        <v>0</v>
      </c>
      <c r="K873" t="s">
        <v>1620</v>
      </c>
      <c r="L873" t="s">
        <v>1636</v>
      </c>
      <c r="M873" t="s">
        <v>1556</v>
      </c>
      <c r="N873">
        <v>152</v>
      </c>
      <c r="O873" t="s">
        <v>1557</v>
      </c>
      <c r="P873" t="s">
        <v>3</v>
      </c>
      <c r="Q873" t="s">
        <v>1558</v>
      </c>
      <c r="R873" t="s">
        <v>371</v>
      </c>
      <c r="S873" t="s">
        <v>1637</v>
      </c>
      <c r="T873" s="109">
        <v>750</v>
      </c>
      <c r="U873" t="s">
        <v>1559</v>
      </c>
      <c r="V873" t="s">
        <v>1706</v>
      </c>
    </row>
    <row r="874" spans="1:22" hidden="1" x14ac:dyDescent="0.25">
      <c r="A874" t="s">
        <v>449</v>
      </c>
      <c r="B874">
        <v>8</v>
      </c>
      <c r="C874">
        <v>8</v>
      </c>
      <c r="D874" t="s">
        <v>1554</v>
      </c>
      <c r="E874" s="108">
        <v>45397</v>
      </c>
      <c r="F874" t="s">
        <v>1555</v>
      </c>
      <c r="G874">
        <v>1</v>
      </c>
      <c r="H874">
        <v>45397</v>
      </c>
      <c r="J874">
        <v>0</v>
      </c>
      <c r="K874" t="s">
        <v>1620</v>
      </c>
      <c r="L874" t="s">
        <v>1636</v>
      </c>
      <c r="M874" t="s">
        <v>1556</v>
      </c>
      <c r="N874">
        <v>152</v>
      </c>
      <c r="O874" t="s">
        <v>1557</v>
      </c>
      <c r="P874" t="s">
        <v>3</v>
      </c>
      <c r="Q874" t="s">
        <v>1558</v>
      </c>
      <c r="R874" t="s">
        <v>1072</v>
      </c>
      <c r="S874" t="s">
        <v>1638</v>
      </c>
      <c r="T874" s="109">
        <v>575</v>
      </c>
      <c r="U874" t="s">
        <v>1559</v>
      </c>
      <c r="V874" t="s">
        <v>1706</v>
      </c>
    </row>
    <row r="875" spans="1:22" hidden="1" x14ac:dyDescent="0.25">
      <c r="A875" t="s">
        <v>449</v>
      </c>
      <c r="B875">
        <v>8</v>
      </c>
      <c r="C875">
        <v>8</v>
      </c>
      <c r="D875" t="s">
        <v>1554</v>
      </c>
      <c r="E875" s="108">
        <v>45397</v>
      </c>
      <c r="F875" t="s">
        <v>1555</v>
      </c>
      <c r="G875">
        <v>1</v>
      </c>
      <c r="H875">
        <v>45397</v>
      </c>
      <c r="J875">
        <v>0</v>
      </c>
      <c r="K875" t="s">
        <v>1620</v>
      </c>
      <c r="L875" t="s">
        <v>1636</v>
      </c>
      <c r="M875" t="s">
        <v>1556</v>
      </c>
      <c r="N875">
        <v>152</v>
      </c>
      <c r="O875" t="s">
        <v>1557</v>
      </c>
      <c r="P875" t="s">
        <v>3</v>
      </c>
      <c r="Q875" t="s">
        <v>1558</v>
      </c>
      <c r="R875" t="s">
        <v>956</v>
      </c>
      <c r="S875" t="s">
        <v>957</v>
      </c>
      <c r="T875" s="109">
        <v>1200</v>
      </c>
      <c r="U875" t="s">
        <v>1559</v>
      </c>
      <c r="V875" t="s">
        <v>1706</v>
      </c>
    </row>
    <row r="876" spans="1:22" hidden="1" x14ac:dyDescent="0.25">
      <c r="A876" t="s">
        <v>449</v>
      </c>
      <c r="B876">
        <v>8</v>
      </c>
      <c r="C876">
        <v>8</v>
      </c>
      <c r="D876" t="s">
        <v>1554</v>
      </c>
      <c r="E876" s="108">
        <v>45397</v>
      </c>
      <c r="F876" t="s">
        <v>1555</v>
      </c>
      <c r="G876">
        <v>1</v>
      </c>
      <c r="H876">
        <v>45397</v>
      </c>
      <c r="J876">
        <v>0</v>
      </c>
      <c r="K876" t="s">
        <v>1620</v>
      </c>
      <c r="L876" t="s">
        <v>1636</v>
      </c>
      <c r="M876" t="s">
        <v>1556</v>
      </c>
      <c r="N876">
        <v>152</v>
      </c>
      <c r="O876" t="s">
        <v>1557</v>
      </c>
      <c r="P876" t="s">
        <v>3</v>
      </c>
      <c r="Q876" t="s">
        <v>1558</v>
      </c>
      <c r="R876" t="s">
        <v>358</v>
      </c>
      <c r="S876" t="s">
        <v>359</v>
      </c>
      <c r="T876" s="109">
        <v>292.5</v>
      </c>
      <c r="U876" t="s">
        <v>1559</v>
      </c>
      <c r="V876" t="s">
        <v>1706</v>
      </c>
    </row>
    <row r="877" spans="1:22" hidden="1" x14ac:dyDescent="0.25">
      <c r="A877" t="s">
        <v>449</v>
      </c>
      <c r="B877">
        <v>9</v>
      </c>
      <c r="C877">
        <v>8</v>
      </c>
      <c r="D877" t="s">
        <v>1554</v>
      </c>
      <c r="E877" s="108">
        <v>45398</v>
      </c>
      <c r="F877" t="s">
        <v>1555</v>
      </c>
      <c r="G877">
        <v>1</v>
      </c>
      <c r="H877">
        <v>45398</v>
      </c>
      <c r="J877">
        <v>0</v>
      </c>
      <c r="K877" t="s">
        <v>1620</v>
      </c>
      <c r="L877" t="s">
        <v>1636</v>
      </c>
      <c r="M877" t="s">
        <v>1556</v>
      </c>
      <c r="N877">
        <v>152</v>
      </c>
      <c r="O877" t="s">
        <v>1557</v>
      </c>
      <c r="P877" t="s">
        <v>3</v>
      </c>
      <c r="Q877" t="s">
        <v>1558</v>
      </c>
      <c r="R877" t="s">
        <v>371</v>
      </c>
      <c r="S877" t="s">
        <v>1637</v>
      </c>
      <c r="T877" s="109">
        <v>375</v>
      </c>
      <c r="U877" t="s">
        <v>1559</v>
      </c>
      <c r="V877" t="s">
        <v>1707</v>
      </c>
    </row>
    <row r="878" spans="1:22" hidden="1" x14ac:dyDescent="0.25">
      <c r="A878" t="s">
        <v>449</v>
      </c>
      <c r="B878">
        <v>9</v>
      </c>
      <c r="C878">
        <v>8</v>
      </c>
      <c r="D878" t="s">
        <v>1554</v>
      </c>
      <c r="E878" s="108">
        <v>45398</v>
      </c>
      <c r="F878" t="s">
        <v>1555</v>
      </c>
      <c r="G878">
        <v>1</v>
      </c>
      <c r="H878">
        <v>45398</v>
      </c>
      <c r="J878">
        <v>0</v>
      </c>
      <c r="K878" t="s">
        <v>1620</v>
      </c>
      <c r="L878" t="s">
        <v>1636</v>
      </c>
      <c r="M878" t="s">
        <v>1556</v>
      </c>
      <c r="N878">
        <v>152</v>
      </c>
      <c r="O878" t="s">
        <v>1557</v>
      </c>
      <c r="P878" t="s">
        <v>3</v>
      </c>
      <c r="Q878" t="s">
        <v>1558</v>
      </c>
      <c r="R878" t="s">
        <v>1368</v>
      </c>
      <c r="S878" t="s">
        <v>1369</v>
      </c>
      <c r="T878" s="109">
        <v>540</v>
      </c>
      <c r="U878" t="s">
        <v>1559</v>
      </c>
      <c r="V878" t="s">
        <v>1707</v>
      </c>
    </row>
    <row r="879" spans="1:22" hidden="1" x14ac:dyDescent="0.25">
      <c r="A879" t="s">
        <v>449</v>
      </c>
      <c r="B879">
        <v>9</v>
      </c>
      <c r="C879">
        <v>8</v>
      </c>
      <c r="D879" t="s">
        <v>1554</v>
      </c>
      <c r="E879" s="108">
        <v>45398</v>
      </c>
      <c r="F879" t="s">
        <v>1555</v>
      </c>
      <c r="G879">
        <v>1</v>
      </c>
      <c r="H879">
        <v>45398</v>
      </c>
      <c r="J879">
        <v>0</v>
      </c>
      <c r="K879" t="s">
        <v>1620</v>
      </c>
      <c r="L879" t="s">
        <v>1636</v>
      </c>
      <c r="M879" t="s">
        <v>1556</v>
      </c>
      <c r="N879">
        <v>152</v>
      </c>
      <c r="O879" t="s">
        <v>1557</v>
      </c>
      <c r="P879" t="s">
        <v>3</v>
      </c>
      <c r="Q879" t="s">
        <v>1558</v>
      </c>
      <c r="R879" t="s">
        <v>670</v>
      </c>
      <c r="S879" t="s">
        <v>1566</v>
      </c>
      <c r="T879" s="109">
        <v>150</v>
      </c>
      <c r="U879" t="s">
        <v>1559</v>
      </c>
      <c r="V879" t="s">
        <v>1707</v>
      </c>
    </row>
    <row r="880" spans="1:22" hidden="1" x14ac:dyDescent="0.25">
      <c r="A880" t="s">
        <v>449</v>
      </c>
      <c r="B880">
        <v>10</v>
      </c>
      <c r="C880">
        <v>8</v>
      </c>
      <c r="D880" t="s">
        <v>1554</v>
      </c>
      <c r="E880" s="108">
        <v>45399</v>
      </c>
      <c r="F880" t="s">
        <v>1555</v>
      </c>
      <c r="G880">
        <v>1</v>
      </c>
      <c r="H880">
        <v>45399</v>
      </c>
      <c r="J880">
        <v>0</v>
      </c>
      <c r="K880" t="s">
        <v>1620</v>
      </c>
      <c r="L880" t="s">
        <v>1636</v>
      </c>
      <c r="M880" t="s">
        <v>1556</v>
      </c>
      <c r="N880">
        <v>152</v>
      </c>
      <c r="O880" t="s">
        <v>1557</v>
      </c>
      <c r="P880" t="s">
        <v>3</v>
      </c>
      <c r="Q880" t="s">
        <v>1558</v>
      </c>
      <c r="R880" t="s">
        <v>371</v>
      </c>
      <c r="S880" t="s">
        <v>1637</v>
      </c>
      <c r="T880" s="109">
        <v>110</v>
      </c>
      <c r="U880" t="s">
        <v>1559</v>
      </c>
      <c r="V880" t="s">
        <v>1708</v>
      </c>
    </row>
    <row r="881" spans="1:22" hidden="1" x14ac:dyDescent="0.25">
      <c r="A881" t="s">
        <v>449</v>
      </c>
      <c r="B881">
        <v>10</v>
      </c>
      <c r="C881">
        <v>8</v>
      </c>
      <c r="D881" t="s">
        <v>1554</v>
      </c>
      <c r="E881" s="108">
        <v>45399</v>
      </c>
      <c r="F881" t="s">
        <v>1555</v>
      </c>
      <c r="G881">
        <v>1</v>
      </c>
      <c r="H881">
        <v>45399</v>
      </c>
      <c r="J881">
        <v>0</v>
      </c>
      <c r="K881" t="s">
        <v>1620</v>
      </c>
      <c r="L881" t="s">
        <v>1636</v>
      </c>
      <c r="M881" t="s">
        <v>1556</v>
      </c>
      <c r="N881">
        <v>152</v>
      </c>
      <c r="O881" t="s">
        <v>1557</v>
      </c>
      <c r="P881" t="s">
        <v>3</v>
      </c>
      <c r="Q881" t="s">
        <v>1558</v>
      </c>
      <c r="R881" t="s">
        <v>1072</v>
      </c>
      <c r="S881" t="s">
        <v>1638</v>
      </c>
      <c r="T881" s="109">
        <v>575</v>
      </c>
      <c r="U881" t="s">
        <v>1559</v>
      </c>
      <c r="V881" t="s">
        <v>1708</v>
      </c>
    </row>
    <row r="882" spans="1:22" hidden="1" x14ac:dyDescent="0.25">
      <c r="A882" t="s">
        <v>449</v>
      </c>
      <c r="B882">
        <v>11</v>
      </c>
      <c r="C882">
        <v>8</v>
      </c>
      <c r="D882" t="s">
        <v>1554</v>
      </c>
      <c r="E882" s="108">
        <v>45400</v>
      </c>
      <c r="F882" t="s">
        <v>1555</v>
      </c>
      <c r="G882">
        <v>1</v>
      </c>
      <c r="H882">
        <v>45400</v>
      </c>
      <c r="J882">
        <v>0</v>
      </c>
      <c r="K882" t="s">
        <v>1620</v>
      </c>
      <c r="L882" t="s">
        <v>1636</v>
      </c>
      <c r="M882" t="s">
        <v>1556</v>
      </c>
      <c r="N882">
        <v>152</v>
      </c>
      <c r="O882" t="s">
        <v>1557</v>
      </c>
      <c r="P882" t="s">
        <v>3</v>
      </c>
      <c r="Q882" t="s">
        <v>1558</v>
      </c>
      <c r="R882" t="s">
        <v>371</v>
      </c>
      <c r="S882" t="s">
        <v>1637</v>
      </c>
      <c r="T882" s="109">
        <v>375</v>
      </c>
      <c r="U882" t="s">
        <v>1559</v>
      </c>
      <c r="V882" t="s">
        <v>1709</v>
      </c>
    </row>
    <row r="883" spans="1:22" hidden="1" x14ac:dyDescent="0.25">
      <c r="A883" t="s">
        <v>449</v>
      </c>
      <c r="B883">
        <v>11</v>
      </c>
      <c r="C883">
        <v>8</v>
      </c>
      <c r="D883" t="s">
        <v>1554</v>
      </c>
      <c r="E883" s="108">
        <v>45400</v>
      </c>
      <c r="F883" t="s">
        <v>1555</v>
      </c>
      <c r="G883">
        <v>1</v>
      </c>
      <c r="H883">
        <v>45400</v>
      </c>
      <c r="J883">
        <v>0</v>
      </c>
      <c r="K883" t="s">
        <v>1620</v>
      </c>
      <c r="L883" t="s">
        <v>1636</v>
      </c>
      <c r="M883" t="s">
        <v>1556</v>
      </c>
      <c r="N883">
        <v>152</v>
      </c>
      <c r="O883" t="s">
        <v>1557</v>
      </c>
      <c r="P883" t="s">
        <v>3</v>
      </c>
      <c r="Q883" t="s">
        <v>1558</v>
      </c>
      <c r="R883" t="s">
        <v>1072</v>
      </c>
      <c r="S883" t="s">
        <v>1638</v>
      </c>
      <c r="T883" s="109">
        <v>1725</v>
      </c>
      <c r="U883" t="s">
        <v>1559</v>
      </c>
      <c r="V883" t="s">
        <v>1709</v>
      </c>
    </row>
    <row r="884" spans="1:22" hidden="1" x14ac:dyDescent="0.25">
      <c r="A884" t="s">
        <v>449</v>
      </c>
      <c r="B884">
        <v>11</v>
      </c>
      <c r="C884">
        <v>8</v>
      </c>
      <c r="D884" t="s">
        <v>1554</v>
      </c>
      <c r="E884" s="108">
        <v>45400</v>
      </c>
      <c r="F884" t="s">
        <v>1555</v>
      </c>
      <c r="G884">
        <v>1</v>
      </c>
      <c r="H884">
        <v>45400</v>
      </c>
      <c r="J884">
        <v>0</v>
      </c>
      <c r="K884" t="s">
        <v>1620</v>
      </c>
      <c r="L884" t="s">
        <v>1636</v>
      </c>
      <c r="M884" t="s">
        <v>1556</v>
      </c>
      <c r="N884">
        <v>152</v>
      </c>
      <c r="O884" t="s">
        <v>1557</v>
      </c>
      <c r="P884" t="s">
        <v>3</v>
      </c>
      <c r="Q884" t="s">
        <v>1558</v>
      </c>
      <c r="R884" t="s">
        <v>358</v>
      </c>
      <c r="S884" t="s">
        <v>359</v>
      </c>
      <c r="T884" s="109">
        <v>234</v>
      </c>
      <c r="U884" t="s">
        <v>1559</v>
      </c>
      <c r="V884" t="s">
        <v>1709</v>
      </c>
    </row>
    <row r="885" spans="1:22" hidden="1" x14ac:dyDescent="0.25">
      <c r="A885" t="s">
        <v>449</v>
      </c>
      <c r="B885">
        <v>12</v>
      </c>
      <c r="C885">
        <v>8</v>
      </c>
      <c r="D885" t="s">
        <v>1554</v>
      </c>
      <c r="E885" s="108">
        <v>45401</v>
      </c>
      <c r="F885" t="s">
        <v>1555</v>
      </c>
      <c r="G885">
        <v>1</v>
      </c>
      <c r="H885">
        <v>45401</v>
      </c>
      <c r="J885">
        <v>0</v>
      </c>
      <c r="K885" t="s">
        <v>1620</v>
      </c>
      <c r="L885" t="s">
        <v>1636</v>
      </c>
      <c r="M885" t="s">
        <v>1556</v>
      </c>
      <c r="N885">
        <v>152</v>
      </c>
      <c r="O885" t="s">
        <v>1557</v>
      </c>
      <c r="P885" t="s">
        <v>3</v>
      </c>
      <c r="Q885" t="s">
        <v>1558</v>
      </c>
      <c r="R885" t="s">
        <v>371</v>
      </c>
      <c r="S885" t="s">
        <v>1637</v>
      </c>
      <c r="T885" s="109">
        <v>560</v>
      </c>
      <c r="U885" t="s">
        <v>1559</v>
      </c>
      <c r="V885" t="s">
        <v>1710</v>
      </c>
    </row>
    <row r="886" spans="1:22" hidden="1" x14ac:dyDescent="0.25">
      <c r="A886" t="s">
        <v>449</v>
      </c>
      <c r="B886">
        <v>12</v>
      </c>
      <c r="C886">
        <v>8</v>
      </c>
      <c r="D886" t="s">
        <v>1554</v>
      </c>
      <c r="E886" s="108">
        <v>45401</v>
      </c>
      <c r="F886" t="s">
        <v>1555</v>
      </c>
      <c r="G886">
        <v>1</v>
      </c>
      <c r="H886">
        <v>45401</v>
      </c>
      <c r="J886">
        <v>0</v>
      </c>
      <c r="K886" t="s">
        <v>1620</v>
      </c>
      <c r="L886" t="s">
        <v>1636</v>
      </c>
      <c r="M886" t="s">
        <v>1556</v>
      </c>
      <c r="N886">
        <v>152</v>
      </c>
      <c r="O886" t="s">
        <v>1557</v>
      </c>
      <c r="P886" t="s">
        <v>3</v>
      </c>
      <c r="Q886" t="s">
        <v>1558</v>
      </c>
      <c r="R886" t="s">
        <v>1072</v>
      </c>
      <c r="S886" t="s">
        <v>1638</v>
      </c>
      <c r="T886" s="109">
        <v>575</v>
      </c>
      <c r="U886" t="s">
        <v>1559</v>
      </c>
      <c r="V886" t="s">
        <v>1710</v>
      </c>
    </row>
    <row r="887" spans="1:22" hidden="1" x14ac:dyDescent="0.25">
      <c r="A887" t="s">
        <v>449</v>
      </c>
      <c r="B887">
        <v>12</v>
      </c>
      <c r="C887">
        <v>8</v>
      </c>
      <c r="D887" t="s">
        <v>1554</v>
      </c>
      <c r="E887" s="108">
        <v>45401</v>
      </c>
      <c r="F887" t="s">
        <v>1555</v>
      </c>
      <c r="G887">
        <v>1</v>
      </c>
      <c r="H887">
        <v>45401</v>
      </c>
      <c r="J887">
        <v>0</v>
      </c>
      <c r="K887" t="s">
        <v>1620</v>
      </c>
      <c r="L887" t="s">
        <v>1636</v>
      </c>
      <c r="M887" t="s">
        <v>1556</v>
      </c>
      <c r="N887">
        <v>152</v>
      </c>
      <c r="O887" t="s">
        <v>1557</v>
      </c>
      <c r="P887" t="s">
        <v>3</v>
      </c>
      <c r="Q887" t="s">
        <v>1558</v>
      </c>
      <c r="R887" t="s">
        <v>358</v>
      </c>
      <c r="S887" t="s">
        <v>359</v>
      </c>
      <c r="T887" s="109">
        <v>117</v>
      </c>
      <c r="U887" t="s">
        <v>1559</v>
      </c>
      <c r="V887" t="s">
        <v>1710</v>
      </c>
    </row>
    <row r="888" spans="1:22" hidden="1" x14ac:dyDescent="0.25">
      <c r="A888" t="s">
        <v>449</v>
      </c>
      <c r="B888">
        <v>13</v>
      </c>
      <c r="C888">
        <v>8</v>
      </c>
      <c r="D888" t="s">
        <v>1554</v>
      </c>
      <c r="E888" s="108">
        <v>45405</v>
      </c>
      <c r="F888" t="s">
        <v>1555</v>
      </c>
      <c r="G888">
        <v>1</v>
      </c>
      <c r="H888">
        <v>45405</v>
      </c>
      <c r="J888">
        <v>0</v>
      </c>
      <c r="K888" t="s">
        <v>1620</v>
      </c>
      <c r="L888" t="s">
        <v>1636</v>
      </c>
      <c r="M888" t="s">
        <v>1556</v>
      </c>
      <c r="N888">
        <v>152</v>
      </c>
      <c r="O888" t="s">
        <v>1557</v>
      </c>
      <c r="P888" t="s">
        <v>3</v>
      </c>
      <c r="Q888" t="s">
        <v>1558</v>
      </c>
      <c r="R888" t="s">
        <v>371</v>
      </c>
      <c r="S888" t="s">
        <v>1637</v>
      </c>
      <c r="T888" s="109">
        <v>750</v>
      </c>
      <c r="U888" t="s">
        <v>1559</v>
      </c>
      <c r="V888" t="s">
        <v>1711</v>
      </c>
    </row>
    <row r="889" spans="1:22" hidden="1" x14ac:dyDescent="0.25">
      <c r="A889" t="s">
        <v>449</v>
      </c>
      <c r="B889">
        <v>13</v>
      </c>
      <c r="C889">
        <v>8</v>
      </c>
      <c r="D889" t="s">
        <v>1554</v>
      </c>
      <c r="E889" s="108">
        <v>45405</v>
      </c>
      <c r="F889" t="s">
        <v>1555</v>
      </c>
      <c r="G889">
        <v>1</v>
      </c>
      <c r="H889">
        <v>45405</v>
      </c>
      <c r="J889">
        <v>0</v>
      </c>
      <c r="K889" t="s">
        <v>1620</v>
      </c>
      <c r="L889" t="s">
        <v>1636</v>
      </c>
      <c r="M889" t="s">
        <v>1556</v>
      </c>
      <c r="N889">
        <v>152</v>
      </c>
      <c r="O889" t="s">
        <v>1557</v>
      </c>
      <c r="P889" t="s">
        <v>3</v>
      </c>
      <c r="Q889" t="s">
        <v>1558</v>
      </c>
      <c r="R889" t="s">
        <v>1072</v>
      </c>
      <c r="S889" t="s">
        <v>1638</v>
      </c>
      <c r="T889" s="109">
        <v>1150</v>
      </c>
      <c r="U889" t="s">
        <v>1559</v>
      </c>
      <c r="V889" t="s">
        <v>1711</v>
      </c>
    </row>
    <row r="890" spans="1:22" hidden="1" x14ac:dyDescent="0.25">
      <c r="A890" t="s">
        <v>449</v>
      </c>
      <c r="B890">
        <v>13</v>
      </c>
      <c r="C890">
        <v>8</v>
      </c>
      <c r="D890" t="s">
        <v>1554</v>
      </c>
      <c r="E890" s="108">
        <v>45405</v>
      </c>
      <c r="F890" t="s">
        <v>1555</v>
      </c>
      <c r="G890">
        <v>1</v>
      </c>
      <c r="H890">
        <v>45405</v>
      </c>
      <c r="J890">
        <v>0</v>
      </c>
      <c r="K890" t="s">
        <v>1620</v>
      </c>
      <c r="L890" t="s">
        <v>1636</v>
      </c>
      <c r="M890" t="s">
        <v>1556</v>
      </c>
      <c r="N890">
        <v>152</v>
      </c>
      <c r="O890" t="s">
        <v>1557</v>
      </c>
      <c r="P890" t="s">
        <v>3</v>
      </c>
      <c r="Q890" t="s">
        <v>1558</v>
      </c>
      <c r="R890" t="s">
        <v>358</v>
      </c>
      <c r="S890" t="s">
        <v>359</v>
      </c>
      <c r="T890" s="109">
        <v>351</v>
      </c>
      <c r="U890" t="s">
        <v>1559</v>
      </c>
      <c r="V890" t="s">
        <v>1711</v>
      </c>
    </row>
    <row r="891" spans="1:22" hidden="1" x14ac:dyDescent="0.25">
      <c r="A891" t="s">
        <v>449</v>
      </c>
      <c r="B891">
        <v>13</v>
      </c>
      <c r="C891">
        <v>8</v>
      </c>
      <c r="D891" t="s">
        <v>1554</v>
      </c>
      <c r="E891" s="108">
        <v>45405</v>
      </c>
      <c r="F891" t="s">
        <v>1555</v>
      </c>
      <c r="G891">
        <v>1</v>
      </c>
      <c r="H891">
        <v>45405</v>
      </c>
      <c r="J891">
        <v>0</v>
      </c>
      <c r="K891" t="s">
        <v>1620</v>
      </c>
      <c r="L891" t="s">
        <v>1636</v>
      </c>
      <c r="M891" t="s">
        <v>1556</v>
      </c>
      <c r="N891">
        <v>152</v>
      </c>
      <c r="O891" t="s">
        <v>1557</v>
      </c>
      <c r="P891" t="s">
        <v>3</v>
      </c>
      <c r="Q891" t="s">
        <v>1558</v>
      </c>
      <c r="R891" t="s">
        <v>775</v>
      </c>
      <c r="S891" t="s">
        <v>776</v>
      </c>
      <c r="T891" s="109">
        <v>152.1</v>
      </c>
      <c r="U891" t="s">
        <v>1559</v>
      </c>
      <c r="V891" t="s">
        <v>1711</v>
      </c>
    </row>
    <row r="892" spans="1:22" hidden="1" x14ac:dyDescent="0.25">
      <c r="A892" t="s">
        <v>449</v>
      </c>
      <c r="B892">
        <v>14</v>
      </c>
      <c r="C892">
        <v>8</v>
      </c>
      <c r="D892" t="s">
        <v>1554</v>
      </c>
      <c r="E892" s="108">
        <v>45406</v>
      </c>
      <c r="F892" t="s">
        <v>1555</v>
      </c>
      <c r="G892">
        <v>1</v>
      </c>
      <c r="H892">
        <v>45406</v>
      </c>
      <c r="J892">
        <v>0</v>
      </c>
      <c r="K892" t="s">
        <v>1620</v>
      </c>
      <c r="L892" t="s">
        <v>1636</v>
      </c>
      <c r="M892" t="s">
        <v>1556</v>
      </c>
      <c r="N892">
        <v>152</v>
      </c>
      <c r="O892" t="s">
        <v>1557</v>
      </c>
      <c r="P892" t="s">
        <v>3</v>
      </c>
      <c r="Q892" t="s">
        <v>1558</v>
      </c>
      <c r="R892" t="s">
        <v>371</v>
      </c>
      <c r="S892" t="s">
        <v>1637</v>
      </c>
      <c r="T892" s="109">
        <v>375</v>
      </c>
      <c r="U892" t="s">
        <v>1559</v>
      </c>
      <c r="V892" t="s">
        <v>1712</v>
      </c>
    </row>
    <row r="893" spans="1:22" hidden="1" x14ac:dyDescent="0.25">
      <c r="A893" t="s">
        <v>449</v>
      </c>
      <c r="B893">
        <v>14</v>
      </c>
      <c r="C893">
        <v>8</v>
      </c>
      <c r="D893" t="s">
        <v>1554</v>
      </c>
      <c r="E893" s="108">
        <v>45406</v>
      </c>
      <c r="F893" t="s">
        <v>1555</v>
      </c>
      <c r="G893">
        <v>1</v>
      </c>
      <c r="H893">
        <v>45406</v>
      </c>
      <c r="J893">
        <v>0</v>
      </c>
      <c r="K893" t="s">
        <v>1620</v>
      </c>
      <c r="L893" t="s">
        <v>1636</v>
      </c>
      <c r="M893" t="s">
        <v>1556</v>
      </c>
      <c r="N893">
        <v>152</v>
      </c>
      <c r="O893" t="s">
        <v>1557</v>
      </c>
      <c r="P893" t="s">
        <v>3</v>
      </c>
      <c r="Q893" t="s">
        <v>1558</v>
      </c>
      <c r="R893" t="s">
        <v>1072</v>
      </c>
      <c r="S893" t="s">
        <v>1638</v>
      </c>
      <c r="T893" s="109">
        <v>575</v>
      </c>
      <c r="U893" t="s">
        <v>1559</v>
      </c>
      <c r="V893" t="s">
        <v>1712</v>
      </c>
    </row>
    <row r="894" spans="1:22" hidden="1" x14ac:dyDescent="0.25">
      <c r="A894" t="s">
        <v>449</v>
      </c>
      <c r="B894">
        <v>15</v>
      </c>
      <c r="C894">
        <v>8</v>
      </c>
      <c r="D894" t="s">
        <v>1554</v>
      </c>
      <c r="E894" s="108">
        <v>45408</v>
      </c>
      <c r="F894" t="s">
        <v>1555</v>
      </c>
      <c r="G894">
        <v>1</v>
      </c>
      <c r="H894">
        <v>45408</v>
      </c>
      <c r="J894">
        <v>0</v>
      </c>
      <c r="K894" t="s">
        <v>1620</v>
      </c>
      <c r="L894" t="s">
        <v>1636</v>
      </c>
      <c r="M894" t="s">
        <v>1556</v>
      </c>
      <c r="N894">
        <v>152</v>
      </c>
      <c r="O894" t="s">
        <v>1557</v>
      </c>
      <c r="P894" t="s">
        <v>3</v>
      </c>
      <c r="Q894" t="s">
        <v>1558</v>
      </c>
      <c r="R894" t="s">
        <v>1212</v>
      </c>
      <c r="S894" t="s">
        <v>1213</v>
      </c>
      <c r="T894" s="109">
        <v>1260</v>
      </c>
      <c r="U894" t="s">
        <v>1559</v>
      </c>
      <c r="V894" t="s">
        <v>1713</v>
      </c>
    </row>
    <row r="895" spans="1:22" hidden="1" x14ac:dyDescent="0.25">
      <c r="A895" t="s">
        <v>449</v>
      </c>
      <c r="B895">
        <v>15</v>
      </c>
      <c r="C895">
        <v>8</v>
      </c>
      <c r="D895" t="s">
        <v>1554</v>
      </c>
      <c r="E895" s="108">
        <v>45408</v>
      </c>
      <c r="F895" t="s">
        <v>1555</v>
      </c>
      <c r="G895">
        <v>1</v>
      </c>
      <c r="H895">
        <v>45408</v>
      </c>
      <c r="J895">
        <v>0</v>
      </c>
      <c r="K895" t="s">
        <v>1620</v>
      </c>
      <c r="L895" t="s">
        <v>1636</v>
      </c>
      <c r="M895" t="s">
        <v>1556</v>
      </c>
      <c r="N895">
        <v>152</v>
      </c>
      <c r="O895" t="s">
        <v>1557</v>
      </c>
      <c r="P895" t="s">
        <v>3</v>
      </c>
      <c r="Q895" t="s">
        <v>1558</v>
      </c>
      <c r="R895" t="s">
        <v>371</v>
      </c>
      <c r="S895" t="s">
        <v>1637</v>
      </c>
      <c r="T895" s="109">
        <v>1610</v>
      </c>
      <c r="U895" t="s">
        <v>1559</v>
      </c>
      <c r="V895" t="s">
        <v>1713</v>
      </c>
    </row>
    <row r="896" spans="1:22" hidden="1" x14ac:dyDescent="0.25">
      <c r="A896" t="s">
        <v>449</v>
      </c>
      <c r="B896">
        <v>15</v>
      </c>
      <c r="C896">
        <v>8</v>
      </c>
      <c r="D896" t="s">
        <v>1554</v>
      </c>
      <c r="E896" s="108">
        <v>45408</v>
      </c>
      <c r="F896" t="s">
        <v>1555</v>
      </c>
      <c r="G896">
        <v>1</v>
      </c>
      <c r="H896">
        <v>45408</v>
      </c>
      <c r="J896">
        <v>0</v>
      </c>
      <c r="K896" t="s">
        <v>1620</v>
      </c>
      <c r="L896" t="s">
        <v>1636</v>
      </c>
      <c r="M896" t="s">
        <v>1556</v>
      </c>
      <c r="N896">
        <v>152</v>
      </c>
      <c r="O896" t="s">
        <v>1557</v>
      </c>
      <c r="P896" t="s">
        <v>3</v>
      </c>
      <c r="Q896" t="s">
        <v>1558</v>
      </c>
      <c r="R896" t="s">
        <v>1072</v>
      </c>
      <c r="S896" t="s">
        <v>1638</v>
      </c>
      <c r="T896" s="109">
        <v>1150</v>
      </c>
      <c r="U896" t="s">
        <v>1559</v>
      </c>
      <c r="V896" t="s">
        <v>1713</v>
      </c>
    </row>
    <row r="897" spans="1:22" hidden="1" x14ac:dyDescent="0.25">
      <c r="A897" t="s">
        <v>449</v>
      </c>
      <c r="B897">
        <v>15</v>
      </c>
      <c r="C897">
        <v>8</v>
      </c>
      <c r="D897" t="s">
        <v>1554</v>
      </c>
      <c r="E897" s="108">
        <v>45408</v>
      </c>
      <c r="F897" t="s">
        <v>1555</v>
      </c>
      <c r="G897">
        <v>1</v>
      </c>
      <c r="H897">
        <v>45408</v>
      </c>
      <c r="J897">
        <v>0</v>
      </c>
      <c r="K897" t="s">
        <v>1620</v>
      </c>
      <c r="L897" t="s">
        <v>1636</v>
      </c>
      <c r="M897" t="s">
        <v>1556</v>
      </c>
      <c r="N897">
        <v>152</v>
      </c>
      <c r="O897" t="s">
        <v>1557</v>
      </c>
      <c r="P897" t="s">
        <v>3</v>
      </c>
      <c r="Q897" t="s">
        <v>1558</v>
      </c>
      <c r="R897" t="s">
        <v>956</v>
      </c>
      <c r="S897" t="s">
        <v>957</v>
      </c>
      <c r="T897" s="109">
        <v>450</v>
      </c>
      <c r="U897" t="s">
        <v>1559</v>
      </c>
      <c r="V897" t="s">
        <v>1713</v>
      </c>
    </row>
    <row r="898" spans="1:22" hidden="1" x14ac:dyDescent="0.25">
      <c r="A898" t="s">
        <v>449</v>
      </c>
      <c r="B898">
        <v>15</v>
      </c>
      <c r="C898">
        <v>8</v>
      </c>
      <c r="D898" t="s">
        <v>1554</v>
      </c>
      <c r="E898" s="108">
        <v>45408</v>
      </c>
      <c r="F898" t="s">
        <v>1555</v>
      </c>
      <c r="G898">
        <v>1</v>
      </c>
      <c r="H898">
        <v>45408</v>
      </c>
      <c r="J898">
        <v>0</v>
      </c>
      <c r="K898" t="s">
        <v>1620</v>
      </c>
      <c r="L898" t="s">
        <v>1636</v>
      </c>
      <c r="M898" t="s">
        <v>1556</v>
      </c>
      <c r="N898">
        <v>152</v>
      </c>
      <c r="O898" t="s">
        <v>1557</v>
      </c>
      <c r="P898" t="s">
        <v>3</v>
      </c>
      <c r="Q898" t="s">
        <v>1558</v>
      </c>
      <c r="R898" t="s">
        <v>399</v>
      </c>
      <c r="S898" t="s">
        <v>400</v>
      </c>
      <c r="T898" s="109">
        <v>76</v>
      </c>
      <c r="U898" t="s">
        <v>1559</v>
      </c>
      <c r="V898" t="s">
        <v>1713</v>
      </c>
    </row>
    <row r="899" spans="1:22" hidden="1" x14ac:dyDescent="0.25">
      <c r="A899" t="s">
        <v>449</v>
      </c>
      <c r="B899">
        <v>15</v>
      </c>
      <c r="C899">
        <v>8</v>
      </c>
      <c r="D899" t="s">
        <v>1554</v>
      </c>
      <c r="E899" s="108">
        <v>45408</v>
      </c>
      <c r="F899" t="s">
        <v>1555</v>
      </c>
      <c r="G899">
        <v>1</v>
      </c>
      <c r="H899">
        <v>45408</v>
      </c>
      <c r="J899">
        <v>0</v>
      </c>
      <c r="K899" t="s">
        <v>1620</v>
      </c>
      <c r="L899" t="s">
        <v>1636</v>
      </c>
      <c r="M899" t="s">
        <v>1556</v>
      </c>
      <c r="N899">
        <v>152</v>
      </c>
      <c r="O899" t="s">
        <v>1557</v>
      </c>
      <c r="P899" t="s">
        <v>3</v>
      </c>
      <c r="Q899" t="s">
        <v>1558</v>
      </c>
      <c r="R899" t="s">
        <v>370</v>
      </c>
      <c r="S899" t="s">
        <v>1569</v>
      </c>
      <c r="T899" s="109">
        <v>100</v>
      </c>
      <c r="U899" t="s">
        <v>1559</v>
      </c>
      <c r="V899" t="s">
        <v>1713</v>
      </c>
    </row>
    <row r="900" spans="1:22" hidden="1" x14ac:dyDescent="0.25">
      <c r="A900" t="s">
        <v>449</v>
      </c>
      <c r="B900">
        <v>15</v>
      </c>
      <c r="C900">
        <v>8</v>
      </c>
      <c r="D900" t="s">
        <v>1554</v>
      </c>
      <c r="E900" s="108">
        <v>45408</v>
      </c>
      <c r="F900" t="s">
        <v>1555</v>
      </c>
      <c r="G900">
        <v>1</v>
      </c>
      <c r="H900">
        <v>45408</v>
      </c>
      <c r="J900">
        <v>0</v>
      </c>
      <c r="K900" t="s">
        <v>1620</v>
      </c>
      <c r="L900" t="s">
        <v>1636</v>
      </c>
      <c r="M900" t="s">
        <v>1556</v>
      </c>
      <c r="N900">
        <v>152</v>
      </c>
      <c r="O900" t="s">
        <v>1557</v>
      </c>
      <c r="P900" t="s">
        <v>3</v>
      </c>
      <c r="Q900" t="s">
        <v>1558</v>
      </c>
      <c r="R900" t="s">
        <v>1055</v>
      </c>
      <c r="S900" t="s">
        <v>1056</v>
      </c>
      <c r="T900" s="109">
        <v>279</v>
      </c>
      <c r="U900" t="s">
        <v>1559</v>
      </c>
      <c r="V900" t="s">
        <v>1713</v>
      </c>
    </row>
    <row r="901" spans="1:22" hidden="1" x14ac:dyDescent="0.25">
      <c r="A901" t="s">
        <v>449</v>
      </c>
      <c r="B901">
        <v>16</v>
      </c>
      <c r="C901">
        <v>8</v>
      </c>
      <c r="D901" t="s">
        <v>1554</v>
      </c>
      <c r="E901" s="108">
        <v>45409</v>
      </c>
      <c r="F901" t="s">
        <v>1555</v>
      </c>
      <c r="G901">
        <v>1</v>
      </c>
      <c r="H901">
        <v>45409</v>
      </c>
      <c r="J901">
        <v>0</v>
      </c>
      <c r="K901" t="s">
        <v>1620</v>
      </c>
      <c r="L901" t="s">
        <v>1636</v>
      </c>
      <c r="M901" t="s">
        <v>1556</v>
      </c>
      <c r="N901">
        <v>152</v>
      </c>
      <c r="O901" t="s">
        <v>1557</v>
      </c>
      <c r="P901" t="s">
        <v>3</v>
      </c>
      <c r="Q901" t="s">
        <v>1558</v>
      </c>
      <c r="R901" t="s">
        <v>1639</v>
      </c>
      <c r="S901" t="s">
        <v>1640</v>
      </c>
      <c r="T901" s="109">
        <v>232</v>
      </c>
      <c r="U901" t="s">
        <v>1559</v>
      </c>
      <c r="V901" t="s">
        <v>1714</v>
      </c>
    </row>
    <row r="902" spans="1:22" hidden="1" x14ac:dyDescent="0.25">
      <c r="A902" t="s">
        <v>449</v>
      </c>
      <c r="B902">
        <v>16</v>
      </c>
      <c r="C902">
        <v>8</v>
      </c>
      <c r="D902" t="s">
        <v>1554</v>
      </c>
      <c r="E902" s="108">
        <v>45409</v>
      </c>
      <c r="F902" t="s">
        <v>1555</v>
      </c>
      <c r="G902">
        <v>1</v>
      </c>
      <c r="H902">
        <v>45409</v>
      </c>
      <c r="J902">
        <v>0</v>
      </c>
      <c r="K902" t="s">
        <v>1620</v>
      </c>
      <c r="L902" t="s">
        <v>1636</v>
      </c>
      <c r="M902" t="s">
        <v>1556</v>
      </c>
      <c r="N902">
        <v>152</v>
      </c>
      <c r="O902" t="s">
        <v>1557</v>
      </c>
      <c r="P902" t="s">
        <v>3</v>
      </c>
      <c r="Q902" t="s">
        <v>1558</v>
      </c>
      <c r="R902" t="s">
        <v>371</v>
      </c>
      <c r="S902" t="s">
        <v>1637</v>
      </c>
      <c r="T902" s="109">
        <v>375</v>
      </c>
      <c r="U902" t="s">
        <v>1559</v>
      </c>
      <c r="V902" t="s">
        <v>1714</v>
      </c>
    </row>
    <row r="903" spans="1:22" hidden="1" x14ac:dyDescent="0.25">
      <c r="A903" t="s">
        <v>449</v>
      </c>
      <c r="B903">
        <v>16</v>
      </c>
      <c r="C903">
        <v>8</v>
      </c>
      <c r="D903" t="s">
        <v>1554</v>
      </c>
      <c r="E903" s="108">
        <v>45409</v>
      </c>
      <c r="F903" t="s">
        <v>1555</v>
      </c>
      <c r="G903">
        <v>1</v>
      </c>
      <c r="H903">
        <v>45409</v>
      </c>
      <c r="J903">
        <v>0</v>
      </c>
      <c r="K903" t="s">
        <v>1620</v>
      </c>
      <c r="L903" t="s">
        <v>1636</v>
      </c>
      <c r="M903" t="s">
        <v>1556</v>
      </c>
      <c r="N903">
        <v>152</v>
      </c>
      <c r="O903" t="s">
        <v>1557</v>
      </c>
      <c r="P903" t="s">
        <v>3</v>
      </c>
      <c r="Q903" t="s">
        <v>1558</v>
      </c>
      <c r="R903" t="s">
        <v>1212</v>
      </c>
      <c r="S903" t="s">
        <v>1213</v>
      </c>
      <c r="T903" s="109">
        <v>630</v>
      </c>
      <c r="U903" t="s">
        <v>1559</v>
      </c>
      <c r="V903" t="s">
        <v>1714</v>
      </c>
    </row>
    <row r="904" spans="1:22" hidden="1" x14ac:dyDescent="0.25">
      <c r="A904" t="s">
        <v>449</v>
      </c>
      <c r="B904">
        <v>16</v>
      </c>
      <c r="C904">
        <v>8</v>
      </c>
      <c r="D904" t="s">
        <v>1554</v>
      </c>
      <c r="E904" s="108">
        <v>45409</v>
      </c>
      <c r="F904" t="s">
        <v>1555</v>
      </c>
      <c r="G904">
        <v>1</v>
      </c>
      <c r="H904">
        <v>45409</v>
      </c>
      <c r="J904">
        <v>0</v>
      </c>
      <c r="K904" t="s">
        <v>1620</v>
      </c>
      <c r="L904" t="s">
        <v>1636</v>
      </c>
      <c r="M904" t="s">
        <v>1556</v>
      </c>
      <c r="N904">
        <v>152</v>
      </c>
      <c r="O904" t="s">
        <v>1557</v>
      </c>
      <c r="P904" t="s">
        <v>3</v>
      </c>
      <c r="Q904" t="s">
        <v>1558</v>
      </c>
      <c r="R904" t="s">
        <v>1072</v>
      </c>
      <c r="S904" t="s">
        <v>1638</v>
      </c>
      <c r="T904" s="109">
        <v>2300</v>
      </c>
      <c r="U904" t="s">
        <v>1559</v>
      </c>
      <c r="V904" t="s">
        <v>1714</v>
      </c>
    </row>
    <row r="905" spans="1:22" hidden="1" x14ac:dyDescent="0.25">
      <c r="A905" t="s">
        <v>449</v>
      </c>
      <c r="B905">
        <v>16</v>
      </c>
      <c r="C905">
        <v>8</v>
      </c>
      <c r="D905" t="s">
        <v>1554</v>
      </c>
      <c r="E905" s="108">
        <v>45409</v>
      </c>
      <c r="F905" t="s">
        <v>1555</v>
      </c>
      <c r="G905">
        <v>1</v>
      </c>
      <c r="H905">
        <v>45409</v>
      </c>
      <c r="J905">
        <v>0</v>
      </c>
      <c r="K905" t="s">
        <v>1620</v>
      </c>
      <c r="L905" t="s">
        <v>1636</v>
      </c>
      <c r="M905" t="s">
        <v>1556</v>
      </c>
      <c r="N905">
        <v>152</v>
      </c>
      <c r="O905" t="s">
        <v>1557</v>
      </c>
      <c r="P905" t="s">
        <v>3</v>
      </c>
      <c r="Q905" t="s">
        <v>1558</v>
      </c>
      <c r="R905" t="s">
        <v>358</v>
      </c>
      <c r="S905" t="s">
        <v>359</v>
      </c>
      <c r="T905" s="109">
        <v>541</v>
      </c>
      <c r="U905" t="s">
        <v>1559</v>
      </c>
      <c r="V905" t="s">
        <v>1714</v>
      </c>
    </row>
    <row r="906" spans="1:22" hidden="1" x14ac:dyDescent="0.25">
      <c r="A906" t="s">
        <v>449</v>
      </c>
      <c r="B906">
        <v>17</v>
      </c>
      <c r="C906">
        <v>8</v>
      </c>
      <c r="D906" t="s">
        <v>1554</v>
      </c>
      <c r="E906" s="108">
        <v>45411</v>
      </c>
      <c r="F906" t="s">
        <v>1555</v>
      </c>
      <c r="G906">
        <v>1</v>
      </c>
      <c r="H906">
        <v>45411</v>
      </c>
      <c r="J906">
        <v>0</v>
      </c>
      <c r="K906" t="s">
        <v>1620</v>
      </c>
      <c r="L906" t="s">
        <v>1636</v>
      </c>
      <c r="M906" t="s">
        <v>1556</v>
      </c>
      <c r="N906">
        <v>152</v>
      </c>
      <c r="O906" t="s">
        <v>1557</v>
      </c>
      <c r="P906" t="s">
        <v>3</v>
      </c>
      <c r="Q906" t="s">
        <v>1558</v>
      </c>
      <c r="R906" t="s">
        <v>358</v>
      </c>
      <c r="S906" t="s">
        <v>359</v>
      </c>
      <c r="T906" s="109">
        <v>5286.5</v>
      </c>
      <c r="U906" t="s">
        <v>1559</v>
      </c>
      <c r="V906" t="s">
        <v>1715</v>
      </c>
    </row>
    <row r="907" spans="1:22" hidden="1" x14ac:dyDescent="0.25">
      <c r="A907" t="s">
        <v>449</v>
      </c>
      <c r="B907">
        <v>17</v>
      </c>
      <c r="C907">
        <v>8</v>
      </c>
      <c r="D907" t="s">
        <v>1554</v>
      </c>
      <c r="E907" s="108">
        <v>45411</v>
      </c>
      <c r="F907" t="s">
        <v>1555</v>
      </c>
      <c r="G907">
        <v>1</v>
      </c>
      <c r="H907">
        <v>45411</v>
      </c>
      <c r="J907">
        <v>0</v>
      </c>
      <c r="K907" t="s">
        <v>1620</v>
      </c>
      <c r="L907" t="s">
        <v>1636</v>
      </c>
      <c r="M907" t="s">
        <v>1556</v>
      </c>
      <c r="N907">
        <v>152</v>
      </c>
      <c r="O907" t="s">
        <v>1557</v>
      </c>
      <c r="P907" t="s">
        <v>3</v>
      </c>
      <c r="Q907" t="s">
        <v>1558</v>
      </c>
      <c r="R907" t="s">
        <v>670</v>
      </c>
      <c r="S907" t="s">
        <v>1566</v>
      </c>
      <c r="T907" s="109">
        <v>104</v>
      </c>
      <c r="U907" t="s">
        <v>1559</v>
      </c>
      <c r="V907" t="s">
        <v>1715</v>
      </c>
    </row>
    <row r="908" spans="1:22" hidden="1" x14ac:dyDescent="0.25">
      <c r="A908" t="s">
        <v>449</v>
      </c>
      <c r="B908">
        <v>17</v>
      </c>
      <c r="C908">
        <v>8</v>
      </c>
      <c r="D908" t="s">
        <v>1554</v>
      </c>
      <c r="E908" s="108">
        <v>45411</v>
      </c>
      <c r="F908" t="s">
        <v>1555</v>
      </c>
      <c r="G908">
        <v>1</v>
      </c>
      <c r="H908">
        <v>45411</v>
      </c>
      <c r="J908">
        <v>0</v>
      </c>
      <c r="K908" t="s">
        <v>1620</v>
      </c>
      <c r="L908" t="s">
        <v>1636</v>
      </c>
      <c r="M908" t="s">
        <v>1556</v>
      </c>
      <c r="N908">
        <v>152</v>
      </c>
      <c r="O908" t="s">
        <v>1557</v>
      </c>
      <c r="P908" t="s">
        <v>3</v>
      </c>
      <c r="Q908" t="s">
        <v>1558</v>
      </c>
      <c r="R908" t="s">
        <v>672</v>
      </c>
      <c r="S908" t="s">
        <v>673</v>
      </c>
      <c r="T908" s="109">
        <v>164</v>
      </c>
      <c r="U908" t="s">
        <v>1559</v>
      </c>
      <c r="V908" t="s">
        <v>1715</v>
      </c>
    </row>
    <row r="909" spans="1:22" hidden="1" x14ac:dyDescent="0.25">
      <c r="A909" t="s">
        <v>449</v>
      </c>
      <c r="B909">
        <v>17</v>
      </c>
      <c r="C909">
        <v>8</v>
      </c>
      <c r="D909" t="s">
        <v>1554</v>
      </c>
      <c r="E909" s="108">
        <v>45411</v>
      </c>
      <c r="F909" t="s">
        <v>1555</v>
      </c>
      <c r="G909">
        <v>1</v>
      </c>
      <c r="H909">
        <v>45411</v>
      </c>
      <c r="J909">
        <v>0</v>
      </c>
      <c r="K909" t="s">
        <v>1620</v>
      </c>
      <c r="L909" t="s">
        <v>1636</v>
      </c>
      <c r="M909" t="s">
        <v>1556</v>
      </c>
      <c r="N909">
        <v>152</v>
      </c>
      <c r="O909" t="s">
        <v>1557</v>
      </c>
      <c r="P909" t="s">
        <v>3</v>
      </c>
      <c r="Q909" t="s">
        <v>1558</v>
      </c>
      <c r="R909" t="s">
        <v>815</v>
      </c>
      <c r="S909" t="s">
        <v>625</v>
      </c>
      <c r="T909" s="109">
        <v>100</v>
      </c>
      <c r="U909" t="s">
        <v>1559</v>
      </c>
      <c r="V909" t="s">
        <v>1715</v>
      </c>
    </row>
    <row r="910" spans="1:22" hidden="1" x14ac:dyDescent="0.25">
      <c r="A910" t="s">
        <v>449</v>
      </c>
      <c r="B910">
        <v>17</v>
      </c>
      <c r="C910">
        <v>8</v>
      </c>
      <c r="D910" t="s">
        <v>1554</v>
      </c>
      <c r="E910" s="108">
        <v>45411</v>
      </c>
      <c r="F910" t="s">
        <v>1555</v>
      </c>
      <c r="G910">
        <v>1</v>
      </c>
      <c r="H910">
        <v>45411</v>
      </c>
      <c r="J910">
        <v>0</v>
      </c>
      <c r="K910" t="s">
        <v>1620</v>
      </c>
      <c r="L910" t="s">
        <v>1636</v>
      </c>
      <c r="M910" t="s">
        <v>1556</v>
      </c>
      <c r="N910">
        <v>152</v>
      </c>
      <c r="O910" t="s">
        <v>1557</v>
      </c>
      <c r="P910" t="s">
        <v>3</v>
      </c>
      <c r="Q910" t="s">
        <v>1558</v>
      </c>
      <c r="R910" t="s">
        <v>399</v>
      </c>
      <c r="S910" t="s">
        <v>400</v>
      </c>
      <c r="T910" s="109">
        <v>76</v>
      </c>
      <c r="U910" t="s">
        <v>1559</v>
      </c>
      <c r="V910" t="s">
        <v>1715</v>
      </c>
    </row>
    <row r="911" spans="1:22" hidden="1" x14ac:dyDescent="0.25">
      <c r="A911" t="s">
        <v>449</v>
      </c>
      <c r="B911">
        <v>17</v>
      </c>
      <c r="C911">
        <v>8</v>
      </c>
      <c r="D911" t="s">
        <v>1554</v>
      </c>
      <c r="E911" s="108">
        <v>45411</v>
      </c>
      <c r="F911" t="s">
        <v>1555</v>
      </c>
      <c r="G911">
        <v>1</v>
      </c>
      <c r="H911">
        <v>45411</v>
      </c>
      <c r="J911">
        <v>0</v>
      </c>
      <c r="K911" t="s">
        <v>1620</v>
      </c>
      <c r="L911" t="s">
        <v>1636</v>
      </c>
      <c r="M911" t="s">
        <v>1556</v>
      </c>
      <c r="N911">
        <v>152</v>
      </c>
      <c r="O911" t="s">
        <v>1557</v>
      </c>
      <c r="P911" t="s">
        <v>3</v>
      </c>
      <c r="Q911" t="s">
        <v>1558</v>
      </c>
      <c r="R911" t="s">
        <v>1072</v>
      </c>
      <c r="S911" t="s">
        <v>1638</v>
      </c>
      <c r="T911" s="109">
        <v>575</v>
      </c>
      <c r="U911" t="s">
        <v>1559</v>
      </c>
      <c r="V911" t="s">
        <v>1715</v>
      </c>
    </row>
    <row r="912" spans="1:22" hidden="1" x14ac:dyDescent="0.25">
      <c r="A912" t="s">
        <v>449</v>
      </c>
      <c r="B912">
        <v>17</v>
      </c>
      <c r="C912">
        <v>8</v>
      </c>
      <c r="D912" t="s">
        <v>1554</v>
      </c>
      <c r="E912" s="108">
        <v>45411</v>
      </c>
      <c r="F912" t="s">
        <v>1555</v>
      </c>
      <c r="G912">
        <v>1</v>
      </c>
      <c r="H912">
        <v>45411</v>
      </c>
      <c r="J912">
        <v>0</v>
      </c>
      <c r="K912" t="s">
        <v>1620</v>
      </c>
      <c r="L912" t="s">
        <v>1636</v>
      </c>
      <c r="M912" t="s">
        <v>1556</v>
      </c>
      <c r="N912">
        <v>152</v>
      </c>
      <c r="O912" t="s">
        <v>1557</v>
      </c>
      <c r="P912" t="s">
        <v>3</v>
      </c>
      <c r="Q912" t="s">
        <v>1558</v>
      </c>
      <c r="R912" t="s">
        <v>956</v>
      </c>
      <c r="S912" t="s">
        <v>957</v>
      </c>
      <c r="T912" s="109">
        <v>210</v>
      </c>
      <c r="U912" t="s">
        <v>1559</v>
      </c>
      <c r="V912" t="s">
        <v>1715</v>
      </c>
    </row>
    <row r="913" spans="1:22" hidden="1" x14ac:dyDescent="0.25">
      <c r="A913" t="s">
        <v>449</v>
      </c>
      <c r="B913">
        <v>18</v>
      </c>
      <c r="C913">
        <v>8</v>
      </c>
      <c r="D913" t="s">
        <v>1554</v>
      </c>
      <c r="E913" s="108">
        <v>45412</v>
      </c>
      <c r="F913" t="s">
        <v>1555</v>
      </c>
      <c r="G913">
        <v>1</v>
      </c>
      <c r="H913">
        <v>45412</v>
      </c>
      <c r="J913">
        <v>0</v>
      </c>
      <c r="K913" t="s">
        <v>1620</v>
      </c>
      <c r="L913" t="s">
        <v>1636</v>
      </c>
      <c r="M913" t="s">
        <v>1556</v>
      </c>
      <c r="N913">
        <v>152</v>
      </c>
      <c r="O913" t="s">
        <v>1557</v>
      </c>
      <c r="P913" t="s">
        <v>3</v>
      </c>
      <c r="Q913" t="s">
        <v>1558</v>
      </c>
      <c r="R913" t="s">
        <v>1072</v>
      </c>
      <c r="S913" t="s">
        <v>1638</v>
      </c>
      <c r="T913" s="109">
        <v>1150</v>
      </c>
      <c r="U913" t="s">
        <v>1559</v>
      </c>
      <c r="V913" t="s">
        <v>1716</v>
      </c>
    </row>
    <row r="914" spans="1:22" hidden="1" x14ac:dyDescent="0.25">
      <c r="A914" t="s">
        <v>449</v>
      </c>
      <c r="B914">
        <v>18</v>
      </c>
      <c r="C914">
        <v>8</v>
      </c>
      <c r="D914" t="s">
        <v>1554</v>
      </c>
      <c r="E914" s="108">
        <v>45412</v>
      </c>
      <c r="F914" t="s">
        <v>1555</v>
      </c>
      <c r="G914">
        <v>1</v>
      </c>
      <c r="H914">
        <v>45412</v>
      </c>
      <c r="J914">
        <v>0</v>
      </c>
      <c r="K914" t="s">
        <v>1620</v>
      </c>
      <c r="L914" t="s">
        <v>1636</v>
      </c>
      <c r="M914" t="s">
        <v>1556</v>
      </c>
      <c r="N914">
        <v>152</v>
      </c>
      <c r="O914" t="s">
        <v>1557</v>
      </c>
      <c r="P914" t="s">
        <v>3</v>
      </c>
      <c r="Q914" t="s">
        <v>1558</v>
      </c>
      <c r="R914" t="s">
        <v>956</v>
      </c>
      <c r="S914" t="s">
        <v>957</v>
      </c>
      <c r="T914" s="109">
        <v>650</v>
      </c>
      <c r="U914" t="s">
        <v>1559</v>
      </c>
      <c r="V914" t="s">
        <v>1716</v>
      </c>
    </row>
    <row r="915" spans="1:22" hidden="1" x14ac:dyDescent="0.25">
      <c r="A915" t="s">
        <v>449</v>
      </c>
      <c r="B915">
        <v>18</v>
      </c>
      <c r="C915">
        <v>8</v>
      </c>
      <c r="D915" t="s">
        <v>1554</v>
      </c>
      <c r="E915" s="108">
        <v>45412</v>
      </c>
      <c r="F915" t="s">
        <v>1555</v>
      </c>
      <c r="G915">
        <v>1</v>
      </c>
      <c r="H915">
        <v>45412</v>
      </c>
      <c r="J915">
        <v>0</v>
      </c>
      <c r="K915" t="s">
        <v>1620</v>
      </c>
      <c r="L915" t="s">
        <v>1636</v>
      </c>
      <c r="M915" t="s">
        <v>1556</v>
      </c>
      <c r="N915">
        <v>152</v>
      </c>
      <c r="O915" t="s">
        <v>1557</v>
      </c>
      <c r="P915" t="s">
        <v>3</v>
      </c>
      <c r="Q915" t="s">
        <v>1558</v>
      </c>
      <c r="R915" t="s">
        <v>832</v>
      </c>
      <c r="S915" t="s">
        <v>833</v>
      </c>
      <c r="T915" s="109">
        <v>70</v>
      </c>
      <c r="U915" t="s">
        <v>1559</v>
      </c>
      <c r="V915" t="s">
        <v>1716</v>
      </c>
    </row>
    <row r="916" spans="1:22" hidden="1" x14ac:dyDescent="0.25">
      <c r="A916" t="s">
        <v>1641</v>
      </c>
      <c r="B916">
        <v>95</v>
      </c>
      <c r="C916">
        <v>8</v>
      </c>
      <c r="D916" t="s">
        <v>1554</v>
      </c>
      <c r="E916" s="108">
        <v>45412</v>
      </c>
      <c r="G916">
        <v>0</v>
      </c>
      <c r="K916" t="s">
        <v>1620</v>
      </c>
      <c r="L916" t="s">
        <v>1636</v>
      </c>
      <c r="M916" t="s">
        <v>1556</v>
      </c>
      <c r="N916">
        <v>152</v>
      </c>
      <c r="O916" t="s">
        <v>1557</v>
      </c>
      <c r="P916" t="s">
        <v>3</v>
      </c>
      <c r="Q916" t="s">
        <v>1558</v>
      </c>
      <c r="R916" t="s">
        <v>395</v>
      </c>
      <c r="S916" t="s">
        <v>396</v>
      </c>
      <c r="T916" s="109">
        <v>169.46</v>
      </c>
      <c r="U916" t="s">
        <v>1559</v>
      </c>
      <c r="V916" t="s">
        <v>1663</v>
      </c>
    </row>
    <row r="917" spans="1:22" hidden="1" x14ac:dyDescent="0.25">
      <c r="A917" t="s">
        <v>449</v>
      </c>
      <c r="B917">
        <v>1</v>
      </c>
      <c r="C917">
        <v>8</v>
      </c>
      <c r="D917" t="s">
        <v>1554</v>
      </c>
      <c r="E917" s="108">
        <v>45414</v>
      </c>
      <c r="F917" t="s">
        <v>1555</v>
      </c>
      <c r="G917">
        <v>1</v>
      </c>
      <c r="H917">
        <v>45414</v>
      </c>
      <c r="J917">
        <v>0</v>
      </c>
      <c r="K917" t="s">
        <v>1620</v>
      </c>
      <c r="L917" t="s">
        <v>1636</v>
      </c>
      <c r="M917" t="s">
        <v>1556</v>
      </c>
      <c r="N917">
        <v>152</v>
      </c>
      <c r="O917" t="s">
        <v>1557</v>
      </c>
      <c r="P917" t="s">
        <v>3</v>
      </c>
      <c r="Q917" t="s">
        <v>1558</v>
      </c>
      <c r="R917" t="s">
        <v>672</v>
      </c>
      <c r="S917" t="s">
        <v>673</v>
      </c>
      <c r="T917" s="109">
        <v>164</v>
      </c>
      <c r="U917" t="s">
        <v>1559</v>
      </c>
      <c r="V917" t="s">
        <v>1717</v>
      </c>
    </row>
    <row r="918" spans="1:22" hidden="1" x14ac:dyDescent="0.25">
      <c r="A918" t="s">
        <v>449</v>
      </c>
      <c r="B918">
        <v>1</v>
      </c>
      <c r="C918">
        <v>8</v>
      </c>
      <c r="D918" t="s">
        <v>1554</v>
      </c>
      <c r="E918" s="108">
        <v>45414</v>
      </c>
      <c r="F918" t="s">
        <v>1555</v>
      </c>
      <c r="G918">
        <v>1</v>
      </c>
      <c r="H918">
        <v>45414</v>
      </c>
      <c r="J918">
        <v>0</v>
      </c>
      <c r="K918" t="s">
        <v>1620</v>
      </c>
      <c r="L918" t="s">
        <v>1636</v>
      </c>
      <c r="M918" t="s">
        <v>1556</v>
      </c>
      <c r="N918">
        <v>152</v>
      </c>
      <c r="O918" t="s">
        <v>1557</v>
      </c>
      <c r="P918" t="s">
        <v>3</v>
      </c>
      <c r="Q918" t="s">
        <v>1558</v>
      </c>
      <c r="R918" t="s">
        <v>399</v>
      </c>
      <c r="S918" t="s">
        <v>400</v>
      </c>
      <c r="T918" s="109">
        <v>76</v>
      </c>
      <c r="U918" t="s">
        <v>1559</v>
      </c>
      <c r="V918" t="s">
        <v>1717</v>
      </c>
    </row>
    <row r="919" spans="1:22" hidden="1" x14ac:dyDescent="0.25">
      <c r="A919" t="s">
        <v>449</v>
      </c>
      <c r="B919">
        <v>1</v>
      </c>
      <c r="C919">
        <v>8</v>
      </c>
      <c r="D919" t="s">
        <v>1554</v>
      </c>
      <c r="E919" s="108">
        <v>45414</v>
      </c>
      <c r="F919" t="s">
        <v>1555</v>
      </c>
      <c r="G919">
        <v>1</v>
      </c>
      <c r="H919">
        <v>45414</v>
      </c>
      <c r="J919">
        <v>0</v>
      </c>
      <c r="K919" t="s">
        <v>1620</v>
      </c>
      <c r="L919" t="s">
        <v>1636</v>
      </c>
      <c r="M919" t="s">
        <v>1556</v>
      </c>
      <c r="N919">
        <v>152</v>
      </c>
      <c r="O919" t="s">
        <v>1557</v>
      </c>
      <c r="P919" t="s">
        <v>3</v>
      </c>
      <c r="Q919" t="s">
        <v>1558</v>
      </c>
      <c r="R919" t="s">
        <v>775</v>
      </c>
      <c r="S919" t="s">
        <v>776</v>
      </c>
      <c r="T919" s="109">
        <v>76.05</v>
      </c>
      <c r="U919" t="s">
        <v>1559</v>
      </c>
      <c r="V919" t="s">
        <v>1717</v>
      </c>
    </row>
    <row r="920" spans="1:22" hidden="1" x14ac:dyDescent="0.25">
      <c r="A920" t="s">
        <v>449</v>
      </c>
      <c r="B920">
        <v>1</v>
      </c>
      <c r="C920">
        <v>8</v>
      </c>
      <c r="D920" t="s">
        <v>1554</v>
      </c>
      <c r="E920" s="108">
        <v>45414</v>
      </c>
      <c r="F920" t="s">
        <v>1555</v>
      </c>
      <c r="G920">
        <v>1</v>
      </c>
      <c r="H920">
        <v>45414</v>
      </c>
      <c r="J920">
        <v>0</v>
      </c>
      <c r="K920" t="s">
        <v>1620</v>
      </c>
      <c r="L920" t="s">
        <v>1636</v>
      </c>
      <c r="M920" t="s">
        <v>1556</v>
      </c>
      <c r="N920">
        <v>152</v>
      </c>
      <c r="O920" t="s">
        <v>1557</v>
      </c>
      <c r="P920" t="s">
        <v>3</v>
      </c>
      <c r="Q920" t="s">
        <v>1558</v>
      </c>
      <c r="R920" t="s">
        <v>670</v>
      </c>
      <c r="S920" t="s">
        <v>1566</v>
      </c>
      <c r="T920" s="109">
        <v>104</v>
      </c>
      <c r="U920" t="s">
        <v>1559</v>
      </c>
      <c r="V920" t="s">
        <v>1717</v>
      </c>
    </row>
    <row r="921" spans="1:22" hidden="1" x14ac:dyDescent="0.25">
      <c r="A921" t="s">
        <v>449</v>
      </c>
      <c r="B921">
        <v>1</v>
      </c>
      <c r="C921">
        <v>8</v>
      </c>
      <c r="D921" t="s">
        <v>1554</v>
      </c>
      <c r="E921" s="108">
        <v>45414</v>
      </c>
      <c r="F921" t="s">
        <v>1555</v>
      </c>
      <c r="G921">
        <v>1</v>
      </c>
      <c r="H921">
        <v>45414</v>
      </c>
      <c r="J921">
        <v>0</v>
      </c>
      <c r="K921" t="s">
        <v>1620</v>
      </c>
      <c r="L921" t="s">
        <v>1636</v>
      </c>
      <c r="M921" t="s">
        <v>1556</v>
      </c>
      <c r="N921">
        <v>152</v>
      </c>
      <c r="O921" t="s">
        <v>1557</v>
      </c>
      <c r="P921" t="s">
        <v>3</v>
      </c>
      <c r="Q921" t="s">
        <v>1558</v>
      </c>
      <c r="R921" t="s">
        <v>1055</v>
      </c>
      <c r="S921" t="s">
        <v>1056</v>
      </c>
      <c r="T921" s="109">
        <v>279</v>
      </c>
      <c r="U921" t="s">
        <v>1559</v>
      </c>
      <c r="V921" t="s">
        <v>1717</v>
      </c>
    </row>
    <row r="922" spans="1:22" hidden="1" x14ac:dyDescent="0.25">
      <c r="A922" t="s">
        <v>449</v>
      </c>
      <c r="B922">
        <v>1</v>
      </c>
      <c r="C922">
        <v>8</v>
      </c>
      <c r="D922" t="s">
        <v>1554</v>
      </c>
      <c r="E922" s="108">
        <v>45414</v>
      </c>
      <c r="F922" t="s">
        <v>1555</v>
      </c>
      <c r="G922">
        <v>1</v>
      </c>
      <c r="H922">
        <v>45414</v>
      </c>
      <c r="J922">
        <v>0</v>
      </c>
      <c r="K922" t="s">
        <v>1620</v>
      </c>
      <c r="L922" t="s">
        <v>1636</v>
      </c>
      <c r="M922" t="s">
        <v>1556</v>
      </c>
      <c r="N922">
        <v>152</v>
      </c>
      <c r="O922" t="s">
        <v>1557</v>
      </c>
      <c r="P922" t="s">
        <v>3</v>
      </c>
      <c r="Q922" t="s">
        <v>1558</v>
      </c>
      <c r="R922" t="s">
        <v>346</v>
      </c>
      <c r="S922" t="s">
        <v>347</v>
      </c>
      <c r="T922" s="109">
        <v>160</v>
      </c>
      <c r="U922" t="s">
        <v>1559</v>
      </c>
      <c r="V922" t="s">
        <v>1717</v>
      </c>
    </row>
    <row r="923" spans="1:22" hidden="1" x14ac:dyDescent="0.25">
      <c r="A923" t="s">
        <v>449</v>
      </c>
      <c r="B923">
        <v>1</v>
      </c>
      <c r="C923">
        <v>8</v>
      </c>
      <c r="D923" t="s">
        <v>1554</v>
      </c>
      <c r="E923" s="108">
        <v>45414</v>
      </c>
      <c r="F923" t="s">
        <v>1555</v>
      </c>
      <c r="G923">
        <v>1</v>
      </c>
      <c r="H923">
        <v>45414</v>
      </c>
      <c r="J923">
        <v>0</v>
      </c>
      <c r="K923" t="s">
        <v>1620</v>
      </c>
      <c r="L923" t="s">
        <v>1636</v>
      </c>
      <c r="M923" t="s">
        <v>1556</v>
      </c>
      <c r="N923">
        <v>152</v>
      </c>
      <c r="O923" t="s">
        <v>1557</v>
      </c>
      <c r="P923" t="s">
        <v>3</v>
      </c>
      <c r="Q923" t="s">
        <v>1558</v>
      </c>
      <c r="R923" t="s">
        <v>371</v>
      </c>
      <c r="S923" t="s">
        <v>1637</v>
      </c>
      <c r="T923" s="109">
        <v>1125</v>
      </c>
      <c r="U923" t="s">
        <v>1559</v>
      </c>
      <c r="V923" t="s">
        <v>1717</v>
      </c>
    </row>
    <row r="924" spans="1:22" hidden="1" x14ac:dyDescent="0.25">
      <c r="A924" t="s">
        <v>449</v>
      </c>
      <c r="B924">
        <v>1</v>
      </c>
      <c r="C924">
        <v>8</v>
      </c>
      <c r="D924" t="s">
        <v>1554</v>
      </c>
      <c r="E924" s="108">
        <v>45414</v>
      </c>
      <c r="F924" t="s">
        <v>1555</v>
      </c>
      <c r="G924">
        <v>1</v>
      </c>
      <c r="H924">
        <v>45414</v>
      </c>
      <c r="J924">
        <v>0</v>
      </c>
      <c r="K924" t="s">
        <v>1620</v>
      </c>
      <c r="L924" t="s">
        <v>1636</v>
      </c>
      <c r="M924" t="s">
        <v>1556</v>
      </c>
      <c r="N924">
        <v>152</v>
      </c>
      <c r="O924" t="s">
        <v>1557</v>
      </c>
      <c r="P924" t="s">
        <v>3</v>
      </c>
      <c r="Q924" t="s">
        <v>1558</v>
      </c>
      <c r="R924" t="s">
        <v>1072</v>
      </c>
      <c r="S924" t="s">
        <v>1638</v>
      </c>
      <c r="T924" s="109">
        <v>1150</v>
      </c>
      <c r="U924" t="s">
        <v>1559</v>
      </c>
      <c r="V924" t="s">
        <v>1717</v>
      </c>
    </row>
    <row r="925" spans="1:22" hidden="1" x14ac:dyDescent="0.25">
      <c r="A925" t="s">
        <v>449</v>
      </c>
      <c r="B925">
        <v>1</v>
      </c>
      <c r="C925">
        <v>8</v>
      </c>
      <c r="D925" t="s">
        <v>1554</v>
      </c>
      <c r="E925" s="108">
        <v>45414</v>
      </c>
      <c r="F925" t="s">
        <v>1555</v>
      </c>
      <c r="G925">
        <v>1</v>
      </c>
      <c r="H925">
        <v>45414</v>
      </c>
      <c r="J925">
        <v>0</v>
      </c>
      <c r="K925" t="s">
        <v>1620</v>
      </c>
      <c r="L925" t="s">
        <v>1636</v>
      </c>
      <c r="M925" t="s">
        <v>1556</v>
      </c>
      <c r="N925">
        <v>152</v>
      </c>
      <c r="O925" t="s">
        <v>1557</v>
      </c>
      <c r="P925" t="s">
        <v>3</v>
      </c>
      <c r="Q925" t="s">
        <v>1558</v>
      </c>
      <c r="R925" t="s">
        <v>358</v>
      </c>
      <c r="S925" t="s">
        <v>359</v>
      </c>
      <c r="T925" s="109">
        <v>702</v>
      </c>
      <c r="U925" t="s">
        <v>1559</v>
      </c>
      <c r="V925" t="s">
        <v>1717</v>
      </c>
    </row>
    <row r="926" spans="1:22" hidden="1" x14ac:dyDescent="0.25">
      <c r="A926" t="s">
        <v>449</v>
      </c>
      <c r="B926">
        <v>2</v>
      </c>
      <c r="C926">
        <v>8</v>
      </c>
      <c r="D926" t="s">
        <v>1554</v>
      </c>
      <c r="E926" s="108">
        <v>45414</v>
      </c>
      <c r="F926" t="s">
        <v>1555</v>
      </c>
      <c r="G926">
        <v>1</v>
      </c>
      <c r="H926">
        <v>45414</v>
      </c>
      <c r="J926">
        <v>0</v>
      </c>
      <c r="K926" t="s">
        <v>1620</v>
      </c>
      <c r="L926" t="s">
        <v>1636</v>
      </c>
      <c r="M926" t="s">
        <v>1556</v>
      </c>
      <c r="N926">
        <v>152</v>
      </c>
      <c r="O926" t="s">
        <v>1557</v>
      </c>
      <c r="P926" t="s">
        <v>3</v>
      </c>
      <c r="Q926" t="s">
        <v>1558</v>
      </c>
      <c r="R926" t="s">
        <v>672</v>
      </c>
      <c r="S926" t="s">
        <v>673</v>
      </c>
      <c r="T926" s="109">
        <v>164</v>
      </c>
      <c r="U926" t="s">
        <v>1559</v>
      </c>
      <c r="V926" t="s">
        <v>1717</v>
      </c>
    </row>
    <row r="927" spans="1:22" hidden="1" x14ac:dyDescent="0.25">
      <c r="A927" t="s">
        <v>449</v>
      </c>
      <c r="B927">
        <v>2</v>
      </c>
      <c r="C927">
        <v>8</v>
      </c>
      <c r="D927" t="s">
        <v>1554</v>
      </c>
      <c r="E927" s="108">
        <v>45414</v>
      </c>
      <c r="F927" t="s">
        <v>1555</v>
      </c>
      <c r="G927">
        <v>1</v>
      </c>
      <c r="H927">
        <v>45414</v>
      </c>
      <c r="J927">
        <v>0</v>
      </c>
      <c r="K927" t="s">
        <v>1620</v>
      </c>
      <c r="L927" t="s">
        <v>1636</v>
      </c>
      <c r="M927" t="s">
        <v>1556</v>
      </c>
      <c r="N927">
        <v>152</v>
      </c>
      <c r="O927" t="s">
        <v>1557</v>
      </c>
      <c r="P927" t="s">
        <v>3</v>
      </c>
      <c r="Q927" t="s">
        <v>1558</v>
      </c>
      <c r="R927" t="s">
        <v>399</v>
      </c>
      <c r="S927" t="s">
        <v>400</v>
      </c>
      <c r="T927" s="109">
        <v>76</v>
      </c>
      <c r="U927" t="s">
        <v>1559</v>
      </c>
      <c r="V927" t="s">
        <v>1717</v>
      </c>
    </row>
    <row r="928" spans="1:22" hidden="1" x14ac:dyDescent="0.25">
      <c r="A928" t="s">
        <v>449</v>
      </c>
      <c r="B928">
        <v>2</v>
      </c>
      <c r="C928">
        <v>8</v>
      </c>
      <c r="D928" t="s">
        <v>1554</v>
      </c>
      <c r="E928" s="108">
        <v>45414</v>
      </c>
      <c r="F928" t="s">
        <v>1555</v>
      </c>
      <c r="G928">
        <v>1</v>
      </c>
      <c r="H928">
        <v>45414</v>
      </c>
      <c r="J928">
        <v>0</v>
      </c>
      <c r="K928" t="s">
        <v>1620</v>
      </c>
      <c r="L928" t="s">
        <v>1636</v>
      </c>
      <c r="M928" t="s">
        <v>1556</v>
      </c>
      <c r="N928">
        <v>152</v>
      </c>
      <c r="O928" t="s">
        <v>1557</v>
      </c>
      <c r="P928" t="s">
        <v>3</v>
      </c>
      <c r="Q928" t="s">
        <v>1558</v>
      </c>
      <c r="R928" t="s">
        <v>775</v>
      </c>
      <c r="S928" t="s">
        <v>776</v>
      </c>
      <c r="T928" s="109">
        <v>76.05</v>
      </c>
      <c r="U928" t="s">
        <v>1559</v>
      </c>
      <c r="V928" t="s">
        <v>1717</v>
      </c>
    </row>
    <row r="929" spans="1:22" hidden="1" x14ac:dyDescent="0.25">
      <c r="A929" t="s">
        <v>449</v>
      </c>
      <c r="B929">
        <v>2</v>
      </c>
      <c r="C929">
        <v>8</v>
      </c>
      <c r="D929" t="s">
        <v>1554</v>
      </c>
      <c r="E929" s="108">
        <v>45414</v>
      </c>
      <c r="F929" t="s">
        <v>1555</v>
      </c>
      <c r="G929">
        <v>1</v>
      </c>
      <c r="H929">
        <v>45414</v>
      </c>
      <c r="J929">
        <v>0</v>
      </c>
      <c r="K929" t="s">
        <v>1620</v>
      </c>
      <c r="L929" t="s">
        <v>1636</v>
      </c>
      <c r="M929" t="s">
        <v>1556</v>
      </c>
      <c r="N929">
        <v>152</v>
      </c>
      <c r="O929" t="s">
        <v>1557</v>
      </c>
      <c r="P929" t="s">
        <v>3</v>
      </c>
      <c r="Q929" t="s">
        <v>1558</v>
      </c>
      <c r="R929" t="s">
        <v>670</v>
      </c>
      <c r="S929" t="s">
        <v>1566</v>
      </c>
      <c r="T929" s="109">
        <v>104</v>
      </c>
      <c r="U929" t="s">
        <v>1559</v>
      </c>
      <c r="V929" t="s">
        <v>1717</v>
      </c>
    </row>
    <row r="930" spans="1:22" hidden="1" x14ac:dyDescent="0.25">
      <c r="A930" t="s">
        <v>449</v>
      </c>
      <c r="B930">
        <v>2</v>
      </c>
      <c r="C930">
        <v>8</v>
      </c>
      <c r="D930" t="s">
        <v>1554</v>
      </c>
      <c r="E930" s="108">
        <v>45414</v>
      </c>
      <c r="F930" t="s">
        <v>1555</v>
      </c>
      <c r="G930">
        <v>1</v>
      </c>
      <c r="H930">
        <v>45414</v>
      </c>
      <c r="J930">
        <v>0</v>
      </c>
      <c r="K930" t="s">
        <v>1620</v>
      </c>
      <c r="L930" t="s">
        <v>1636</v>
      </c>
      <c r="M930" t="s">
        <v>1556</v>
      </c>
      <c r="N930">
        <v>152</v>
      </c>
      <c r="O930" t="s">
        <v>1557</v>
      </c>
      <c r="P930" t="s">
        <v>3</v>
      </c>
      <c r="Q930" t="s">
        <v>1558</v>
      </c>
      <c r="R930" t="s">
        <v>1055</v>
      </c>
      <c r="S930" t="s">
        <v>1056</v>
      </c>
      <c r="T930" s="109">
        <v>279</v>
      </c>
      <c r="U930" t="s">
        <v>1559</v>
      </c>
      <c r="V930" t="s">
        <v>1717</v>
      </c>
    </row>
    <row r="931" spans="1:22" hidden="1" x14ac:dyDescent="0.25">
      <c r="A931" t="s">
        <v>449</v>
      </c>
      <c r="B931">
        <v>2</v>
      </c>
      <c r="C931">
        <v>8</v>
      </c>
      <c r="D931" t="s">
        <v>1554</v>
      </c>
      <c r="E931" s="108">
        <v>45414</v>
      </c>
      <c r="F931" t="s">
        <v>1555</v>
      </c>
      <c r="G931">
        <v>1</v>
      </c>
      <c r="H931">
        <v>45414</v>
      </c>
      <c r="J931">
        <v>0</v>
      </c>
      <c r="K931" t="s">
        <v>1620</v>
      </c>
      <c r="L931" t="s">
        <v>1636</v>
      </c>
      <c r="M931" t="s">
        <v>1556</v>
      </c>
      <c r="N931">
        <v>152</v>
      </c>
      <c r="O931" t="s">
        <v>1557</v>
      </c>
      <c r="P931" t="s">
        <v>3</v>
      </c>
      <c r="Q931" t="s">
        <v>1558</v>
      </c>
      <c r="R931" t="s">
        <v>346</v>
      </c>
      <c r="S931" t="s">
        <v>347</v>
      </c>
      <c r="T931" s="109">
        <v>160</v>
      </c>
      <c r="U931" t="s">
        <v>1559</v>
      </c>
      <c r="V931" t="s">
        <v>1717</v>
      </c>
    </row>
    <row r="932" spans="1:22" hidden="1" x14ac:dyDescent="0.25">
      <c r="A932" t="s">
        <v>449</v>
      </c>
      <c r="B932">
        <v>2</v>
      </c>
      <c r="C932">
        <v>8</v>
      </c>
      <c r="D932" t="s">
        <v>1554</v>
      </c>
      <c r="E932" s="108">
        <v>45414</v>
      </c>
      <c r="F932" t="s">
        <v>1555</v>
      </c>
      <c r="G932">
        <v>1</v>
      </c>
      <c r="H932">
        <v>45414</v>
      </c>
      <c r="J932">
        <v>0</v>
      </c>
      <c r="K932" t="s">
        <v>1620</v>
      </c>
      <c r="L932" t="s">
        <v>1636</v>
      </c>
      <c r="M932" t="s">
        <v>1556</v>
      </c>
      <c r="N932">
        <v>152</v>
      </c>
      <c r="O932" t="s">
        <v>1557</v>
      </c>
      <c r="P932" t="s">
        <v>3</v>
      </c>
      <c r="Q932" t="s">
        <v>1558</v>
      </c>
      <c r="R932" t="s">
        <v>371</v>
      </c>
      <c r="S932" t="s">
        <v>1637</v>
      </c>
      <c r="T932" s="109">
        <v>1125</v>
      </c>
      <c r="U932" t="s">
        <v>1559</v>
      </c>
      <c r="V932" t="s">
        <v>1717</v>
      </c>
    </row>
    <row r="933" spans="1:22" hidden="1" x14ac:dyDescent="0.25">
      <c r="A933" t="s">
        <v>449</v>
      </c>
      <c r="B933">
        <v>2</v>
      </c>
      <c r="C933">
        <v>8</v>
      </c>
      <c r="D933" t="s">
        <v>1554</v>
      </c>
      <c r="E933" s="108">
        <v>45414</v>
      </c>
      <c r="F933" t="s">
        <v>1555</v>
      </c>
      <c r="G933">
        <v>1</v>
      </c>
      <c r="H933">
        <v>45414</v>
      </c>
      <c r="J933">
        <v>0</v>
      </c>
      <c r="K933" t="s">
        <v>1620</v>
      </c>
      <c r="L933" t="s">
        <v>1636</v>
      </c>
      <c r="M933" t="s">
        <v>1556</v>
      </c>
      <c r="N933">
        <v>152</v>
      </c>
      <c r="O933" t="s">
        <v>1557</v>
      </c>
      <c r="P933" t="s">
        <v>3</v>
      </c>
      <c r="Q933" t="s">
        <v>1558</v>
      </c>
      <c r="R933" t="s">
        <v>1072</v>
      </c>
      <c r="S933" t="s">
        <v>1638</v>
      </c>
      <c r="T933" s="109">
        <v>1150</v>
      </c>
      <c r="U933" t="s">
        <v>1559</v>
      </c>
      <c r="V933" t="s">
        <v>1717</v>
      </c>
    </row>
    <row r="934" spans="1:22" hidden="1" x14ac:dyDescent="0.25">
      <c r="A934" t="s">
        <v>449</v>
      </c>
      <c r="B934">
        <v>2</v>
      </c>
      <c r="C934">
        <v>8</v>
      </c>
      <c r="D934" t="s">
        <v>1554</v>
      </c>
      <c r="E934" s="108">
        <v>45414</v>
      </c>
      <c r="F934" t="s">
        <v>1555</v>
      </c>
      <c r="G934">
        <v>1</v>
      </c>
      <c r="H934">
        <v>45414</v>
      </c>
      <c r="J934">
        <v>0</v>
      </c>
      <c r="K934" t="s">
        <v>1620</v>
      </c>
      <c r="L934" t="s">
        <v>1636</v>
      </c>
      <c r="M934" t="s">
        <v>1556</v>
      </c>
      <c r="N934">
        <v>152</v>
      </c>
      <c r="O934" t="s">
        <v>1557</v>
      </c>
      <c r="P934" t="s">
        <v>3</v>
      </c>
      <c r="Q934" t="s">
        <v>1558</v>
      </c>
      <c r="R934" t="s">
        <v>358</v>
      </c>
      <c r="S934" t="s">
        <v>359</v>
      </c>
      <c r="T934" s="109">
        <v>702</v>
      </c>
      <c r="U934" t="s">
        <v>1559</v>
      </c>
      <c r="V934" t="s">
        <v>1717</v>
      </c>
    </row>
    <row r="935" spans="1:22" hidden="1" x14ac:dyDescent="0.25">
      <c r="A935" t="s">
        <v>449</v>
      </c>
      <c r="B935">
        <v>3</v>
      </c>
      <c r="C935">
        <v>8</v>
      </c>
      <c r="D935" t="s">
        <v>1554</v>
      </c>
      <c r="E935" s="108">
        <v>45414</v>
      </c>
      <c r="F935" t="s">
        <v>1555</v>
      </c>
      <c r="G935">
        <v>1</v>
      </c>
      <c r="H935">
        <v>45414</v>
      </c>
      <c r="J935">
        <v>0</v>
      </c>
      <c r="K935" t="s">
        <v>1620</v>
      </c>
      <c r="L935" t="s">
        <v>1636</v>
      </c>
      <c r="M935" t="s">
        <v>1556</v>
      </c>
      <c r="N935">
        <v>152</v>
      </c>
      <c r="O935" t="s">
        <v>1557</v>
      </c>
      <c r="P935" t="s">
        <v>3</v>
      </c>
      <c r="Q935" t="s">
        <v>1558</v>
      </c>
      <c r="R935" t="s">
        <v>672</v>
      </c>
      <c r="S935" t="s">
        <v>673</v>
      </c>
      <c r="T935" s="109">
        <v>164</v>
      </c>
      <c r="U935" t="s">
        <v>1559</v>
      </c>
      <c r="V935" t="s">
        <v>1717</v>
      </c>
    </row>
    <row r="936" spans="1:22" hidden="1" x14ac:dyDescent="0.25">
      <c r="A936" t="s">
        <v>449</v>
      </c>
      <c r="B936">
        <v>3</v>
      </c>
      <c r="C936">
        <v>8</v>
      </c>
      <c r="D936" t="s">
        <v>1554</v>
      </c>
      <c r="E936" s="108">
        <v>45414</v>
      </c>
      <c r="F936" t="s">
        <v>1555</v>
      </c>
      <c r="G936">
        <v>1</v>
      </c>
      <c r="H936">
        <v>45414</v>
      </c>
      <c r="J936">
        <v>0</v>
      </c>
      <c r="K936" t="s">
        <v>1620</v>
      </c>
      <c r="L936" t="s">
        <v>1636</v>
      </c>
      <c r="M936" t="s">
        <v>1556</v>
      </c>
      <c r="N936">
        <v>152</v>
      </c>
      <c r="O936" t="s">
        <v>1557</v>
      </c>
      <c r="P936" t="s">
        <v>3</v>
      </c>
      <c r="Q936" t="s">
        <v>1558</v>
      </c>
      <c r="R936" t="s">
        <v>399</v>
      </c>
      <c r="S936" t="s">
        <v>400</v>
      </c>
      <c r="T936" s="109">
        <v>76</v>
      </c>
      <c r="U936" t="s">
        <v>1559</v>
      </c>
      <c r="V936" t="s">
        <v>1717</v>
      </c>
    </row>
    <row r="937" spans="1:22" hidden="1" x14ac:dyDescent="0.25">
      <c r="A937" t="s">
        <v>449</v>
      </c>
      <c r="B937">
        <v>3</v>
      </c>
      <c r="C937">
        <v>8</v>
      </c>
      <c r="D937" t="s">
        <v>1554</v>
      </c>
      <c r="E937" s="108">
        <v>45414</v>
      </c>
      <c r="F937" t="s">
        <v>1555</v>
      </c>
      <c r="G937">
        <v>1</v>
      </c>
      <c r="H937">
        <v>45414</v>
      </c>
      <c r="J937">
        <v>0</v>
      </c>
      <c r="K937" t="s">
        <v>1620</v>
      </c>
      <c r="L937" t="s">
        <v>1636</v>
      </c>
      <c r="M937" t="s">
        <v>1556</v>
      </c>
      <c r="N937">
        <v>152</v>
      </c>
      <c r="O937" t="s">
        <v>1557</v>
      </c>
      <c r="P937" t="s">
        <v>3</v>
      </c>
      <c r="Q937" t="s">
        <v>1558</v>
      </c>
      <c r="R937" t="s">
        <v>775</v>
      </c>
      <c r="S937" t="s">
        <v>776</v>
      </c>
      <c r="T937" s="109">
        <v>76.05</v>
      </c>
      <c r="U937" t="s">
        <v>1559</v>
      </c>
      <c r="V937" t="s">
        <v>1717</v>
      </c>
    </row>
    <row r="938" spans="1:22" hidden="1" x14ac:dyDescent="0.25">
      <c r="A938" t="s">
        <v>449</v>
      </c>
      <c r="B938">
        <v>3</v>
      </c>
      <c r="C938">
        <v>8</v>
      </c>
      <c r="D938" t="s">
        <v>1554</v>
      </c>
      <c r="E938" s="108">
        <v>45414</v>
      </c>
      <c r="F938" t="s">
        <v>1555</v>
      </c>
      <c r="G938">
        <v>1</v>
      </c>
      <c r="H938">
        <v>45414</v>
      </c>
      <c r="J938">
        <v>0</v>
      </c>
      <c r="K938" t="s">
        <v>1620</v>
      </c>
      <c r="L938" t="s">
        <v>1636</v>
      </c>
      <c r="M938" t="s">
        <v>1556</v>
      </c>
      <c r="N938">
        <v>152</v>
      </c>
      <c r="O938" t="s">
        <v>1557</v>
      </c>
      <c r="P938" t="s">
        <v>3</v>
      </c>
      <c r="Q938" t="s">
        <v>1558</v>
      </c>
      <c r="R938" t="s">
        <v>670</v>
      </c>
      <c r="S938" t="s">
        <v>1566</v>
      </c>
      <c r="T938" s="109">
        <v>104</v>
      </c>
      <c r="U938" t="s">
        <v>1559</v>
      </c>
      <c r="V938" t="s">
        <v>1717</v>
      </c>
    </row>
    <row r="939" spans="1:22" hidden="1" x14ac:dyDescent="0.25">
      <c r="A939" t="s">
        <v>449</v>
      </c>
      <c r="B939">
        <v>3</v>
      </c>
      <c r="C939">
        <v>8</v>
      </c>
      <c r="D939" t="s">
        <v>1554</v>
      </c>
      <c r="E939" s="108">
        <v>45414</v>
      </c>
      <c r="F939" t="s">
        <v>1555</v>
      </c>
      <c r="G939">
        <v>1</v>
      </c>
      <c r="H939">
        <v>45414</v>
      </c>
      <c r="J939">
        <v>0</v>
      </c>
      <c r="K939" t="s">
        <v>1620</v>
      </c>
      <c r="L939" t="s">
        <v>1636</v>
      </c>
      <c r="M939" t="s">
        <v>1556</v>
      </c>
      <c r="N939">
        <v>152</v>
      </c>
      <c r="O939" t="s">
        <v>1557</v>
      </c>
      <c r="P939" t="s">
        <v>3</v>
      </c>
      <c r="Q939" t="s">
        <v>1558</v>
      </c>
      <c r="R939" t="s">
        <v>1055</v>
      </c>
      <c r="S939" t="s">
        <v>1056</v>
      </c>
      <c r="T939" s="109">
        <v>279</v>
      </c>
      <c r="U939" t="s">
        <v>1559</v>
      </c>
      <c r="V939" t="s">
        <v>1717</v>
      </c>
    </row>
    <row r="940" spans="1:22" hidden="1" x14ac:dyDescent="0.25">
      <c r="A940" t="s">
        <v>449</v>
      </c>
      <c r="B940">
        <v>3</v>
      </c>
      <c r="C940">
        <v>8</v>
      </c>
      <c r="D940" t="s">
        <v>1554</v>
      </c>
      <c r="E940" s="108">
        <v>45414</v>
      </c>
      <c r="F940" t="s">
        <v>1555</v>
      </c>
      <c r="G940">
        <v>1</v>
      </c>
      <c r="H940">
        <v>45414</v>
      </c>
      <c r="J940">
        <v>0</v>
      </c>
      <c r="K940" t="s">
        <v>1620</v>
      </c>
      <c r="L940" t="s">
        <v>1636</v>
      </c>
      <c r="M940" t="s">
        <v>1556</v>
      </c>
      <c r="N940">
        <v>152</v>
      </c>
      <c r="O940" t="s">
        <v>1557</v>
      </c>
      <c r="P940" t="s">
        <v>3</v>
      </c>
      <c r="Q940" t="s">
        <v>1558</v>
      </c>
      <c r="R940" t="s">
        <v>346</v>
      </c>
      <c r="S940" t="s">
        <v>347</v>
      </c>
      <c r="T940" s="109">
        <v>160</v>
      </c>
      <c r="U940" t="s">
        <v>1559</v>
      </c>
      <c r="V940" t="s">
        <v>1717</v>
      </c>
    </row>
    <row r="941" spans="1:22" hidden="1" x14ac:dyDescent="0.25">
      <c r="A941" t="s">
        <v>449</v>
      </c>
      <c r="B941">
        <v>3</v>
      </c>
      <c r="C941">
        <v>8</v>
      </c>
      <c r="D941" t="s">
        <v>1554</v>
      </c>
      <c r="E941" s="108">
        <v>45414</v>
      </c>
      <c r="F941" t="s">
        <v>1555</v>
      </c>
      <c r="G941">
        <v>1</v>
      </c>
      <c r="H941">
        <v>45414</v>
      </c>
      <c r="J941">
        <v>0</v>
      </c>
      <c r="K941" t="s">
        <v>1620</v>
      </c>
      <c r="L941" t="s">
        <v>1636</v>
      </c>
      <c r="M941" t="s">
        <v>1556</v>
      </c>
      <c r="N941">
        <v>152</v>
      </c>
      <c r="O941" t="s">
        <v>1557</v>
      </c>
      <c r="P941" t="s">
        <v>3</v>
      </c>
      <c r="Q941" t="s">
        <v>1558</v>
      </c>
      <c r="R941" t="s">
        <v>371</v>
      </c>
      <c r="S941" t="s">
        <v>1637</v>
      </c>
      <c r="T941" s="109">
        <v>1125</v>
      </c>
      <c r="U941" t="s">
        <v>1559</v>
      </c>
      <c r="V941" t="s">
        <v>1717</v>
      </c>
    </row>
    <row r="942" spans="1:22" hidden="1" x14ac:dyDescent="0.25">
      <c r="A942" t="s">
        <v>449</v>
      </c>
      <c r="B942">
        <v>3</v>
      </c>
      <c r="C942">
        <v>8</v>
      </c>
      <c r="D942" t="s">
        <v>1554</v>
      </c>
      <c r="E942" s="108">
        <v>45414</v>
      </c>
      <c r="F942" t="s">
        <v>1555</v>
      </c>
      <c r="G942">
        <v>1</v>
      </c>
      <c r="H942">
        <v>45414</v>
      </c>
      <c r="J942">
        <v>0</v>
      </c>
      <c r="K942" t="s">
        <v>1620</v>
      </c>
      <c r="L942" t="s">
        <v>1636</v>
      </c>
      <c r="M942" t="s">
        <v>1556</v>
      </c>
      <c r="N942">
        <v>152</v>
      </c>
      <c r="O942" t="s">
        <v>1557</v>
      </c>
      <c r="P942" t="s">
        <v>3</v>
      </c>
      <c r="Q942" t="s">
        <v>1558</v>
      </c>
      <c r="R942" t="s">
        <v>1072</v>
      </c>
      <c r="S942" t="s">
        <v>1638</v>
      </c>
      <c r="T942" s="109">
        <v>1150</v>
      </c>
      <c r="U942" t="s">
        <v>1559</v>
      </c>
      <c r="V942" t="s">
        <v>1717</v>
      </c>
    </row>
    <row r="943" spans="1:22" hidden="1" x14ac:dyDescent="0.25">
      <c r="A943" t="s">
        <v>449</v>
      </c>
      <c r="B943">
        <v>3</v>
      </c>
      <c r="C943">
        <v>8</v>
      </c>
      <c r="D943" t="s">
        <v>1554</v>
      </c>
      <c r="E943" s="108">
        <v>45414</v>
      </c>
      <c r="F943" t="s">
        <v>1555</v>
      </c>
      <c r="G943">
        <v>1</v>
      </c>
      <c r="H943">
        <v>45414</v>
      </c>
      <c r="J943">
        <v>0</v>
      </c>
      <c r="K943" t="s">
        <v>1620</v>
      </c>
      <c r="L943" t="s">
        <v>1636</v>
      </c>
      <c r="M943" t="s">
        <v>1556</v>
      </c>
      <c r="N943">
        <v>152</v>
      </c>
      <c r="O943" t="s">
        <v>1557</v>
      </c>
      <c r="P943" t="s">
        <v>3</v>
      </c>
      <c r="Q943" t="s">
        <v>1558</v>
      </c>
      <c r="R943" t="s">
        <v>358</v>
      </c>
      <c r="S943" t="s">
        <v>359</v>
      </c>
      <c r="T943" s="109">
        <v>702</v>
      </c>
      <c r="U943" t="s">
        <v>1559</v>
      </c>
      <c r="V943" t="s">
        <v>1717</v>
      </c>
    </row>
    <row r="944" spans="1:22" hidden="1" x14ac:dyDescent="0.25">
      <c r="A944" t="s">
        <v>449</v>
      </c>
      <c r="B944">
        <v>5</v>
      </c>
      <c r="C944">
        <v>8</v>
      </c>
      <c r="D944" t="s">
        <v>1554</v>
      </c>
      <c r="E944" s="108">
        <v>45418</v>
      </c>
      <c r="F944" t="s">
        <v>1555</v>
      </c>
      <c r="G944">
        <v>1</v>
      </c>
      <c r="H944">
        <v>45418</v>
      </c>
      <c r="J944">
        <v>0</v>
      </c>
      <c r="K944" t="s">
        <v>1620</v>
      </c>
      <c r="L944" t="s">
        <v>1636</v>
      </c>
      <c r="M944" t="s">
        <v>1556</v>
      </c>
      <c r="N944">
        <v>152</v>
      </c>
      <c r="O944" t="s">
        <v>1557</v>
      </c>
      <c r="P944" t="s">
        <v>3</v>
      </c>
      <c r="Q944" t="s">
        <v>1558</v>
      </c>
      <c r="R944" t="s">
        <v>956</v>
      </c>
      <c r="S944" t="s">
        <v>957</v>
      </c>
      <c r="T944" s="109">
        <v>330</v>
      </c>
      <c r="U944" t="s">
        <v>1559</v>
      </c>
      <c r="V944" t="s">
        <v>1718</v>
      </c>
    </row>
    <row r="945" spans="1:22" hidden="1" x14ac:dyDescent="0.25">
      <c r="A945" t="s">
        <v>449</v>
      </c>
      <c r="B945">
        <v>5</v>
      </c>
      <c r="C945">
        <v>8</v>
      </c>
      <c r="D945" t="s">
        <v>1554</v>
      </c>
      <c r="E945" s="108">
        <v>45418</v>
      </c>
      <c r="F945" t="s">
        <v>1555</v>
      </c>
      <c r="G945">
        <v>1</v>
      </c>
      <c r="H945">
        <v>45418</v>
      </c>
      <c r="J945">
        <v>0</v>
      </c>
      <c r="K945" t="s">
        <v>1620</v>
      </c>
      <c r="L945" t="s">
        <v>1636</v>
      </c>
      <c r="M945" t="s">
        <v>1556</v>
      </c>
      <c r="N945">
        <v>152</v>
      </c>
      <c r="O945" t="s">
        <v>1557</v>
      </c>
      <c r="P945" t="s">
        <v>3</v>
      </c>
      <c r="Q945" t="s">
        <v>1558</v>
      </c>
      <c r="R945" t="s">
        <v>358</v>
      </c>
      <c r="S945" t="s">
        <v>359</v>
      </c>
      <c r="T945" s="109">
        <v>936</v>
      </c>
      <c r="U945" t="s">
        <v>1559</v>
      </c>
      <c r="V945" t="s">
        <v>1718</v>
      </c>
    </row>
    <row r="946" spans="1:22" hidden="1" x14ac:dyDescent="0.25">
      <c r="A946" t="s">
        <v>449</v>
      </c>
      <c r="B946">
        <v>6</v>
      </c>
      <c r="C946">
        <v>8</v>
      </c>
      <c r="D946" t="s">
        <v>1554</v>
      </c>
      <c r="E946" s="108">
        <v>45419</v>
      </c>
      <c r="F946" t="s">
        <v>1555</v>
      </c>
      <c r="G946">
        <v>1</v>
      </c>
      <c r="H946">
        <v>45419</v>
      </c>
      <c r="J946">
        <v>0</v>
      </c>
      <c r="K946" t="s">
        <v>1620</v>
      </c>
      <c r="L946" t="s">
        <v>1636</v>
      </c>
      <c r="M946" t="s">
        <v>1556</v>
      </c>
      <c r="N946">
        <v>152</v>
      </c>
      <c r="O946" t="s">
        <v>1557</v>
      </c>
      <c r="P946" t="s">
        <v>3</v>
      </c>
      <c r="Q946" t="s">
        <v>1558</v>
      </c>
      <c r="R946" t="s">
        <v>775</v>
      </c>
      <c r="S946" t="s">
        <v>776</v>
      </c>
      <c r="T946" s="109">
        <v>130</v>
      </c>
      <c r="U946" t="s">
        <v>1559</v>
      </c>
      <c r="V946" t="s">
        <v>1719</v>
      </c>
    </row>
    <row r="947" spans="1:22" hidden="1" x14ac:dyDescent="0.25">
      <c r="A947" t="s">
        <v>449</v>
      </c>
      <c r="B947">
        <v>6</v>
      </c>
      <c r="C947">
        <v>8</v>
      </c>
      <c r="D947" t="s">
        <v>1554</v>
      </c>
      <c r="E947" s="108">
        <v>45419</v>
      </c>
      <c r="F947" t="s">
        <v>1555</v>
      </c>
      <c r="G947">
        <v>1</v>
      </c>
      <c r="H947">
        <v>45419</v>
      </c>
      <c r="J947">
        <v>0</v>
      </c>
      <c r="K947" t="s">
        <v>1620</v>
      </c>
      <c r="L947" t="s">
        <v>1636</v>
      </c>
      <c r="M947" t="s">
        <v>1556</v>
      </c>
      <c r="N947">
        <v>152</v>
      </c>
      <c r="O947" t="s">
        <v>1557</v>
      </c>
      <c r="P947" t="s">
        <v>3</v>
      </c>
      <c r="Q947" t="s">
        <v>1558</v>
      </c>
      <c r="R947" t="s">
        <v>1072</v>
      </c>
      <c r="S947" t="s">
        <v>1638</v>
      </c>
      <c r="T947" s="109">
        <v>575</v>
      </c>
      <c r="U947" t="s">
        <v>1559</v>
      </c>
      <c r="V947" t="s">
        <v>1719</v>
      </c>
    </row>
    <row r="948" spans="1:22" hidden="1" x14ac:dyDescent="0.25">
      <c r="A948" t="s">
        <v>449</v>
      </c>
      <c r="B948">
        <v>7</v>
      </c>
      <c r="C948">
        <v>8</v>
      </c>
      <c r="D948" t="s">
        <v>1554</v>
      </c>
      <c r="E948" s="108">
        <v>45420</v>
      </c>
      <c r="F948" t="s">
        <v>1555</v>
      </c>
      <c r="G948">
        <v>1</v>
      </c>
      <c r="H948">
        <v>45420</v>
      </c>
      <c r="J948">
        <v>0</v>
      </c>
      <c r="K948" t="s">
        <v>1620</v>
      </c>
      <c r="L948" t="s">
        <v>1636</v>
      </c>
      <c r="M948" t="s">
        <v>1556</v>
      </c>
      <c r="N948">
        <v>152</v>
      </c>
      <c r="O948" t="s">
        <v>1557</v>
      </c>
      <c r="P948" t="s">
        <v>3</v>
      </c>
      <c r="Q948" t="s">
        <v>1558</v>
      </c>
      <c r="R948" t="s">
        <v>775</v>
      </c>
      <c r="S948" t="s">
        <v>776</v>
      </c>
      <c r="T948" s="109">
        <v>76.05</v>
      </c>
      <c r="U948" t="s">
        <v>1559</v>
      </c>
      <c r="V948" t="s">
        <v>1720</v>
      </c>
    </row>
    <row r="949" spans="1:22" hidden="1" x14ac:dyDescent="0.25">
      <c r="A949" t="s">
        <v>449</v>
      </c>
      <c r="B949">
        <v>7</v>
      </c>
      <c r="C949">
        <v>8</v>
      </c>
      <c r="D949" t="s">
        <v>1554</v>
      </c>
      <c r="E949" s="108">
        <v>45420</v>
      </c>
      <c r="F949" t="s">
        <v>1555</v>
      </c>
      <c r="G949">
        <v>1</v>
      </c>
      <c r="H949">
        <v>45420</v>
      </c>
      <c r="J949">
        <v>0</v>
      </c>
      <c r="K949" t="s">
        <v>1620</v>
      </c>
      <c r="L949" t="s">
        <v>1636</v>
      </c>
      <c r="M949" t="s">
        <v>1556</v>
      </c>
      <c r="N949">
        <v>152</v>
      </c>
      <c r="O949" t="s">
        <v>1557</v>
      </c>
      <c r="P949" t="s">
        <v>3</v>
      </c>
      <c r="Q949" t="s">
        <v>1558</v>
      </c>
      <c r="R949" t="s">
        <v>371</v>
      </c>
      <c r="S949" t="s">
        <v>1637</v>
      </c>
      <c r="T949" s="109">
        <v>745</v>
      </c>
      <c r="U949" t="s">
        <v>1559</v>
      </c>
      <c r="V949" t="s">
        <v>1720</v>
      </c>
    </row>
    <row r="950" spans="1:22" hidden="1" x14ac:dyDescent="0.25">
      <c r="A950" t="s">
        <v>449</v>
      </c>
      <c r="B950">
        <v>7</v>
      </c>
      <c r="C950">
        <v>8</v>
      </c>
      <c r="D950" t="s">
        <v>1554</v>
      </c>
      <c r="E950" s="108">
        <v>45420</v>
      </c>
      <c r="F950" t="s">
        <v>1555</v>
      </c>
      <c r="G950">
        <v>1</v>
      </c>
      <c r="H950">
        <v>45420</v>
      </c>
      <c r="J950">
        <v>0</v>
      </c>
      <c r="K950" t="s">
        <v>1620</v>
      </c>
      <c r="L950" t="s">
        <v>1636</v>
      </c>
      <c r="M950" t="s">
        <v>1556</v>
      </c>
      <c r="N950">
        <v>152</v>
      </c>
      <c r="O950" t="s">
        <v>1557</v>
      </c>
      <c r="P950" t="s">
        <v>3</v>
      </c>
      <c r="Q950" t="s">
        <v>1558</v>
      </c>
      <c r="R950" t="s">
        <v>1072</v>
      </c>
      <c r="S950" t="s">
        <v>1638</v>
      </c>
      <c r="T950" s="109">
        <v>1725</v>
      </c>
      <c r="U950" t="s">
        <v>1559</v>
      </c>
      <c r="V950" t="s">
        <v>1720</v>
      </c>
    </row>
    <row r="951" spans="1:22" hidden="1" x14ac:dyDescent="0.25">
      <c r="A951" t="s">
        <v>449</v>
      </c>
      <c r="B951">
        <v>7</v>
      </c>
      <c r="C951">
        <v>8</v>
      </c>
      <c r="D951" t="s">
        <v>1554</v>
      </c>
      <c r="E951" s="108">
        <v>45420</v>
      </c>
      <c r="F951" t="s">
        <v>1555</v>
      </c>
      <c r="G951">
        <v>1</v>
      </c>
      <c r="H951">
        <v>45420</v>
      </c>
      <c r="J951">
        <v>0</v>
      </c>
      <c r="K951" t="s">
        <v>1620</v>
      </c>
      <c r="L951" t="s">
        <v>1636</v>
      </c>
      <c r="M951" t="s">
        <v>1556</v>
      </c>
      <c r="N951">
        <v>152</v>
      </c>
      <c r="O951" t="s">
        <v>1557</v>
      </c>
      <c r="P951" t="s">
        <v>3</v>
      </c>
      <c r="Q951" t="s">
        <v>1558</v>
      </c>
      <c r="R951" t="s">
        <v>1212</v>
      </c>
      <c r="S951" t="s">
        <v>1213</v>
      </c>
      <c r="T951" s="109">
        <v>630</v>
      </c>
      <c r="U951" t="s">
        <v>1559</v>
      </c>
      <c r="V951" t="s">
        <v>1720</v>
      </c>
    </row>
    <row r="952" spans="1:22" hidden="1" x14ac:dyDescent="0.25">
      <c r="A952" t="s">
        <v>449</v>
      </c>
      <c r="B952">
        <v>8</v>
      </c>
      <c r="C952">
        <v>8</v>
      </c>
      <c r="D952" t="s">
        <v>1554</v>
      </c>
      <c r="E952" s="108">
        <v>45421</v>
      </c>
      <c r="F952" t="s">
        <v>1555</v>
      </c>
      <c r="G952">
        <v>1</v>
      </c>
      <c r="H952">
        <v>45421</v>
      </c>
      <c r="J952">
        <v>0</v>
      </c>
      <c r="K952" t="s">
        <v>1620</v>
      </c>
      <c r="L952" t="s">
        <v>1636</v>
      </c>
      <c r="M952" t="s">
        <v>1556</v>
      </c>
      <c r="N952">
        <v>152</v>
      </c>
      <c r="O952" t="s">
        <v>1557</v>
      </c>
      <c r="P952" t="s">
        <v>3</v>
      </c>
      <c r="Q952" t="s">
        <v>1558</v>
      </c>
      <c r="R952" t="s">
        <v>371</v>
      </c>
      <c r="S952" t="s">
        <v>1637</v>
      </c>
      <c r="T952" s="109">
        <v>375</v>
      </c>
      <c r="U952" t="s">
        <v>1559</v>
      </c>
      <c r="V952" t="s">
        <v>1721</v>
      </c>
    </row>
    <row r="953" spans="1:22" hidden="1" x14ac:dyDescent="0.25">
      <c r="A953" t="s">
        <v>449</v>
      </c>
      <c r="B953">
        <v>8</v>
      </c>
      <c r="C953">
        <v>8</v>
      </c>
      <c r="D953" t="s">
        <v>1554</v>
      </c>
      <c r="E953" s="108">
        <v>45421</v>
      </c>
      <c r="F953" t="s">
        <v>1555</v>
      </c>
      <c r="G953">
        <v>1</v>
      </c>
      <c r="H953">
        <v>45421</v>
      </c>
      <c r="J953">
        <v>0</v>
      </c>
      <c r="K953" t="s">
        <v>1620</v>
      </c>
      <c r="L953" t="s">
        <v>1636</v>
      </c>
      <c r="M953" t="s">
        <v>1556</v>
      </c>
      <c r="N953">
        <v>152</v>
      </c>
      <c r="O953" t="s">
        <v>1557</v>
      </c>
      <c r="P953" t="s">
        <v>3</v>
      </c>
      <c r="Q953" t="s">
        <v>1558</v>
      </c>
      <c r="R953" t="s">
        <v>1072</v>
      </c>
      <c r="S953" t="s">
        <v>1638</v>
      </c>
      <c r="T953" s="109">
        <v>1150</v>
      </c>
      <c r="U953" t="s">
        <v>1559</v>
      </c>
      <c r="V953" t="s">
        <v>1721</v>
      </c>
    </row>
    <row r="954" spans="1:22" hidden="1" x14ac:dyDescent="0.25">
      <c r="A954" t="s">
        <v>449</v>
      </c>
      <c r="B954">
        <v>8</v>
      </c>
      <c r="C954">
        <v>8</v>
      </c>
      <c r="D954" t="s">
        <v>1554</v>
      </c>
      <c r="E954" s="108">
        <v>45421</v>
      </c>
      <c r="F954" t="s">
        <v>1555</v>
      </c>
      <c r="G954">
        <v>1</v>
      </c>
      <c r="H954">
        <v>45421</v>
      </c>
      <c r="J954">
        <v>0</v>
      </c>
      <c r="K954" t="s">
        <v>1620</v>
      </c>
      <c r="L954" t="s">
        <v>1636</v>
      </c>
      <c r="M954" t="s">
        <v>1556</v>
      </c>
      <c r="N954">
        <v>152</v>
      </c>
      <c r="O954" t="s">
        <v>1557</v>
      </c>
      <c r="P954" t="s">
        <v>3</v>
      </c>
      <c r="Q954" t="s">
        <v>1558</v>
      </c>
      <c r="R954" t="s">
        <v>956</v>
      </c>
      <c r="S954" t="s">
        <v>957</v>
      </c>
      <c r="T954" s="109">
        <v>600</v>
      </c>
      <c r="U954" t="s">
        <v>1559</v>
      </c>
      <c r="V954" t="s">
        <v>1721</v>
      </c>
    </row>
    <row r="955" spans="1:22" hidden="1" x14ac:dyDescent="0.25">
      <c r="A955" t="s">
        <v>449</v>
      </c>
      <c r="B955">
        <v>9</v>
      </c>
      <c r="C955">
        <v>8</v>
      </c>
      <c r="D955" t="s">
        <v>1554</v>
      </c>
      <c r="E955" s="108">
        <v>45425</v>
      </c>
      <c r="F955" t="s">
        <v>1555</v>
      </c>
      <c r="G955">
        <v>1</v>
      </c>
      <c r="H955">
        <v>45425</v>
      </c>
      <c r="J955">
        <v>0</v>
      </c>
      <c r="K955" t="s">
        <v>1620</v>
      </c>
      <c r="L955" t="s">
        <v>1636</v>
      </c>
      <c r="M955" t="s">
        <v>1556</v>
      </c>
      <c r="N955">
        <v>152</v>
      </c>
      <c r="O955" t="s">
        <v>1557</v>
      </c>
      <c r="P955" t="s">
        <v>3</v>
      </c>
      <c r="Q955" t="s">
        <v>1558</v>
      </c>
      <c r="R955" t="s">
        <v>399</v>
      </c>
      <c r="S955" t="s">
        <v>400</v>
      </c>
      <c r="T955" s="109">
        <v>76</v>
      </c>
      <c r="U955" t="s">
        <v>1559</v>
      </c>
      <c r="V955" t="s">
        <v>1722</v>
      </c>
    </row>
    <row r="956" spans="1:22" hidden="1" x14ac:dyDescent="0.25">
      <c r="A956" t="s">
        <v>449</v>
      </c>
      <c r="B956">
        <v>9</v>
      </c>
      <c r="C956">
        <v>8</v>
      </c>
      <c r="D956" t="s">
        <v>1554</v>
      </c>
      <c r="E956" s="108">
        <v>45425</v>
      </c>
      <c r="F956" t="s">
        <v>1555</v>
      </c>
      <c r="G956">
        <v>1</v>
      </c>
      <c r="H956">
        <v>45425</v>
      </c>
      <c r="J956">
        <v>0</v>
      </c>
      <c r="K956" t="s">
        <v>1620</v>
      </c>
      <c r="L956" t="s">
        <v>1636</v>
      </c>
      <c r="M956" t="s">
        <v>1556</v>
      </c>
      <c r="N956">
        <v>152</v>
      </c>
      <c r="O956" t="s">
        <v>1557</v>
      </c>
      <c r="P956" t="s">
        <v>3</v>
      </c>
      <c r="Q956" t="s">
        <v>1558</v>
      </c>
      <c r="R956" t="s">
        <v>775</v>
      </c>
      <c r="S956" t="s">
        <v>776</v>
      </c>
      <c r="T956" s="109">
        <v>243.1</v>
      </c>
      <c r="U956" t="s">
        <v>1559</v>
      </c>
      <c r="V956" t="s">
        <v>1722</v>
      </c>
    </row>
    <row r="957" spans="1:22" hidden="1" x14ac:dyDescent="0.25">
      <c r="A957" t="s">
        <v>449</v>
      </c>
      <c r="B957">
        <v>9</v>
      </c>
      <c r="C957">
        <v>8</v>
      </c>
      <c r="D957" t="s">
        <v>1554</v>
      </c>
      <c r="E957" s="108">
        <v>45425</v>
      </c>
      <c r="F957" t="s">
        <v>1555</v>
      </c>
      <c r="G957">
        <v>1</v>
      </c>
      <c r="H957">
        <v>45425</v>
      </c>
      <c r="J957">
        <v>0</v>
      </c>
      <c r="K957" t="s">
        <v>1620</v>
      </c>
      <c r="L957" t="s">
        <v>1636</v>
      </c>
      <c r="M957" t="s">
        <v>1556</v>
      </c>
      <c r="N957">
        <v>152</v>
      </c>
      <c r="O957" t="s">
        <v>1557</v>
      </c>
      <c r="P957" t="s">
        <v>3</v>
      </c>
      <c r="Q957" t="s">
        <v>1558</v>
      </c>
      <c r="R957" t="s">
        <v>672</v>
      </c>
      <c r="S957" t="s">
        <v>673</v>
      </c>
      <c r="T957" s="109">
        <v>164</v>
      </c>
      <c r="U957" t="s">
        <v>1559</v>
      </c>
      <c r="V957" t="s">
        <v>1722</v>
      </c>
    </row>
    <row r="958" spans="1:22" hidden="1" x14ac:dyDescent="0.25">
      <c r="A958" t="s">
        <v>449</v>
      </c>
      <c r="B958">
        <v>9</v>
      </c>
      <c r="C958">
        <v>8</v>
      </c>
      <c r="D958" t="s">
        <v>1554</v>
      </c>
      <c r="E958" s="108">
        <v>45425</v>
      </c>
      <c r="F958" t="s">
        <v>1555</v>
      </c>
      <c r="G958">
        <v>1</v>
      </c>
      <c r="H958">
        <v>45425</v>
      </c>
      <c r="J958">
        <v>0</v>
      </c>
      <c r="K958" t="s">
        <v>1620</v>
      </c>
      <c r="L958" t="s">
        <v>1636</v>
      </c>
      <c r="M958" t="s">
        <v>1556</v>
      </c>
      <c r="N958">
        <v>152</v>
      </c>
      <c r="O958" t="s">
        <v>1557</v>
      </c>
      <c r="P958" t="s">
        <v>3</v>
      </c>
      <c r="Q958" t="s">
        <v>1558</v>
      </c>
      <c r="R958" t="s">
        <v>670</v>
      </c>
      <c r="S958" t="s">
        <v>1566</v>
      </c>
      <c r="T958" s="109">
        <v>104</v>
      </c>
      <c r="U958" t="s">
        <v>1559</v>
      </c>
      <c r="V958" t="s">
        <v>1722</v>
      </c>
    </row>
    <row r="959" spans="1:22" hidden="1" x14ac:dyDescent="0.25">
      <c r="A959" t="s">
        <v>449</v>
      </c>
      <c r="B959">
        <v>9</v>
      </c>
      <c r="C959">
        <v>8</v>
      </c>
      <c r="D959" t="s">
        <v>1554</v>
      </c>
      <c r="E959" s="108">
        <v>45425</v>
      </c>
      <c r="F959" t="s">
        <v>1555</v>
      </c>
      <c r="G959">
        <v>1</v>
      </c>
      <c r="H959">
        <v>45425</v>
      </c>
      <c r="J959">
        <v>0</v>
      </c>
      <c r="K959" t="s">
        <v>1620</v>
      </c>
      <c r="L959" t="s">
        <v>1636</v>
      </c>
      <c r="M959" t="s">
        <v>1556</v>
      </c>
      <c r="N959">
        <v>152</v>
      </c>
      <c r="O959" t="s">
        <v>1557</v>
      </c>
      <c r="P959" t="s">
        <v>3</v>
      </c>
      <c r="Q959" t="s">
        <v>1558</v>
      </c>
      <c r="R959" t="s">
        <v>1055</v>
      </c>
      <c r="S959" t="s">
        <v>1056</v>
      </c>
      <c r="T959" s="109">
        <v>279</v>
      </c>
      <c r="U959" t="s">
        <v>1559</v>
      </c>
      <c r="V959" t="s">
        <v>1722</v>
      </c>
    </row>
    <row r="960" spans="1:22" hidden="1" x14ac:dyDescent="0.25">
      <c r="A960" t="s">
        <v>449</v>
      </c>
      <c r="B960">
        <v>9</v>
      </c>
      <c r="C960">
        <v>8</v>
      </c>
      <c r="D960" t="s">
        <v>1554</v>
      </c>
      <c r="E960" s="108">
        <v>45425</v>
      </c>
      <c r="F960" t="s">
        <v>1555</v>
      </c>
      <c r="G960">
        <v>1</v>
      </c>
      <c r="H960">
        <v>45425</v>
      </c>
      <c r="J960">
        <v>0</v>
      </c>
      <c r="K960" t="s">
        <v>1620</v>
      </c>
      <c r="L960" t="s">
        <v>1636</v>
      </c>
      <c r="M960" t="s">
        <v>1556</v>
      </c>
      <c r="N960">
        <v>152</v>
      </c>
      <c r="O960" t="s">
        <v>1557</v>
      </c>
      <c r="P960" t="s">
        <v>3</v>
      </c>
      <c r="Q960" t="s">
        <v>1558</v>
      </c>
      <c r="R960" t="s">
        <v>346</v>
      </c>
      <c r="S960" t="s">
        <v>347</v>
      </c>
      <c r="T960" s="109">
        <v>160</v>
      </c>
      <c r="U960" t="s">
        <v>1559</v>
      </c>
      <c r="V960" t="s">
        <v>1722</v>
      </c>
    </row>
    <row r="961" spans="1:22" hidden="1" x14ac:dyDescent="0.25">
      <c r="A961" t="s">
        <v>449</v>
      </c>
      <c r="B961">
        <v>9</v>
      </c>
      <c r="C961">
        <v>8</v>
      </c>
      <c r="D961" t="s">
        <v>1554</v>
      </c>
      <c r="E961" s="108">
        <v>45425</v>
      </c>
      <c r="F961" t="s">
        <v>1555</v>
      </c>
      <c r="G961">
        <v>1</v>
      </c>
      <c r="H961">
        <v>45425</v>
      </c>
      <c r="J961">
        <v>0</v>
      </c>
      <c r="K961" t="s">
        <v>1620</v>
      </c>
      <c r="L961" t="s">
        <v>1636</v>
      </c>
      <c r="M961" t="s">
        <v>1556</v>
      </c>
      <c r="N961">
        <v>152</v>
      </c>
      <c r="O961" t="s">
        <v>1557</v>
      </c>
      <c r="P961" t="s">
        <v>3</v>
      </c>
      <c r="Q961" t="s">
        <v>1558</v>
      </c>
      <c r="R961" t="s">
        <v>1072</v>
      </c>
      <c r="S961" t="s">
        <v>1638</v>
      </c>
      <c r="T961" s="109">
        <v>1150</v>
      </c>
      <c r="U961" t="s">
        <v>1559</v>
      </c>
      <c r="V961" t="s">
        <v>1722</v>
      </c>
    </row>
    <row r="962" spans="1:22" hidden="1" x14ac:dyDescent="0.25">
      <c r="A962" t="s">
        <v>449</v>
      </c>
      <c r="B962">
        <v>9</v>
      </c>
      <c r="C962">
        <v>8</v>
      </c>
      <c r="D962" t="s">
        <v>1554</v>
      </c>
      <c r="E962" s="108">
        <v>45425</v>
      </c>
      <c r="F962" t="s">
        <v>1555</v>
      </c>
      <c r="G962">
        <v>1</v>
      </c>
      <c r="H962">
        <v>45425</v>
      </c>
      <c r="J962">
        <v>0</v>
      </c>
      <c r="K962" t="s">
        <v>1620</v>
      </c>
      <c r="L962" t="s">
        <v>1636</v>
      </c>
      <c r="M962" t="s">
        <v>1556</v>
      </c>
      <c r="N962">
        <v>152</v>
      </c>
      <c r="O962" t="s">
        <v>1557</v>
      </c>
      <c r="P962" t="s">
        <v>3</v>
      </c>
      <c r="Q962" t="s">
        <v>1558</v>
      </c>
      <c r="R962" t="s">
        <v>371</v>
      </c>
      <c r="S962" t="s">
        <v>1637</v>
      </c>
      <c r="T962" s="109">
        <v>750</v>
      </c>
      <c r="U962" t="s">
        <v>1559</v>
      </c>
      <c r="V962" t="s">
        <v>1722</v>
      </c>
    </row>
    <row r="963" spans="1:22" hidden="1" x14ac:dyDescent="0.25">
      <c r="A963" t="s">
        <v>449</v>
      </c>
      <c r="B963">
        <v>10</v>
      </c>
      <c r="C963">
        <v>8</v>
      </c>
      <c r="D963" t="s">
        <v>1554</v>
      </c>
      <c r="E963" s="108">
        <v>45426</v>
      </c>
      <c r="F963" t="s">
        <v>1555</v>
      </c>
      <c r="G963">
        <v>1</v>
      </c>
      <c r="H963">
        <v>45426</v>
      </c>
      <c r="J963">
        <v>0</v>
      </c>
      <c r="K963" t="s">
        <v>1620</v>
      </c>
      <c r="L963" t="s">
        <v>1636</v>
      </c>
      <c r="M963" t="s">
        <v>1556</v>
      </c>
      <c r="N963">
        <v>152</v>
      </c>
      <c r="O963" t="s">
        <v>1557</v>
      </c>
      <c r="P963" t="s">
        <v>3</v>
      </c>
      <c r="Q963" t="s">
        <v>1558</v>
      </c>
      <c r="R963" t="s">
        <v>1072</v>
      </c>
      <c r="S963" t="s">
        <v>1638</v>
      </c>
      <c r="T963" s="109">
        <v>3450</v>
      </c>
      <c r="U963" t="s">
        <v>1559</v>
      </c>
      <c r="V963" t="s">
        <v>1723</v>
      </c>
    </row>
    <row r="964" spans="1:22" hidden="1" x14ac:dyDescent="0.25">
      <c r="A964" t="s">
        <v>449</v>
      </c>
      <c r="B964">
        <v>10</v>
      </c>
      <c r="C964">
        <v>8</v>
      </c>
      <c r="D964" t="s">
        <v>1554</v>
      </c>
      <c r="E964" s="108">
        <v>45426</v>
      </c>
      <c r="F964" t="s">
        <v>1555</v>
      </c>
      <c r="G964">
        <v>1</v>
      </c>
      <c r="H964">
        <v>45426</v>
      </c>
      <c r="J964">
        <v>0</v>
      </c>
      <c r="K964" t="s">
        <v>1620</v>
      </c>
      <c r="L964" t="s">
        <v>1636</v>
      </c>
      <c r="M964" t="s">
        <v>1556</v>
      </c>
      <c r="N964">
        <v>152</v>
      </c>
      <c r="O964" t="s">
        <v>1557</v>
      </c>
      <c r="P964" t="s">
        <v>3</v>
      </c>
      <c r="Q964" t="s">
        <v>1558</v>
      </c>
      <c r="R964" t="s">
        <v>371</v>
      </c>
      <c r="S964" t="s">
        <v>1637</v>
      </c>
      <c r="T964" s="109">
        <v>1605</v>
      </c>
      <c r="U964" t="s">
        <v>1559</v>
      </c>
      <c r="V964" t="s">
        <v>1723</v>
      </c>
    </row>
    <row r="965" spans="1:22" hidden="1" x14ac:dyDescent="0.25">
      <c r="A965" t="s">
        <v>449</v>
      </c>
      <c r="B965">
        <v>10</v>
      </c>
      <c r="C965">
        <v>8</v>
      </c>
      <c r="D965" t="s">
        <v>1554</v>
      </c>
      <c r="E965" s="108">
        <v>45426</v>
      </c>
      <c r="F965" t="s">
        <v>1555</v>
      </c>
      <c r="G965">
        <v>1</v>
      </c>
      <c r="H965">
        <v>45426</v>
      </c>
      <c r="J965">
        <v>0</v>
      </c>
      <c r="K965" t="s">
        <v>1620</v>
      </c>
      <c r="L965" t="s">
        <v>1636</v>
      </c>
      <c r="M965" t="s">
        <v>1556</v>
      </c>
      <c r="N965">
        <v>152</v>
      </c>
      <c r="O965" t="s">
        <v>1557</v>
      </c>
      <c r="P965" t="s">
        <v>3</v>
      </c>
      <c r="Q965" t="s">
        <v>1558</v>
      </c>
      <c r="R965" t="s">
        <v>358</v>
      </c>
      <c r="S965" t="s">
        <v>359</v>
      </c>
      <c r="T965" s="109">
        <v>292.5</v>
      </c>
      <c r="U965" t="s">
        <v>1559</v>
      </c>
      <c r="V965" t="s">
        <v>1723</v>
      </c>
    </row>
    <row r="966" spans="1:22" hidden="1" x14ac:dyDescent="0.25">
      <c r="A966" t="s">
        <v>449</v>
      </c>
      <c r="B966">
        <v>11</v>
      </c>
      <c r="C966">
        <v>8</v>
      </c>
      <c r="D966" t="s">
        <v>1554</v>
      </c>
      <c r="E966" s="108">
        <v>45428</v>
      </c>
      <c r="F966" t="s">
        <v>1555</v>
      </c>
      <c r="G966">
        <v>1</v>
      </c>
      <c r="H966">
        <v>45428</v>
      </c>
      <c r="J966">
        <v>0</v>
      </c>
      <c r="K966" t="s">
        <v>1620</v>
      </c>
      <c r="L966" t="s">
        <v>1636</v>
      </c>
      <c r="M966" t="s">
        <v>1556</v>
      </c>
      <c r="N966">
        <v>152</v>
      </c>
      <c r="O966" t="s">
        <v>1557</v>
      </c>
      <c r="P966" t="s">
        <v>3</v>
      </c>
      <c r="Q966" t="s">
        <v>1558</v>
      </c>
      <c r="R966" t="s">
        <v>775</v>
      </c>
      <c r="S966" t="s">
        <v>776</v>
      </c>
      <c r="T966" s="109">
        <v>304.2</v>
      </c>
      <c r="U966" t="s">
        <v>1559</v>
      </c>
      <c r="V966" t="s">
        <v>1724</v>
      </c>
    </row>
    <row r="967" spans="1:22" hidden="1" x14ac:dyDescent="0.25">
      <c r="A967" t="s">
        <v>449</v>
      </c>
      <c r="B967">
        <v>11</v>
      </c>
      <c r="C967">
        <v>8</v>
      </c>
      <c r="D967" t="s">
        <v>1554</v>
      </c>
      <c r="E967" s="108">
        <v>45428</v>
      </c>
      <c r="F967" t="s">
        <v>1555</v>
      </c>
      <c r="G967">
        <v>1</v>
      </c>
      <c r="H967">
        <v>45428</v>
      </c>
      <c r="J967">
        <v>0</v>
      </c>
      <c r="K967" t="s">
        <v>1620</v>
      </c>
      <c r="L967" t="s">
        <v>1636</v>
      </c>
      <c r="M967" t="s">
        <v>1556</v>
      </c>
      <c r="N967">
        <v>152</v>
      </c>
      <c r="O967" t="s">
        <v>1557</v>
      </c>
      <c r="P967" t="s">
        <v>3</v>
      </c>
      <c r="Q967" t="s">
        <v>1558</v>
      </c>
      <c r="R967" t="s">
        <v>1072</v>
      </c>
      <c r="S967" t="s">
        <v>1638</v>
      </c>
      <c r="T967" s="109">
        <v>1150</v>
      </c>
      <c r="U967" t="s">
        <v>1559</v>
      </c>
      <c r="V967" t="s">
        <v>1724</v>
      </c>
    </row>
    <row r="968" spans="1:22" hidden="1" x14ac:dyDescent="0.25">
      <c r="A968" t="s">
        <v>449</v>
      </c>
      <c r="B968">
        <v>11</v>
      </c>
      <c r="C968">
        <v>8</v>
      </c>
      <c r="D968" t="s">
        <v>1554</v>
      </c>
      <c r="E968" s="108">
        <v>45428</v>
      </c>
      <c r="F968" t="s">
        <v>1555</v>
      </c>
      <c r="G968">
        <v>1</v>
      </c>
      <c r="H968">
        <v>45428</v>
      </c>
      <c r="J968">
        <v>0</v>
      </c>
      <c r="K968" t="s">
        <v>1620</v>
      </c>
      <c r="L968" t="s">
        <v>1636</v>
      </c>
      <c r="M968" t="s">
        <v>1556</v>
      </c>
      <c r="N968">
        <v>152</v>
      </c>
      <c r="O968" t="s">
        <v>1557</v>
      </c>
      <c r="P968" t="s">
        <v>3</v>
      </c>
      <c r="Q968" t="s">
        <v>1558</v>
      </c>
      <c r="R968" t="s">
        <v>956</v>
      </c>
      <c r="S968" t="s">
        <v>957</v>
      </c>
      <c r="T968" s="109">
        <v>450</v>
      </c>
      <c r="U968" t="s">
        <v>1559</v>
      </c>
      <c r="V968" t="s">
        <v>1724</v>
      </c>
    </row>
    <row r="969" spans="1:22" hidden="1" x14ac:dyDescent="0.25">
      <c r="A969" t="s">
        <v>449</v>
      </c>
      <c r="B969">
        <v>11</v>
      </c>
      <c r="C969">
        <v>8</v>
      </c>
      <c r="D969" t="s">
        <v>1554</v>
      </c>
      <c r="E969" s="108">
        <v>45428</v>
      </c>
      <c r="F969" t="s">
        <v>1555</v>
      </c>
      <c r="G969">
        <v>1</v>
      </c>
      <c r="H969">
        <v>45428</v>
      </c>
      <c r="J969">
        <v>0</v>
      </c>
      <c r="K969" t="s">
        <v>1620</v>
      </c>
      <c r="L969" t="s">
        <v>1636</v>
      </c>
      <c r="M969" t="s">
        <v>1556</v>
      </c>
      <c r="N969">
        <v>152</v>
      </c>
      <c r="O969" t="s">
        <v>1557</v>
      </c>
      <c r="P969" t="s">
        <v>3</v>
      </c>
      <c r="Q969" t="s">
        <v>1558</v>
      </c>
      <c r="R969" t="s">
        <v>371</v>
      </c>
      <c r="S969" t="s">
        <v>1637</v>
      </c>
      <c r="T969" s="109">
        <v>375</v>
      </c>
      <c r="U969" t="s">
        <v>1559</v>
      </c>
      <c r="V969" t="s">
        <v>1724</v>
      </c>
    </row>
    <row r="970" spans="1:22" hidden="1" x14ac:dyDescent="0.25">
      <c r="A970" t="s">
        <v>449</v>
      </c>
      <c r="B970">
        <v>12</v>
      </c>
      <c r="C970">
        <v>8</v>
      </c>
      <c r="D970" t="s">
        <v>1554</v>
      </c>
      <c r="E970" s="108">
        <v>45429</v>
      </c>
      <c r="F970" t="s">
        <v>1555</v>
      </c>
      <c r="G970">
        <v>1</v>
      </c>
      <c r="H970">
        <v>45429</v>
      </c>
      <c r="J970">
        <v>0</v>
      </c>
      <c r="K970" t="s">
        <v>1620</v>
      </c>
      <c r="L970" t="s">
        <v>1636</v>
      </c>
      <c r="M970" t="s">
        <v>1556</v>
      </c>
      <c r="N970">
        <v>152</v>
      </c>
      <c r="O970" t="s">
        <v>1557</v>
      </c>
      <c r="P970" t="s">
        <v>3</v>
      </c>
      <c r="Q970" t="s">
        <v>1558</v>
      </c>
      <c r="R970" t="s">
        <v>775</v>
      </c>
      <c r="S970" t="s">
        <v>776</v>
      </c>
      <c r="T970" s="109">
        <v>76.05</v>
      </c>
      <c r="U970" t="s">
        <v>1559</v>
      </c>
      <c r="V970" t="s">
        <v>1725</v>
      </c>
    </row>
    <row r="971" spans="1:22" hidden="1" x14ac:dyDescent="0.25">
      <c r="A971" t="s">
        <v>449</v>
      </c>
      <c r="B971">
        <v>12</v>
      </c>
      <c r="C971">
        <v>8</v>
      </c>
      <c r="D971" t="s">
        <v>1554</v>
      </c>
      <c r="E971" s="108">
        <v>45429</v>
      </c>
      <c r="F971" t="s">
        <v>1555</v>
      </c>
      <c r="G971">
        <v>1</v>
      </c>
      <c r="H971">
        <v>45429</v>
      </c>
      <c r="J971">
        <v>0</v>
      </c>
      <c r="K971" t="s">
        <v>1620</v>
      </c>
      <c r="L971" t="s">
        <v>1636</v>
      </c>
      <c r="M971" t="s">
        <v>1556</v>
      </c>
      <c r="N971">
        <v>152</v>
      </c>
      <c r="O971" t="s">
        <v>1557</v>
      </c>
      <c r="P971" t="s">
        <v>3</v>
      </c>
      <c r="Q971" t="s">
        <v>1558</v>
      </c>
      <c r="R971" t="s">
        <v>371</v>
      </c>
      <c r="S971" t="s">
        <v>1637</v>
      </c>
      <c r="T971" s="109">
        <v>1235</v>
      </c>
      <c r="U971" t="s">
        <v>1559</v>
      </c>
      <c r="V971" t="s">
        <v>1725</v>
      </c>
    </row>
    <row r="972" spans="1:22" hidden="1" x14ac:dyDescent="0.25">
      <c r="A972" t="s">
        <v>449</v>
      </c>
      <c r="B972">
        <v>12</v>
      </c>
      <c r="C972">
        <v>8</v>
      </c>
      <c r="D972" t="s">
        <v>1554</v>
      </c>
      <c r="E972" s="108">
        <v>45429</v>
      </c>
      <c r="F972" t="s">
        <v>1555</v>
      </c>
      <c r="G972">
        <v>1</v>
      </c>
      <c r="H972">
        <v>45429</v>
      </c>
      <c r="J972">
        <v>0</v>
      </c>
      <c r="K972" t="s">
        <v>1620</v>
      </c>
      <c r="L972" t="s">
        <v>1636</v>
      </c>
      <c r="M972" t="s">
        <v>1556</v>
      </c>
      <c r="N972">
        <v>152</v>
      </c>
      <c r="O972" t="s">
        <v>1557</v>
      </c>
      <c r="P972" t="s">
        <v>3</v>
      </c>
      <c r="Q972" t="s">
        <v>1558</v>
      </c>
      <c r="R972" t="s">
        <v>1368</v>
      </c>
      <c r="S972" t="s">
        <v>1369</v>
      </c>
      <c r="T972" s="109">
        <v>735</v>
      </c>
      <c r="U972" t="s">
        <v>1559</v>
      </c>
      <c r="V972" t="s">
        <v>1725</v>
      </c>
    </row>
    <row r="973" spans="1:22" hidden="1" x14ac:dyDescent="0.25">
      <c r="A973" t="s">
        <v>449</v>
      </c>
      <c r="B973">
        <v>12</v>
      </c>
      <c r="C973">
        <v>8</v>
      </c>
      <c r="D973" t="s">
        <v>1554</v>
      </c>
      <c r="E973" s="108">
        <v>45429</v>
      </c>
      <c r="F973" t="s">
        <v>1555</v>
      </c>
      <c r="G973">
        <v>1</v>
      </c>
      <c r="H973">
        <v>45429</v>
      </c>
      <c r="J973">
        <v>0</v>
      </c>
      <c r="K973" t="s">
        <v>1620</v>
      </c>
      <c r="L973" t="s">
        <v>1636</v>
      </c>
      <c r="M973" t="s">
        <v>1556</v>
      </c>
      <c r="N973">
        <v>152</v>
      </c>
      <c r="O973" t="s">
        <v>1557</v>
      </c>
      <c r="P973" t="s">
        <v>3</v>
      </c>
      <c r="Q973" t="s">
        <v>1558</v>
      </c>
      <c r="R973" t="s">
        <v>358</v>
      </c>
      <c r="S973" t="s">
        <v>359</v>
      </c>
      <c r="T973" s="109">
        <v>702</v>
      </c>
      <c r="U973" t="s">
        <v>1559</v>
      </c>
      <c r="V973" t="s">
        <v>1725</v>
      </c>
    </row>
    <row r="974" spans="1:22" hidden="1" x14ac:dyDescent="0.25">
      <c r="A974" t="s">
        <v>449</v>
      </c>
      <c r="B974">
        <v>13</v>
      </c>
      <c r="C974">
        <v>8</v>
      </c>
      <c r="D974" t="s">
        <v>1554</v>
      </c>
      <c r="E974" s="108">
        <v>45432</v>
      </c>
      <c r="F974" t="s">
        <v>1555</v>
      </c>
      <c r="G974">
        <v>1</v>
      </c>
      <c r="H974">
        <v>45432</v>
      </c>
      <c r="J974">
        <v>0</v>
      </c>
      <c r="K974" t="s">
        <v>1620</v>
      </c>
      <c r="L974" t="s">
        <v>1636</v>
      </c>
      <c r="M974" t="s">
        <v>1556</v>
      </c>
      <c r="N974">
        <v>152</v>
      </c>
      <c r="O974" t="s">
        <v>1557</v>
      </c>
      <c r="P974" t="s">
        <v>3</v>
      </c>
      <c r="Q974" t="s">
        <v>1558</v>
      </c>
      <c r="R974" t="s">
        <v>775</v>
      </c>
      <c r="S974" t="s">
        <v>776</v>
      </c>
      <c r="T974" s="109">
        <v>221</v>
      </c>
      <c r="U974" t="s">
        <v>1559</v>
      </c>
      <c r="V974" t="s">
        <v>1726</v>
      </c>
    </row>
    <row r="975" spans="1:22" hidden="1" x14ac:dyDescent="0.25">
      <c r="A975" t="s">
        <v>449</v>
      </c>
      <c r="B975">
        <v>13</v>
      </c>
      <c r="C975">
        <v>8</v>
      </c>
      <c r="D975" t="s">
        <v>1554</v>
      </c>
      <c r="E975" s="108">
        <v>45432</v>
      </c>
      <c r="F975" t="s">
        <v>1555</v>
      </c>
      <c r="G975">
        <v>1</v>
      </c>
      <c r="H975">
        <v>45432</v>
      </c>
      <c r="J975">
        <v>0</v>
      </c>
      <c r="K975" t="s">
        <v>1620</v>
      </c>
      <c r="L975" t="s">
        <v>1636</v>
      </c>
      <c r="M975" t="s">
        <v>1556</v>
      </c>
      <c r="N975">
        <v>152</v>
      </c>
      <c r="O975" t="s">
        <v>1557</v>
      </c>
      <c r="P975" t="s">
        <v>3</v>
      </c>
      <c r="Q975" t="s">
        <v>1558</v>
      </c>
      <c r="R975" t="s">
        <v>1072</v>
      </c>
      <c r="S975" t="s">
        <v>1638</v>
      </c>
      <c r="T975" s="109">
        <v>575</v>
      </c>
      <c r="U975" t="s">
        <v>1559</v>
      </c>
      <c r="V975" t="s">
        <v>1726</v>
      </c>
    </row>
    <row r="976" spans="1:22" hidden="1" x14ac:dyDescent="0.25">
      <c r="A976" t="s">
        <v>449</v>
      </c>
      <c r="B976">
        <v>13</v>
      </c>
      <c r="C976">
        <v>8</v>
      </c>
      <c r="D976" t="s">
        <v>1554</v>
      </c>
      <c r="E976" s="108">
        <v>45432</v>
      </c>
      <c r="F976" t="s">
        <v>1555</v>
      </c>
      <c r="G976">
        <v>1</v>
      </c>
      <c r="H976">
        <v>45432</v>
      </c>
      <c r="J976">
        <v>0</v>
      </c>
      <c r="K976" t="s">
        <v>1620</v>
      </c>
      <c r="L976" t="s">
        <v>1636</v>
      </c>
      <c r="M976" t="s">
        <v>1556</v>
      </c>
      <c r="N976">
        <v>152</v>
      </c>
      <c r="O976" t="s">
        <v>1557</v>
      </c>
      <c r="P976" t="s">
        <v>3</v>
      </c>
      <c r="Q976" t="s">
        <v>1558</v>
      </c>
      <c r="R976" t="s">
        <v>1368</v>
      </c>
      <c r="S976" t="s">
        <v>1369</v>
      </c>
      <c r="T976" s="109">
        <v>308</v>
      </c>
      <c r="U976" t="s">
        <v>1559</v>
      </c>
      <c r="V976" t="s">
        <v>1726</v>
      </c>
    </row>
    <row r="977" spans="1:22" hidden="1" x14ac:dyDescent="0.25">
      <c r="A977" t="s">
        <v>449</v>
      </c>
      <c r="B977">
        <v>13</v>
      </c>
      <c r="C977">
        <v>8</v>
      </c>
      <c r="D977" t="s">
        <v>1554</v>
      </c>
      <c r="E977" s="108">
        <v>45432</v>
      </c>
      <c r="F977" t="s">
        <v>1555</v>
      </c>
      <c r="G977">
        <v>1</v>
      </c>
      <c r="H977">
        <v>45432</v>
      </c>
      <c r="J977">
        <v>0</v>
      </c>
      <c r="K977" t="s">
        <v>1620</v>
      </c>
      <c r="L977" t="s">
        <v>1636</v>
      </c>
      <c r="M977" t="s">
        <v>1556</v>
      </c>
      <c r="N977">
        <v>152</v>
      </c>
      <c r="O977" t="s">
        <v>1557</v>
      </c>
      <c r="P977" t="s">
        <v>3</v>
      </c>
      <c r="Q977" t="s">
        <v>1558</v>
      </c>
      <c r="R977" t="s">
        <v>358</v>
      </c>
      <c r="S977" t="s">
        <v>359</v>
      </c>
      <c r="T977" s="109">
        <v>254</v>
      </c>
      <c r="U977" t="s">
        <v>1559</v>
      </c>
      <c r="V977" t="s">
        <v>1726</v>
      </c>
    </row>
    <row r="978" spans="1:22" hidden="1" x14ac:dyDescent="0.25">
      <c r="A978" t="s">
        <v>449</v>
      </c>
      <c r="B978">
        <v>14</v>
      </c>
      <c r="C978">
        <v>8</v>
      </c>
      <c r="D978" t="s">
        <v>1554</v>
      </c>
      <c r="E978" s="108">
        <v>45434</v>
      </c>
      <c r="F978" t="s">
        <v>1555</v>
      </c>
      <c r="G978">
        <v>1</v>
      </c>
      <c r="H978">
        <v>45434</v>
      </c>
      <c r="J978">
        <v>0</v>
      </c>
      <c r="K978" t="s">
        <v>1620</v>
      </c>
      <c r="L978" t="s">
        <v>1636</v>
      </c>
      <c r="M978" t="s">
        <v>1556</v>
      </c>
      <c r="N978">
        <v>152</v>
      </c>
      <c r="O978" t="s">
        <v>1557</v>
      </c>
      <c r="P978" t="s">
        <v>3</v>
      </c>
      <c r="Q978" t="s">
        <v>1558</v>
      </c>
      <c r="R978" t="s">
        <v>399</v>
      </c>
      <c r="S978" t="s">
        <v>400</v>
      </c>
      <c r="T978" s="109">
        <v>304</v>
      </c>
      <c r="U978" t="s">
        <v>1559</v>
      </c>
      <c r="V978" t="s">
        <v>1727</v>
      </c>
    </row>
    <row r="979" spans="1:22" hidden="1" x14ac:dyDescent="0.25">
      <c r="A979" t="s">
        <v>449</v>
      </c>
      <c r="B979">
        <v>14</v>
      </c>
      <c r="C979">
        <v>8</v>
      </c>
      <c r="D979" t="s">
        <v>1554</v>
      </c>
      <c r="E979" s="108">
        <v>45434</v>
      </c>
      <c r="F979" t="s">
        <v>1555</v>
      </c>
      <c r="G979">
        <v>1</v>
      </c>
      <c r="H979">
        <v>45434</v>
      </c>
      <c r="J979">
        <v>0</v>
      </c>
      <c r="K979" t="s">
        <v>1620</v>
      </c>
      <c r="L979" t="s">
        <v>1636</v>
      </c>
      <c r="M979" t="s">
        <v>1556</v>
      </c>
      <c r="N979">
        <v>152</v>
      </c>
      <c r="O979" t="s">
        <v>1557</v>
      </c>
      <c r="P979" t="s">
        <v>3</v>
      </c>
      <c r="Q979" t="s">
        <v>1558</v>
      </c>
      <c r="R979" t="s">
        <v>672</v>
      </c>
      <c r="S979" t="s">
        <v>673</v>
      </c>
      <c r="T979" s="109">
        <v>656</v>
      </c>
      <c r="U979" t="s">
        <v>1559</v>
      </c>
      <c r="V979" t="s">
        <v>1727</v>
      </c>
    </row>
    <row r="980" spans="1:22" hidden="1" x14ac:dyDescent="0.25">
      <c r="A980" t="s">
        <v>449</v>
      </c>
      <c r="B980">
        <v>14</v>
      </c>
      <c r="C980">
        <v>8</v>
      </c>
      <c r="D980" t="s">
        <v>1554</v>
      </c>
      <c r="E980" s="108">
        <v>45434</v>
      </c>
      <c r="F980" t="s">
        <v>1555</v>
      </c>
      <c r="G980">
        <v>1</v>
      </c>
      <c r="H980">
        <v>45434</v>
      </c>
      <c r="J980">
        <v>0</v>
      </c>
      <c r="K980" t="s">
        <v>1620</v>
      </c>
      <c r="L980" t="s">
        <v>1636</v>
      </c>
      <c r="M980" t="s">
        <v>1556</v>
      </c>
      <c r="N980">
        <v>152</v>
      </c>
      <c r="O980" t="s">
        <v>1557</v>
      </c>
      <c r="P980" t="s">
        <v>3</v>
      </c>
      <c r="Q980" t="s">
        <v>1558</v>
      </c>
      <c r="R980" t="s">
        <v>670</v>
      </c>
      <c r="S980" t="s">
        <v>1566</v>
      </c>
      <c r="T980" s="109">
        <v>416</v>
      </c>
      <c r="U980" t="s">
        <v>1559</v>
      </c>
      <c r="V980" t="s">
        <v>1727</v>
      </c>
    </row>
    <row r="981" spans="1:22" hidden="1" x14ac:dyDescent="0.25">
      <c r="A981" t="s">
        <v>449</v>
      </c>
      <c r="B981">
        <v>14</v>
      </c>
      <c r="C981">
        <v>8</v>
      </c>
      <c r="D981" t="s">
        <v>1554</v>
      </c>
      <c r="E981" s="108">
        <v>45434</v>
      </c>
      <c r="F981" t="s">
        <v>1555</v>
      </c>
      <c r="G981">
        <v>1</v>
      </c>
      <c r="H981">
        <v>45434</v>
      </c>
      <c r="J981">
        <v>0</v>
      </c>
      <c r="K981" t="s">
        <v>1620</v>
      </c>
      <c r="L981" t="s">
        <v>1636</v>
      </c>
      <c r="M981" t="s">
        <v>1556</v>
      </c>
      <c r="N981">
        <v>152</v>
      </c>
      <c r="O981" t="s">
        <v>1557</v>
      </c>
      <c r="P981" t="s">
        <v>3</v>
      </c>
      <c r="Q981" t="s">
        <v>1558</v>
      </c>
      <c r="R981" t="s">
        <v>1055</v>
      </c>
      <c r="S981" t="s">
        <v>1056</v>
      </c>
      <c r="T981" s="109">
        <v>1116</v>
      </c>
      <c r="U981" t="s">
        <v>1559</v>
      </c>
      <c r="V981" t="s">
        <v>1727</v>
      </c>
    </row>
    <row r="982" spans="1:22" hidden="1" x14ac:dyDescent="0.25">
      <c r="A982" t="s">
        <v>449</v>
      </c>
      <c r="B982">
        <v>14</v>
      </c>
      <c r="C982">
        <v>8</v>
      </c>
      <c r="D982" t="s">
        <v>1554</v>
      </c>
      <c r="E982" s="108">
        <v>45434</v>
      </c>
      <c r="F982" t="s">
        <v>1555</v>
      </c>
      <c r="G982">
        <v>1</v>
      </c>
      <c r="H982">
        <v>45434</v>
      </c>
      <c r="J982">
        <v>0</v>
      </c>
      <c r="K982" t="s">
        <v>1620</v>
      </c>
      <c r="L982" t="s">
        <v>1636</v>
      </c>
      <c r="M982" t="s">
        <v>1556</v>
      </c>
      <c r="N982">
        <v>152</v>
      </c>
      <c r="O982" t="s">
        <v>1557</v>
      </c>
      <c r="P982" t="s">
        <v>3</v>
      </c>
      <c r="Q982" t="s">
        <v>1558</v>
      </c>
      <c r="R982" t="s">
        <v>775</v>
      </c>
      <c r="S982" t="s">
        <v>776</v>
      </c>
      <c r="T982" s="109">
        <v>364</v>
      </c>
      <c r="U982" t="s">
        <v>1559</v>
      </c>
      <c r="V982" t="s">
        <v>1727</v>
      </c>
    </row>
    <row r="983" spans="1:22" hidden="1" x14ac:dyDescent="0.25">
      <c r="A983" t="s">
        <v>449</v>
      </c>
      <c r="B983">
        <v>14</v>
      </c>
      <c r="C983">
        <v>8</v>
      </c>
      <c r="D983" t="s">
        <v>1554</v>
      </c>
      <c r="E983" s="108">
        <v>45434</v>
      </c>
      <c r="F983" t="s">
        <v>1555</v>
      </c>
      <c r="G983">
        <v>1</v>
      </c>
      <c r="H983">
        <v>45434</v>
      </c>
      <c r="J983">
        <v>0</v>
      </c>
      <c r="K983" t="s">
        <v>1620</v>
      </c>
      <c r="L983" t="s">
        <v>1636</v>
      </c>
      <c r="M983" t="s">
        <v>1556</v>
      </c>
      <c r="N983">
        <v>152</v>
      </c>
      <c r="O983" t="s">
        <v>1557</v>
      </c>
      <c r="P983" t="s">
        <v>3</v>
      </c>
      <c r="Q983" t="s">
        <v>1558</v>
      </c>
      <c r="R983" t="s">
        <v>370</v>
      </c>
      <c r="S983" t="s">
        <v>1569</v>
      </c>
      <c r="T983" s="109">
        <v>6400</v>
      </c>
      <c r="U983" t="s">
        <v>1559</v>
      </c>
      <c r="V983" t="s">
        <v>1727</v>
      </c>
    </row>
    <row r="984" spans="1:22" hidden="1" x14ac:dyDescent="0.25">
      <c r="A984" t="s">
        <v>449</v>
      </c>
      <c r="B984">
        <v>14</v>
      </c>
      <c r="C984">
        <v>8</v>
      </c>
      <c r="D984" t="s">
        <v>1554</v>
      </c>
      <c r="E984" s="108">
        <v>45434</v>
      </c>
      <c r="F984" t="s">
        <v>1555</v>
      </c>
      <c r="G984">
        <v>1</v>
      </c>
      <c r="H984">
        <v>45434</v>
      </c>
      <c r="J984">
        <v>0</v>
      </c>
      <c r="K984" t="s">
        <v>1620</v>
      </c>
      <c r="L984" t="s">
        <v>1636</v>
      </c>
      <c r="M984" t="s">
        <v>1556</v>
      </c>
      <c r="N984">
        <v>152</v>
      </c>
      <c r="O984" t="s">
        <v>1557</v>
      </c>
      <c r="P984" t="s">
        <v>3</v>
      </c>
      <c r="Q984" t="s">
        <v>1558</v>
      </c>
      <c r="R984" t="s">
        <v>346</v>
      </c>
      <c r="S984" t="s">
        <v>347</v>
      </c>
      <c r="T984" s="109">
        <v>600</v>
      </c>
      <c r="U984" t="s">
        <v>1559</v>
      </c>
      <c r="V984" t="s">
        <v>1727</v>
      </c>
    </row>
    <row r="985" spans="1:22" hidden="1" x14ac:dyDescent="0.25">
      <c r="A985" t="s">
        <v>449</v>
      </c>
      <c r="B985">
        <v>15</v>
      </c>
      <c r="C985">
        <v>8</v>
      </c>
      <c r="D985" t="s">
        <v>1554</v>
      </c>
      <c r="E985" s="108">
        <v>45436</v>
      </c>
      <c r="F985" t="s">
        <v>1555</v>
      </c>
      <c r="G985">
        <v>1</v>
      </c>
      <c r="H985">
        <v>45436</v>
      </c>
      <c r="J985">
        <v>0</v>
      </c>
      <c r="K985" t="s">
        <v>1620</v>
      </c>
      <c r="L985" t="s">
        <v>1636</v>
      </c>
      <c r="M985" t="s">
        <v>1556</v>
      </c>
      <c r="N985">
        <v>152</v>
      </c>
      <c r="O985" t="s">
        <v>1557</v>
      </c>
      <c r="P985" t="s">
        <v>3</v>
      </c>
      <c r="Q985" t="s">
        <v>1558</v>
      </c>
      <c r="R985" t="s">
        <v>1072</v>
      </c>
      <c r="S985" t="s">
        <v>1638</v>
      </c>
      <c r="T985" s="109">
        <v>575</v>
      </c>
      <c r="U985" t="s">
        <v>1559</v>
      </c>
      <c r="V985" t="s">
        <v>1728</v>
      </c>
    </row>
    <row r="986" spans="1:22" hidden="1" x14ac:dyDescent="0.25">
      <c r="A986" t="s">
        <v>449</v>
      </c>
      <c r="B986">
        <v>15</v>
      </c>
      <c r="C986">
        <v>8</v>
      </c>
      <c r="D986" t="s">
        <v>1554</v>
      </c>
      <c r="E986" s="108">
        <v>45436</v>
      </c>
      <c r="F986" t="s">
        <v>1555</v>
      </c>
      <c r="G986">
        <v>1</v>
      </c>
      <c r="H986">
        <v>45436</v>
      </c>
      <c r="J986">
        <v>0</v>
      </c>
      <c r="K986" t="s">
        <v>1620</v>
      </c>
      <c r="L986" t="s">
        <v>1636</v>
      </c>
      <c r="M986" t="s">
        <v>1556</v>
      </c>
      <c r="N986">
        <v>152</v>
      </c>
      <c r="O986" t="s">
        <v>1557</v>
      </c>
      <c r="P986" t="s">
        <v>3</v>
      </c>
      <c r="Q986" t="s">
        <v>1558</v>
      </c>
      <c r="R986" t="s">
        <v>371</v>
      </c>
      <c r="S986" t="s">
        <v>1637</v>
      </c>
      <c r="T986" s="109">
        <v>1125</v>
      </c>
      <c r="U986" t="s">
        <v>1559</v>
      </c>
      <c r="V986" t="s">
        <v>1728</v>
      </c>
    </row>
    <row r="987" spans="1:22" hidden="1" x14ac:dyDescent="0.25">
      <c r="A987" t="s">
        <v>449</v>
      </c>
      <c r="B987">
        <v>16</v>
      </c>
      <c r="C987">
        <v>8</v>
      </c>
      <c r="D987" t="s">
        <v>1554</v>
      </c>
      <c r="E987" s="108">
        <v>45441</v>
      </c>
      <c r="F987" t="s">
        <v>1555</v>
      </c>
      <c r="G987">
        <v>1</v>
      </c>
      <c r="H987">
        <v>45441</v>
      </c>
      <c r="J987">
        <v>0</v>
      </c>
      <c r="K987" t="s">
        <v>1620</v>
      </c>
      <c r="L987" t="s">
        <v>1636</v>
      </c>
      <c r="M987" t="s">
        <v>1556</v>
      </c>
      <c r="N987">
        <v>152</v>
      </c>
      <c r="O987" t="s">
        <v>1557</v>
      </c>
      <c r="P987" t="s">
        <v>3</v>
      </c>
      <c r="Q987" t="s">
        <v>1558</v>
      </c>
      <c r="R987" t="s">
        <v>775</v>
      </c>
      <c r="S987" t="s">
        <v>776</v>
      </c>
      <c r="T987" s="109">
        <v>152.1</v>
      </c>
      <c r="U987" t="s">
        <v>1559</v>
      </c>
      <c r="V987" t="s">
        <v>1729</v>
      </c>
    </row>
    <row r="988" spans="1:22" hidden="1" x14ac:dyDescent="0.25">
      <c r="A988" t="s">
        <v>449</v>
      </c>
      <c r="B988">
        <v>16</v>
      </c>
      <c r="C988">
        <v>8</v>
      </c>
      <c r="D988" t="s">
        <v>1554</v>
      </c>
      <c r="E988" s="108">
        <v>45441</v>
      </c>
      <c r="F988" t="s">
        <v>1555</v>
      </c>
      <c r="G988">
        <v>1</v>
      </c>
      <c r="H988">
        <v>45441</v>
      </c>
      <c r="J988">
        <v>0</v>
      </c>
      <c r="K988" t="s">
        <v>1620</v>
      </c>
      <c r="L988" t="s">
        <v>1636</v>
      </c>
      <c r="M988" t="s">
        <v>1556</v>
      </c>
      <c r="N988">
        <v>152</v>
      </c>
      <c r="O988" t="s">
        <v>1557</v>
      </c>
      <c r="P988" t="s">
        <v>3</v>
      </c>
      <c r="Q988" t="s">
        <v>1558</v>
      </c>
      <c r="R988" t="s">
        <v>1368</v>
      </c>
      <c r="S988" t="s">
        <v>1369</v>
      </c>
      <c r="T988" s="109">
        <v>700</v>
      </c>
      <c r="U988" t="s">
        <v>1559</v>
      </c>
      <c r="V988" t="s">
        <v>1729</v>
      </c>
    </row>
    <row r="989" spans="1:22" hidden="1" x14ac:dyDescent="0.25">
      <c r="A989" t="s">
        <v>449</v>
      </c>
      <c r="B989">
        <v>16</v>
      </c>
      <c r="C989">
        <v>8</v>
      </c>
      <c r="D989" t="s">
        <v>1554</v>
      </c>
      <c r="E989" s="108">
        <v>45441</v>
      </c>
      <c r="F989" t="s">
        <v>1555</v>
      </c>
      <c r="G989">
        <v>1</v>
      </c>
      <c r="H989">
        <v>45441</v>
      </c>
      <c r="J989">
        <v>0</v>
      </c>
      <c r="K989" t="s">
        <v>1620</v>
      </c>
      <c r="L989" t="s">
        <v>1636</v>
      </c>
      <c r="M989" t="s">
        <v>1556</v>
      </c>
      <c r="N989">
        <v>152</v>
      </c>
      <c r="O989" t="s">
        <v>1557</v>
      </c>
      <c r="P989" t="s">
        <v>3</v>
      </c>
      <c r="Q989" t="s">
        <v>1558</v>
      </c>
      <c r="R989" t="s">
        <v>358</v>
      </c>
      <c r="S989" t="s">
        <v>359</v>
      </c>
      <c r="T989" s="109">
        <v>351</v>
      </c>
      <c r="U989" t="s">
        <v>1559</v>
      </c>
      <c r="V989" t="s">
        <v>1729</v>
      </c>
    </row>
    <row r="990" spans="1:22" hidden="1" x14ac:dyDescent="0.25">
      <c r="A990" t="s">
        <v>449</v>
      </c>
      <c r="B990">
        <v>17</v>
      </c>
      <c r="C990">
        <v>8</v>
      </c>
      <c r="D990" t="s">
        <v>1554</v>
      </c>
      <c r="E990" s="108">
        <v>45442</v>
      </c>
      <c r="F990" t="s">
        <v>1555</v>
      </c>
      <c r="G990">
        <v>1</v>
      </c>
      <c r="H990">
        <v>45442</v>
      </c>
      <c r="J990">
        <v>0</v>
      </c>
      <c r="K990" t="s">
        <v>1620</v>
      </c>
      <c r="L990" t="s">
        <v>1636</v>
      </c>
      <c r="M990" t="s">
        <v>1556</v>
      </c>
      <c r="N990">
        <v>152</v>
      </c>
      <c r="O990" t="s">
        <v>1557</v>
      </c>
      <c r="P990" t="s">
        <v>3</v>
      </c>
      <c r="Q990" t="s">
        <v>1558</v>
      </c>
      <c r="R990" t="s">
        <v>670</v>
      </c>
      <c r="S990" t="s">
        <v>1566</v>
      </c>
      <c r="T990" s="109">
        <v>104</v>
      </c>
      <c r="U990" t="s">
        <v>1559</v>
      </c>
      <c r="V990" t="s">
        <v>1730</v>
      </c>
    </row>
    <row r="991" spans="1:22" hidden="1" x14ac:dyDescent="0.25">
      <c r="A991" t="s">
        <v>449</v>
      </c>
      <c r="B991">
        <v>17</v>
      </c>
      <c r="C991">
        <v>8</v>
      </c>
      <c r="D991" t="s">
        <v>1554</v>
      </c>
      <c r="E991" s="108">
        <v>45442</v>
      </c>
      <c r="F991" t="s">
        <v>1555</v>
      </c>
      <c r="G991">
        <v>1</v>
      </c>
      <c r="H991">
        <v>45442</v>
      </c>
      <c r="J991">
        <v>0</v>
      </c>
      <c r="K991" t="s">
        <v>1620</v>
      </c>
      <c r="L991" t="s">
        <v>1636</v>
      </c>
      <c r="M991" t="s">
        <v>1556</v>
      </c>
      <c r="N991">
        <v>152</v>
      </c>
      <c r="O991" t="s">
        <v>1557</v>
      </c>
      <c r="P991" t="s">
        <v>3</v>
      </c>
      <c r="Q991" t="s">
        <v>1558</v>
      </c>
      <c r="R991" t="s">
        <v>775</v>
      </c>
      <c r="S991" t="s">
        <v>776</v>
      </c>
      <c r="T991" s="109">
        <v>76.05</v>
      </c>
      <c r="U991" t="s">
        <v>1559</v>
      </c>
      <c r="V991" t="s">
        <v>1730</v>
      </c>
    </row>
    <row r="992" spans="1:22" hidden="1" x14ac:dyDescent="0.25">
      <c r="A992" t="s">
        <v>449</v>
      </c>
      <c r="B992">
        <v>17</v>
      </c>
      <c r="C992">
        <v>8</v>
      </c>
      <c r="D992" t="s">
        <v>1554</v>
      </c>
      <c r="E992" s="108">
        <v>45442</v>
      </c>
      <c r="F992" t="s">
        <v>1555</v>
      </c>
      <c r="G992">
        <v>1</v>
      </c>
      <c r="H992">
        <v>45442</v>
      </c>
      <c r="J992">
        <v>0</v>
      </c>
      <c r="K992" t="s">
        <v>1620</v>
      </c>
      <c r="L992" t="s">
        <v>1636</v>
      </c>
      <c r="M992" t="s">
        <v>1556</v>
      </c>
      <c r="N992">
        <v>152</v>
      </c>
      <c r="O992" t="s">
        <v>1557</v>
      </c>
      <c r="P992" t="s">
        <v>3</v>
      </c>
      <c r="Q992" t="s">
        <v>1558</v>
      </c>
      <c r="R992" t="s">
        <v>672</v>
      </c>
      <c r="S992" t="s">
        <v>673</v>
      </c>
      <c r="T992" s="109">
        <v>110</v>
      </c>
      <c r="U992" t="s">
        <v>1559</v>
      </c>
      <c r="V992" t="s">
        <v>1730</v>
      </c>
    </row>
    <row r="993" spans="1:22" hidden="1" x14ac:dyDescent="0.25">
      <c r="A993" t="s">
        <v>449</v>
      </c>
      <c r="B993">
        <v>17</v>
      </c>
      <c r="C993">
        <v>8</v>
      </c>
      <c r="D993" t="s">
        <v>1554</v>
      </c>
      <c r="E993" s="108">
        <v>45442</v>
      </c>
      <c r="F993" t="s">
        <v>1555</v>
      </c>
      <c r="G993">
        <v>1</v>
      </c>
      <c r="H993">
        <v>45442</v>
      </c>
      <c r="J993">
        <v>0</v>
      </c>
      <c r="K993" t="s">
        <v>1620</v>
      </c>
      <c r="L993" t="s">
        <v>1636</v>
      </c>
      <c r="M993" t="s">
        <v>1556</v>
      </c>
      <c r="N993">
        <v>152</v>
      </c>
      <c r="O993" t="s">
        <v>1557</v>
      </c>
      <c r="P993" t="s">
        <v>3</v>
      </c>
      <c r="Q993" t="s">
        <v>1558</v>
      </c>
      <c r="R993" t="s">
        <v>956</v>
      </c>
      <c r="S993" t="s">
        <v>957</v>
      </c>
      <c r="T993" s="109">
        <v>540</v>
      </c>
      <c r="U993" t="s">
        <v>1559</v>
      </c>
      <c r="V993" t="s">
        <v>1730</v>
      </c>
    </row>
    <row r="994" spans="1:22" hidden="1" x14ac:dyDescent="0.25">
      <c r="A994" t="s">
        <v>449</v>
      </c>
      <c r="B994">
        <v>17</v>
      </c>
      <c r="C994">
        <v>8</v>
      </c>
      <c r="D994" t="s">
        <v>1554</v>
      </c>
      <c r="E994" s="108">
        <v>45442</v>
      </c>
      <c r="F994" t="s">
        <v>1555</v>
      </c>
      <c r="G994">
        <v>1</v>
      </c>
      <c r="H994">
        <v>45442</v>
      </c>
      <c r="J994">
        <v>0</v>
      </c>
      <c r="K994" t="s">
        <v>1620</v>
      </c>
      <c r="L994" t="s">
        <v>1636</v>
      </c>
      <c r="M994" t="s">
        <v>1556</v>
      </c>
      <c r="N994">
        <v>152</v>
      </c>
      <c r="O994" t="s">
        <v>1557</v>
      </c>
      <c r="P994" t="s">
        <v>3</v>
      </c>
      <c r="Q994" t="s">
        <v>1558</v>
      </c>
      <c r="R994" t="s">
        <v>358</v>
      </c>
      <c r="S994" t="s">
        <v>359</v>
      </c>
      <c r="T994" s="109">
        <v>702</v>
      </c>
      <c r="U994" t="s">
        <v>1559</v>
      </c>
      <c r="V994" t="s">
        <v>1730</v>
      </c>
    </row>
    <row r="995" spans="1:22" hidden="1" x14ac:dyDescent="0.25">
      <c r="A995" t="s">
        <v>449</v>
      </c>
      <c r="B995">
        <v>18</v>
      </c>
      <c r="C995">
        <v>8</v>
      </c>
      <c r="D995" t="s">
        <v>1554</v>
      </c>
      <c r="E995" s="108">
        <v>45415</v>
      </c>
      <c r="F995" t="s">
        <v>1555</v>
      </c>
      <c r="G995">
        <v>1</v>
      </c>
      <c r="H995">
        <v>45415</v>
      </c>
      <c r="J995">
        <v>0</v>
      </c>
      <c r="K995" t="s">
        <v>1620</v>
      </c>
      <c r="L995" t="s">
        <v>1636</v>
      </c>
      <c r="M995" t="s">
        <v>1556</v>
      </c>
      <c r="N995">
        <v>152</v>
      </c>
      <c r="O995" t="s">
        <v>1557</v>
      </c>
      <c r="P995" t="s">
        <v>3</v>
      </c>
      <c r="Q995" t="s">
        <v>1558</v>
      </c>
      <c r="R995" t="s">
        <v>358</v>
      </c>
      <c r="S995" t="s">
        <v>359</v>
      </c>
      <c r="T995" s="109">
        <v>488</v>
      </c>
      <c r="U995" t="s">
        <v>1559</v>
      </c>
      <c r="V995" t="s">
        <v>1731</v>
      </c>
    </row>
    <row r="996" spans="1:22" hidden="1" x14ac:dyDescent="0.25">
      <c r="A996" t="s">
        <v>449</v>
      </c>
      <c r="B996">
        <v>1</v>
      </c>
      <c r="C996">
        <v>8</v>
      </c>
      <c r="D996" t="s">
        <v>1554</v>
      </c>
      <c r="E996" s="108">
        <v>45473</v>
      </c>
      <c r="F996" t="s">
        <v>1555</v>
      </c>
      <c r="G996">
        <v>1</v>
      </c>
      <c r="H996">
        <v>45473</v>
      </c>
      <c r="J996">
        <v>0</v>
      </c>
      <c r="K996" t="s">
        <v>1620</v>
      </c>
      <c r="L996" t="s">
        <v>1636</v>
      </c>
      <c r="M996" t="s">
        <v>1556</v>
      </c>
      <c r="N996">
        <v>152</v>
      </c>
      <c r="O996" t="s">
        <v>1557</v>
      </c>
      <c r="P996" t="s">
        <v>3</v>
      </c>
      <c r="Q996" t="s">
        <v>1558</v>
      </c>
      <c r="R996" t="s">
        <v>358</v>
      </c>
      <c r="S996" t="s">
        <v>359</v>
      </c>
      <c r="T996" s="109">
        <v>10530</v>
      </c>
      <c r="U996" t="s">
        <v>1559</v>
      </c>
      <c r="V996" t="s">
        <v>1732</v>
      </c>
    </row>
    <row r="997" spans="1:22" hidden="1" x14ac:dyDescent="0.25">
      <c r="A997" t="s">
        <v>449</v>
      </c>
      <c r="B997">
        <v>1</v>
      </c>
      <c r="C997">
        <v>8</v>
      </c>
      <c r="D997" t="s">
        <v>1554</v>
      </c>
      <c r="E997" s="108">
        <v>45473</v>
      </c>
      <c r="F997" t="s">
        <v>1555</v>
      </c>
      <c r="G997">
        <v>1</v>
      </c>
      <c r="H997">
        <v>45473</v>
      </c>
      <c r="J997">
        <v>0</v>
      </c>
      <c r="K997" t="s">
        <v>1620</v>
      </c>
      <c r="L997" t="s">
        <v>1636</v>
      </c>
      <c r="M997" t="s">
        <v>1556</v>
      </c>
      <c r="N997">
        <v>152</v>
      </c>
      <c r="O997" t="s">
        <v>1557</v>
      </c>
      <c r="P997" t="s">
        <v>3</v>
      </c>
      <c r="Q997" t="s">
        <v>1558</v>
      </c>
      <c r="R997" t="s">
        <v>670</v>
      </c>
      <c r="S997" t="s">
        <v>1566</v>
      </c>
      <c r="T997" s="109">
        <v>832</v>
      </c>
      <c r="U997" t="s">
        <v>1559</v>
      </c>
      <c r="V997" t="s">
        <v>1732</v>
      </c>
    </row>
    <row r="998" spans="1:22" hidden="1" x14ac:dyDescent="0.25">
      <c r="A998" t="s">
        <v>449</v>
      </c>
      <c r="B998">
        <v>1</v>
      </c>
      <c r="C998">
        <v>8</v>
      </c>
      <c r="D998" t="s">
        <v>1554</v>
      </c>
      <c r="E998" s="108">
        <v>45473</v>
      </c>
      <c r="F998" t="s">
        <v>1555</v>
      </c>
      <c r="G998">
        <v>1</v>
      </c>
      <c r="H998">
        <v>45473</v>
      </c>
      <c r="J998">
        <v>0</v>
      </c>
      <c r="K998" t="s">
        <v>1620</v>
      </c>
      <c r="L998" t="s">
        <v>1636</v>
      </c>
      <c r="M998" t="s">
        <v>1556</v>
      </c>
      <c r="N998">
        <v>152</v>
      </c>
      <c r="O998" t="s">
        <v>1557</v>
      </c>
      <c r="P998" t="s">
        <v>3</v>
      </c>
      <c r="Q998" t="s">
        <v>1558</v>
      </c>
      <c r="R998" t="s">
        <v>1055</v>
      </c>
      <c r="S998" t="s">
        <v>1056</v>
      </c>
      <c r="T998" s="109">
        <v>2790</v>
      </c>
      <c r="U998" t="s">
        <v>1559</v>
      </c>
      <c r="V998" t="s">
        <v>1732</v>
      </c>
    </row>
    <row r="999" spans="1:22" hidden="1" x14ac:dyDescent="0.25">
      <c r="A999" t="s">
        <v>449</v>
      </c>
      <c r="B999">
        <v>1</v>
      </c>
      <c r="C999">
        <v>8</v>
      </c>
      <c r="D999" t="s">
        <v>1554</v>
      </c>
      <c r="E999" s="108">
        <v>45473</v>
      </c>
      <c r="F999" t="s">
        <v>1555</v>
      </c>
      <c r="G999">
        <v>1</v>
      </c>
      <c r="H999">
        <v>45473</v>
      </c>
      <c r="J999">
        <v>0</v>
      </c>
      <c r="K999" t="s">
        <v>1620</v>
      </c>
      <c r="L999" t="s">
        <v>1636</v>
      </c>
      <c r="M999" t="s">
        <v>1556</v>
      </c>
      <c r="N999">
        <v>152</v>
      </c>
      <c r="O999" t="s">
        <v>1557</v>
      </c>
      <c r="P999" t="s">
        <v>3</v>
      </c>
      <c r="Q999" t="s">
        <v>1558</v>
      </c>
      <c r="R999" t="s">
        <v>672</v>
      </c>
      <c r="S999" t="s">
        <v>673</v>
      </c>
      <c r="T999" s="109">
        <v>2460</v>
      </c>
      <c r="U999" t="s">
        <v>1559</v>
      </c>
      <c r="V999" t="s">
        <v>1732</v>
      </c>
    </row>
    <row r="1000" spans="1:22" hidden="1" x14ac:dyDescent="0.25">
      <c r="A1000" t="s">
        <v>449</v>
      </c>
      <c r="B1000">
        <v>1</v>
      </c>
      <c r="C1000">
        <v>8</v>
      </c>
      <c r="D1000" t="s">
        <v>1554</v>
      </c>
      <c r="E1000" s="108">
        <v>45473</v>
      </c>
      <c r="F1000" t="s">
        <v>1555</v>
      </c>
      <c r="G1000">
        <v>1</v>
      </c>
      <c r="H1000">
        <v>45473</v>
      </c>
      <c r="J1000">
        <v>0</v>
      </c>
      <c r="K1000" t="s">
        <v>1620</v>
      </c>
      <c r="L1000" t="s">
        <v>1636</v>
      </c>
      <c r="M1000" t="s">
        <v>1556</v>
      </c>
      <c r="N1000">
        <v>152</v>
      </c>
      <c r="O1000" t="s">
        <v>1557</v>
      </c>
      <c r="P1000" t="s">
        <v>3</v>
      </c>
      <c r="Q1000" t="s">
        <v>1558</v>
      </c>
      <c r="R1000" t="s">
        <v>370</v>
      </c>
      <c r="S1000" t="s">
        <v>1569</v>
      </c>
      <c r="T1000" s="109">
        <v>16000</v>
      </c>
      <c r="U1000" t="s">
        <v>1559</v>
      </c>
      <c r="V1000" t="s">
        <v>1732</v>
      </c>
    </row>
    <row r="1001" spans="1:22" hidden="1" x14ac:dyDescent="0.25">
      <c r="A1001" t="s">
        <v>449</v>
      </c>
      <c r="B1001">
        <v>1</v>
      </c>
      <c r="C1001">
        <v>8</v>
      </c>
      <c r="D1001" t="s">
        <v>1554</v>
      </c>
      <c r="E1001" s="108">
        <v>45473</v>
      </c>
      <c r="F1001" t="s">
        <v>1555</v>
      </c>
      <c r="G1001">
        <v>1</v>
      </c>
      <c r="H1001">
        <v>45473</v>
      </c>
      <c r="J1001">
        <v>0</v>
      </c>
      <c r="K1001" t="s">
        <v>1620</v>
      </c>
      <c r="L1001" t="s">
        <v>1636</v>
      </c>
      <c r="M1001" t="s">
        <v>1556</v>
      </c>
      <c r="N1001">
        <v>152</v>
      </c>
      <c r="O1001" t="s">
        <v>1557</v>
      </c>
      <c r="P1001" t="s">
        <v>3</v>
      </c>
      <c r="Q1001" t="s">
        <v>1558</v>
      </c>
      <c r="R1001" t="s">
        <v>346</v>
      </c>
      <c r="S1001" t="s">
        <v>347</v>
      </c>
      <c r="T1001" s="109">
        <v>3000</v>
      </c>
      <c r="U1001" t="s">
        <v>1559</v>
      </c>
      <c r="V1001" t="s">
        <v>1732</v>
      </c>
    </row>
    <row r="1002" spans="1:22" hidden="1" x14ac:dyDescent="0.25">
      <c r="A1002" t="s">
        <v>449</v>
      </c>
      <c r="B1002">
        <v>1</v>
      </c>
      <c r="C1002">
        <v>8</v>
      </c>
      <c r="D1002" t="s">
        <v>1554</v>
      </c>
      <c r="E1002" s="108">
        <v>45473</v>
      </c>
      <c r="F1002" t="s">
        <v>1555</v>
      </c>
      <c r="G1002">
        <v>1</v>
      </c>
      <c r="H1002">
        <v>45473</v>
      </c>
      <c r="J1002">
        <v>0</v>
      </c>
      <c r="K1002" t="s">
        <v>1620</v>
      </c>
      <c r="L1002" t="s">
        <v>1636</v>
      </c>
      <c r="M1002" t="s">
        <v>1556</v>
      </c>
      <c r="N1002">
        <v>152</v>
      </c>
      <c r="O1002" t="s">
        <v>1557</v>
      </c>
      <c r="P1002" t="s">
        <v>3</v>
      </c>
      <c r="Q1002" t="s">
        <v>1558</v>
      </c>
      <c r="R1002" t="s">
        <v>775</v>
      </c>
      <c r="S1002" t="s">
        <v>776</v>
      </c>
      <c r="T1002" s="109">
        <v>5525</v>
      </c>
      <c r="U1002" t="s">
        <v>1559</v>
      </c>
      <c r="V1002" t="s">
        <v>1732</v>
      </c>
    </row>
    <row r="1003" spans="1:22" hidden="1" x14ac:dyDescent="0.25">
      <c r="A1003" t="s">
        <v>449</v>
      </c>
      <c r="B1003">
        <v>1</v>
      </c>
      <c r="C1003">
        <v>8</v>
      </c>
      <c r="D1003" t="s">
        <v>1554</v>
      </c>
      <c r="E1003" s="108">
        <v>45473</v>
      </c>
      <c r="F1003" t="s">
        <v>1555</v>
      </c>
      <c r="G1003">
        <v>1</v>
      </c>
      <c r="H1003">
        <v>45473</v>
      </c>
      <c r="J1003">
        <v>0</v>
      </c>
      <c r="K1003" t="s">
        <v>1620</v>
      </c>
      <c r="L1003" t="s">
        <v>1636</v>
      </c>
      <c r="M1003" t="s">
        <v>1556</v>
      </c>
      <c r="N1003">
        <v>152</v>
      </c>
      <c r="O1003" t="s">
        <v>1557</v>
      </c>
      <c r="P1003" t="s">
        <v>3</v>
      </c>
      <c r="Q1003" t="s">
        <v>1558</v>
      </c>
      <c r="R1003" t="s">
        <v>1368</v>
      </c>
      <c r="S1003" t="s">
        <v>1369</v>
      </c>
      <c r="T1003" s="109">
        <v>2772</v>
      </c>
      <c r="U1003" t="s">
        <v>1559</v>
      </c>
      <c r="V1003" t="s">
        <v>1732</v>
      </c>
    </row>
    <row r="1004" spans="1:22" hidden="1" x14ac:dyDescent="0.25">
      <c r="A1004" t="s">
        <v>449</v>
      </c>
      <c r="B1004">
        <v>1</v>
      </c>
      <c r="C1004">
        <v>8</v>
      </c>
      <c r="D1004" t="s">
        <v>1554</v>
      </c>
      <c r="E1004" s="108">
        <v>45473</v>
      </c>
      <c r="F1004" t="s">
        <v>1555</v>
      </c>
      <c r="G1004">
        <v>1</v>
      </c>
      <c r="H1004">
        <v>45473</v>
      </c>
      <c r="J1004">
        <v>0</v>
      </c>
      <c r="K1004" t="s">
        <v>1620</v>
      </c>
      <c r="L1004" t="s">
        <v>1636</v>
      </c>
      <c r="M1004" t="s">
        <v>1556</v>
      </c>
      <c r="N1004">
        <v>152</v>
      </c>
      <c r="O1004" t="s">
        <v>1557</v>
      </c>
      <c r="P1004" t="s">
        <v>3</v>
      </c>
      <c r="Q1004" t="s">
        <v>1558</v>
      </c>
      <c r="R1004" t="s">
        <v>371</v>
      </c>
      <c r="S1004" t="s">
        <v>1637</v>
      </c>
      <c r="T1004" s="109">
        <v>3000</v>
      </c>
      <c r="U1004" t="s">
        <v>1559</v>
      </c>
      <c r="V1004" t="s">
        <v>1732</v>
      </c>
    </row>
    <row r="1005" spans="1:22" hidden="1" x14ac:dyDescent="0.25">
      <c r="A1005" t="s">
        <v>449</v>
      </c>
      <c r="B1005">
        <v>1</v>
      </c>
      <c r="C1005">
        <v>8</v>
      </c>
      <c r="D1005" t="s">
        <v>1554</v>
      </c>
      <c r="E1005" s="108">
        <v>45473</v>
      </c>
      <c r="F1005" t="s">
        <v>1555</v>
      </c>
      <c r="G1005">
        <v>1</v>
      </c>
      <c r="H1005">
        <v>45473</v>
      </c>
      <c r="J1005">
        <v>0</v>
      </c>
      <c r="K1005" t="s">
        <v>1620</v>
      </c>
      <c r="L1005" t="s">
        <v>1636</v>
      </c>
      <c r="M1005" t="s">
        <v>1556</v>
      </c>
      <c r="N1005">
        <v>152</v>
      </c>
      <c r="O1005" t="s">
        <v>1557</v>
      </c>
      <c r="P1005" t="s">
        <v>3</v>
      </c>
      <c r="Q1005" t="s">
        <v>1558</v>
      </c>
      <c r="R1005" t="s">
        <v>1072</v>
      </c>
      <c r="S1005" t="s">
        <v>1638</v>
      </c>
      <c r="T1005" s="109">
        <v>6900</v>
      </c>
      <c r="U1005" t="s">
        <v>1559</v>
      </c>
      <c r="V1005" t="s">
        <v>1732</v>
      </c>
    </row>
    <row r="1006" spans="1:22" hidden="1" x14ac:dyDescent="0.25">
      <c r="A1006" t="s">
        <v>449</v>
      </c>
      <c r="B1006">
        <v>1</v>
      </c>
      <c r="C1006">
        <v>8</v>
      </c>
      <c r="D1006" t="s">
        <v>1554</v>
      </c>
      <c r="E1006" s="108">
        <v>45473</v>
      </c>
      <c r="F1006" t="s">
        <v>1555</v>
      </c>
      <c r="G1006">
        <v>1</v>
      </c>
      <c r="H1006">
        <v>45473</v>
      </c>
      <c r="J1006">
        <v>0</v>
      </c>
      <c r="K1006" t="s">
        <v>1620</v>
      </c>
      <c r="L1006" t="s">
        <v>1636</v>
      </c>
      <c r="M1006" t="s">
        <v>1556</v>
      </c>
      <c r="N1006">
        <v>152</v>
      </c>
      <c r="O1006" t="s">
        <v>1557</v>
      </c>
      <c r="P1006" t="s">
        <v>3</v>
      </c>
      <c r="Q1006" t="s">
        <v>1558</v>
      </c>
      <c r="R1006" t="s">
        <v>358</v>
      </c>
      <c r="S1006" t="s">
        <v>359</v>
      </c>
      <c r="T1006" s="109">
        <v>5616</v>
      </c>
      <c r="U1006" t="s">
        <v>1559</v>
      </c>
      <c r="V1006" t="s">
        <v>1732</v>
      </c>
    </row>
    <row r="1007" spans="1:22" hidden="1" x14ac:dyDescent="0.25">
      <c r="A1007" t="s">
        <v>449</v>
      </c>
      <c r="B1007">
        <v>1</v>
      </c>
      <c r="C1007">
        <v>8</v>
      </c>
      <c r="D1007" t="s">
        <v>1554</v>
      </c>
      <c r="E1007" s="108">
        <v>45473</v>
      </c>
      <c r="F1007" t="s">
        <v>1555</v>
      </c>
      <c r="G1007">
        <v>1</v>
      </c>
      <c r="H1007">
        <v>45473</v>
      </c>
      <c r="J1007">
        <v>0</v>
      </c>
      <c r="K1007" t="s">
        <v>1620</v>
      </c>
      <c r="L1007" t="s">
        <v>1636</v>
      </c>
      <c r="M1007" t="s">
        <v>1556</v>
      </c>
      <c r="N1007">
        <v>152</v>
      </c>
      <c r="O1007" t="s">
        <v>1557</v>
      </c>
      <c r="P1007" t="s">
        <v>3</v>
      </c>
      <c r="Q1007" t="s">
        <v>1558</v>
      </c>
      <c r="R1007" t="s">
        <v>1368</v>
      </c>
      <c r="S1007" t="s">
        <v>1369</v>
      </c>
      <c r="T1007" s="109">
        <v>3675</v>
      </c>
      <c r="U1007" t="s">
        <v>1559</v>
      </c>
      <c r="V1007" t="s">
        <v>1732</v>
      </c>
    </row>
    <row r="1008" spans="1:22" hidden="1" x14ac:dyDescent="0.25">
      <c r="A1008" t="s">
        <v>449</v>
      </c>
      <c r="B1008">
        <v>1</v>
      </c>
      <c r="C1008">
        <v>8</v>
      </c>
      <c r="D1008" t="s">
        <v>1554</v>
      </c>
      <c r="E1008" s="108">
        <v>45473</v>
      </c>
      <c r="F1008" t="s">
        <v>1555</v>
      </c>
      <c r="G1008">
        <v>1</v>
      </c>
      <c r="H1008">
        <v>45473</v>
      </c>
      <c r="J1008">
        <v>0</v>
      </c>
      <c r="K1008" t="s">
        <v>1620</v>
      </c>
      <c r="L1008" t="s">
        <v>1636</v>
      </c>
      <c r="M1008" t="s">
        <v>1556</v>
      </c>
      <c r="N1008">
        <v>152</v>
      </c>
      <c r="O1008" t="s">
        <v>1557</v>
      </c>
      <c r="P1008" t="s">
        <v>3</v>
      </c>
      <c r="Q1008" t="s">
        <v>1558</v>
      </c>
      <c r="R1008" t="s">
        <v>775</v>
      </c>
      <c r="S1008" t="s">
        <v>776</v>
      </c>
      <c r="T1008" s="109">
        <v>1216.8</v>
      </c>
      <c r="U1008" t="s">
        <v>1559</v>
      </c>
      <c r="V1008" t="s">
        <v>1732</v>
      </c>
    </row>
    <row r="1009" spans="1:22" hidden="1" x14ac:dyDescent="0.25">
      <c r="A1009" t="s">
        <v>449</v>
      </c>
      <c r="B1009">
        <v>1</v>
      </c>
      <c r="C1009">
        <v>8</v>
      </c>
      <c r="D1009" t="s">
        <v>1554</v>
      </c>
      <c r="E1009" s="108">
        <v>45473</v>
      </c>
      <c r="F1009" t="s">
        <v>1555</v>
      </c>
      <c r="G1009">
        <v>1</v>
      </c>
      <c r="H1009">
        <v>45473</v>
      </c>
      <c r="J1009">
        <v>0</v>
      </c>
      <c r="K1009" t="s">
        <v>1620</v>
      </c>
      <c r="L1009" t="s">
        <v>1636</v>
      </c>
      <c r="M1009" t="s">
        <v>1556</v>
      </c>
      <c r="N1009">
        <v>152</v>
      </c>
      <c r="O1009" t="s">
        <v>1557</v>
      </c>
      <c r="P1009" t="s">
        <v>3</v>
      </c>
      <c r="Q1009" t="s">
        <v>1558</v>
      </c>
      <c r="R1009" t="s">
        <v>956</v>
      </c>
      <c r="S1009" t="s">
        <v>957</v>
      </c>
      <c r="T1009" s="109">
        <v>5400</v>
      </c>
      <c r="U1009" t="s">
        <v>1559</v>
      </c>
      <c r="V1009" t="s">
        <v>1732</v>
      </c>
    </row>
    <row r="1010" spans="1:22" hidden="1" x14ac:dyDescent="0.25">
      <c r="A1010" t="s">
        <v>449</v>
      </c>
      <c r="B1010">
        <v>1</v>
      </c>
      <c r="C1010">
        <v>8</v>
      </c>
      <c r="D1010" t="s">
        <v>1554</v>
      </c>
      <c r="E1010" s="108">
        <v>45473</v>
      </c>
      <c r="F1010" t="s">
        <v>1555</v>
      </c>
      <c r="G1010">
        <v>1</v>
      </c>
      <c r="H1010">
        <v>45473</v>
      </c>
      <c r="J1010">
        <v>0</v>
      </c>
      <c r="K1010" t="s">
        <v>1620</v>
      </c>
      <c r="L1010" t="s">
        <v>1636</v>
      </c>
      <c r="M1010" t="s">
        <v>1556</v>
      </c>
      <c r="N1010">
        <v>152</v>
      </c>
      <c r="O1010" t="s">
        <v>1557</v>
      </c>
      <c r="P1010" t="s">
        <v>3</v>
      </c>
      <c r="Q1010" t="s">
        <v>1558</v>
      </c>
      <c r="R1010" t="s">
        <v>371</v>
      </c>
      <c r="S1010" t="s">
        <v>1637</v>
      </c>
      <c r="T1010" s="109">
        <v>3375</v>
      </c>
      <c r="U1010" t="s">
        <v>1559</v>
      </c>
      <c r="V1010" t="s">
        <v>1732</v>
      </c>
    </row>
    <row r="1011" spans="1:22" hidden="1" x14ac:dyDescent="0.25">
      <c r="A1011" t="s">
        <v>449</v>
      </c>
      <c r="B1011">
        <v>1</v>
      </c>
      <c r="C1011">
        <v>8</v>
      </c>
      <c r="D1011" t="s">
        <v>1554</v>
      </c>
      <c r="E1011" s="108">
        <v>45473</v>
      </c>
      <c r="F1011" t="s">
        <v>1555</v>
      </c>
      <c r="G1011">
        <v>1</v>
      </c>
      <c r="H1011">
        <v>45473</v>
      </c>
      <c r="J1011">
        <v>0</v>
      </c>
      <c r="K1011" t="s">
        <v>1620</v>
      </c>
      <c r="L1011" t="s">
        <v>1636</v>
      </c>
      <c r="M1011" t="s">
        <v>1556</v>
      </c>
      <c r="N1011">
        <v>152</v>
      </c>
      <c r="O1011" t="s">
        <v>1557</v>
      </c>
      <c r="P1011" t="s">
        <v>3</v>
      </c>
      <c r="Q1011" t="s">
        <v>1558</v>
      </c>
      <c r="R1011" t="s">
        <v>1072</v>
      </c>
      <c r="S1011" t="s">
        <v>1638</v>
      </c>
      <c r="T1011" s="109">
        <v>5175</v>
      </c>
      <c r="U1011" t="s">
        <v>1559</v>
      </c>
      <c r="V1011" t="s">
        <v>1732</v>
      </c>
    </row>
    <row r="1012" spans="1:22" hidden="1" x14ac:dyDescent="0.25">
      <c r="A1012" t="s">
        <v>449</v>
      </c>
      <c r="B1012">
        <v>1</v>
      </c>
      <c r="C1012">
        <v>8</v>
      </c>
      <c r="D1012" t="s">
        <v>1554</v>
      </c>
      <c r="E1012" s="108">
        <v>45473</v>
      </c>
      <c r="F1012" t="s">
        <v>1555</v>
      </c>
      <c r="G1012">
        <v>1</v>
      </c>
      <c r="H1012">
        <v>45473</v>
      </c>
      <c r="J1012">
        <v>0</v>
      </c>
      <c r="K1012" t="s">
        <v>1620</v>
      </c>
      <c r="L1012" t="s">
        <v>1636</v>
      </c>
      <c r="M1012" t="s">
        <v>1556</v>
      </c>
      <c r="N1012">
        <v>152</v>
      </c>
      <c r="O1012" t="s">
        <v>1557</v>
      </c>
      <c r="P1012" t="s">
        <v>3</v>
      </c>
      <c r="Q1012" t="s">
        <v>1558</v>
      </c>
      <c r="R1012" t="s">
        <v>358</v>
      </c>
      <c r="S1012" t="s">
        <v>359</v>
      </c>
      <c r="T1012" s="109">
        <v>1755</v>
      </c>
      <c r="U1012" t="s">
        <v>1559</v>
      </c>
      <c r="V1012" t="s">
        <v>1732</v>
      </c>
    </row>
    <row r="1013" spans="1:22" hidden="1" x14ac:dyDescent="0.25">
      <c r="A1013" t="s">
        <v>449</v>
      </c>
      <c r="B1013">
        <v>1</v>
      </c>
      <c r="C1013">
        <v>8</v>
      </c>
      <c r="D1013" t="s">
        <v>1554</v>
      </c>
      <c r="E1013" s="108">
        <v>45473</v>
      </c>
      <c r="F1013" t="s">
        <v>1555</v>
      </c>
      <c r="G1013">
        <v>1</v>
      </c>
      <c r="H1013">
        <v>45473</v>
      </c>
      <c r="J1013">
        <v>0</v>
      </c>
      <c r="K1013" t="s">
        <v>1620</v>
      </c>
      <c r="L1013" t="s">
        <v>1636</v>
      </c>
      <c r="M1013" t="s">
        <v>1556</v>
      </c>
      <c r="N1013">
        <v>152</v>
      </c>
      <c r="O1013" t="s">
        <v>1557</v>
      </c>
      <c r="P1013" t="s">
        <v>3</v>
      </c>
      <c r="Q1013" t="s">
        <v>1558</v>
      </c>
      <c r="R1013" t="s">
        <v>670</v>
      </c>
      <c r="S1013" t="s">
        <v>1566</v>
      </c>
      <c r="T1013" s="109">
        <v>832</v>
      </c>
      <c r="U1013" t="s">
        <v>1559</v>
      </c>
      <c r="V1013" t="s">
        <v>1732</v>
      </c>
    </row>
    <row r="1014" spans="1:22" hidden="1" x14ac:dyDescent="0.25">
      <c r="A1014" t="s">
        <v>449</v>
      </c>
      <c r="B1014">
        <v>1</v>
      </c>
      <c r="C1014">
        <v>8</v>
      </c>
      <c r="D1014" t="s">
        <v>1554</v>
      </c>
      <c r="E1014" s="108">
        <v>45473</v>
      </c>
      <c r="F1014" t="s">
        <v>1555</v>
      </c>
      <c r="G1014">
        <v>1</v>
      </c>
      <c r="H1014">
        <v>45473</v>
      </c>
      <c r="J1014">
        <v>0</v>
      </c>
      <c r="K1014" t="s">
        <v>1620</v>
      </c>
      <c r="L1014" t="s">
        <v>1636</v>
      </c>
      <c r="M1014" t="s">
        <v>1556</v>
      </c>
      <c r="N1014">
        <v>152</v>
      </c>
      <c r="O1014" t="s">
        <v>1557</v>
      </c>
      <c r="P1014" t="s">
        <v>3</v>
      </c>
      <c r="Q1014" t="s">
        <v>1558</v>
      </c>
      <c r="R1014" t="s">
        <v>1055</v>
      </c>
      <c r="S1014" t="s">
        <v>1056</v>
      </c>
      <c r="T1014" s="109">
        <v>2790</v>
      </c>
      <c r="U1014" t="s">
        <v>1559</v>
      </c>
      <c r="V1014" t="s">
        <v>1732</v>
      </c>
    </row>
    <row r="1015" spans="1:22" hidden="1" x14ac:dyDescent="0.25">
      <c r="A1015" t="s">
        <v>449</v>
      </c>
      <c r="B1015">
        <v>1</v>
      </c>
      <c r="C1015">
        <v>8</v>
      </c>
      <c r="D1015" t="s">
        <v>1554</v>
      </c>
      <c r="E1015" s="108">
        <v>45473</v>
      </c>
      <c r="F1015" t="s">
        <v>1555</v>
      </c>
      <c r="G1015">
        <v>1</v>
      </c>
      <c r="H1015">
        <v>45473</v>
      </c>
      <c r="J1015">
        <v>0</v>
      </c>
      <c r="K1015" t="s">
        <v>1620</v>
      </c>
      <c r="L1015" t="s">
        <v>1636</v>
      </c>
      <c r="M1015" t="s">
        <v>1556</v>
      </c>
      <c r="N1015">
        <v>152</v>
      </c>
      <c r="O1015" t="s">
        <v>1557</v>
      </c>
      <c r="P1015" t="s">
        <v>3</v>
      </c>
      <c r="Q1015" t="s">
        <v>1558</v>
      </c>
      <c r="R1015" t="s">
        <v>346</v>
      </c>
      <c r="S1015" t="s">
        <v>347</v>
      </c>
      <c r="T1015" s="109">
        <v>1920</v>
      </c>
      <c r="U1015" t="s">
        <v>1559</v>
      </c>
      <c r="V1015" t="s">
        <v>1732</v>
      </c>
    </row>
    <row r="1016" spans="1:22" hidden="1" x14ac:dyDescent="0.25">
      <c r="A1016" t="s">
        <v>449</v>
      </c>
      <c r="B1016">
        <v>1</v>
      </c>
      <c r="C1016">
        <v>8</v>
      </c>
      <c r="D1016" t="s">
        <v>1554</v>
      </c>
      <c r="E1016" s="108">
        <v>45473</v>
      </c>
      <c r="F1016" t="s">
        <v>1555</v>
      </c>
      <c r="G1016">
        <v>1</v>
      </c>
      <c r="H1016">
        <v>45473</v>
      </c>
      <c r="J1016">
        <v>0</v>
      </c>
      <c r="K1016" t="s">
        <v>1620</v>
      </c>
      <c r="L1016" t="s">
        <v>1636</v>
      </c>
      <c r="M1016" t="s">
        <v>1556</v>
      </c>
      <c r="N1016">
        <v>152</v>
      </c>
      <c r="O1016" t="s">
        <v>1557</v>
      </c>
      <c r="P1016" t="s">
        <v>3</v>
      </c>
      <c r="Q1016" t="s">
        <v>1558</v>
      </c>
      <c r="R1016" t="s">
        <v>956</v>
      </c>
      <c r="S1016" t="s">
        <v>957</v>
      </c>
      <c r="T1016" s="109">
        <v>9000</v>
      </c>
      <c r="U1016" t="s">
        <v>1559</v>
      </c>
      <c r="V1016" t="s">
        <v>1732</v>
      </c>
    </row>
    <row r="1017" spans="1:22" hidden="1" x14ac:dyDescent="0.25">
      <c r="A1017" t="s">
        <v>449</v>
      </c>
      <c r="B1017">
        <v>1</v>
      </c>
      <c r="C1017">
        <v>8</v>
      </c>
      <c r="D1017" t="s">
        <v>1554</v>
      </c>
      <c r="E1017" s="108">
        <v>45473</v>
      </c>
      <c r="F1017" t="s">
        <v>1555</v>
      </c>
      <c r="G1017">
        <v>1</v>
      </c>
      <c r="H1017">
        <v>45473</v>
      </c>
      <c r="J1017">
        <v>0</v>
      </c>
      <c r="K1017" t="s">
        <v>1620</v>
      </c>
      <c r="L1017" t="s">
        <v>1636</v>
      </c>
      <c r="M1017" t="s">
        <v>1556</v>
      </c>
      <c r="N1017">
        <v>152</v>
      </c>
      <c r="O1017" t="s">
        <v>1557</v>
      </c>
      <c r="P1017" t="s">
        <v>3</v>
      </c>
      <c r="Q1017" t="s">
        <v>1558</v>
      </c>
      <c r="R1017" t="s">
        <v>956</v>
      </c>
      <c r="S1017" t="s">
        <v>957</v>
      </c>
      <c r="T1017" s="109">
        <v>1680</v>
      </c>
      <c r="U1017" t="s">
        <v>1559</v>
      </c>
      <c r="V1017" t="s">
        <v>1732</v>
      </c>
    </row>
    <row r="1018" spans="1:22" hidden="1" x14ac:dyDescent="0.25">
      <c r="A1018" t="s">
        <v>449</v>
      </c>
      <c r="B1018">
        <v>1</v>
      </c>
      <c r="C1018">
        <v>8</v>
      </c>
      <c r="D1018" t="s">
        <v>1554</v>
      </c>
      <c r="E1018" s="108">
        <v>45473</v>
      </c>
      <c r="F1018" t="s">
        <v>1555</v>
      </c>
      <c r="G1018">
        <v>1</v>
      </c>
      <c r="H1018">
        <v>45473</v>
      </c>
      <c r="J1018">
        <v>0</v>
      </c>
      <c r="K1018" t="s">
        <v>1620</v>
      </c>
      <c r="L1018" t="s">
        <v>1636</v>
      </c>
      <c r="M1018" t="s">
        <v>1556</v>
      </c>
      <c r="N1018">
        <v>152</v>
      </c>
      <c r="O1018" t="s">
        <v>1557</v>
      </c>
      <c r="P1018" t="s">
        <v>3</v>
      </c>
      <c r="Q1018" t="s">
        <v>1558</v>
      </c>
      <c r="R1018" t="s">
        <v>1212</v>
      </c>
      <c r="S1018" t="s">
        <v>1213</v>
      </c>
      <c r="T1018" s="109">
        <v>10080</v>
      </c>
      <c r="U1018" t="s">
        <v>1559</v>
      </c>
      <c r="V1018" t="s">
        <v>1732</v>
      </c>
    </row>
    <row r="1019" spans="1:22" hidden="1" x14ac:dyDescent="0.25">
      <c r="A1019" t="s">
        <v>449</v>
      </c>
      <c r="B1019">
        <v>1</v>
      </c>
      <c r="C1019">
        <v>8</v>
      </c>
      <c r="D1019" t="s">
        <v>1554</v>
      </c>
      <c r="E1019" s="108">
        <v>45473</v>
      </c>
      <c r="F1019" t="s">
        <v>1555</v>
      </c>
      <c r="G1019">
        <v>1</v>
      </c>
      <c r="H1019">
        <v>45473</v>
      </c>
      <c r="J1019">
        <v>0</v>
      </c>
      <c r="K1019" t="s">
        <v>1620</v>
      </c>
      <c r="L1019" t="s">
        <v>1636</v>
      </c>
      <c r="M1019" t="s">
        <v>1556</v>
      </c>
      <c r="N1019">
        <v>152</v>
      </c>
      <c r="O1019" t="s">
        <v>1557</v>
      </c>
      <c r="P1019" t="s">
        <v>3</v>
      </c>
      <c r="Q1019" t="s">
        <v>1558</v>
      </c>
      <c r="R1019" t="s">
        <v>358</v>
      </c>
      <c r="S1019" t="s">
        <v>359</v>
      </c>
      <c r="T1019" s="109">
        <v>7020</v>
      </c>
      <c r="U1019" t="s">
        <v>1559</v>
      </c>
      <c r="V1019" t="s">
        <v>1732</v>
      </c>
    </row>
    <row r="1020" spans="1:22" hidden="1" x14ac:dyDescent="0.25">
      <c r="A1020" t="s">
        <v>449</v>
      </c>
      <c r="B1020">
        <v>1</v>
      </c>
      <c r="C1020">
        <v>8</v>
      </c>
      <c r="D1020" t="s">
        <v>1554</v>
      </c>
      <c r="E1020" s="108">
        <v>45473</v>
      </c>
      <c r="F1020" t="s">
        <v>1555</v>
      </c>
      <c r="G1020">
        <v>1</v>
      </c>
      <c r="H1020">
        <v>45473</v>
      </c>
      <c r="J1020">
        <v>0</v>
      </c>
      <c r="K1020" t="s">
        <v>1620</v>
      </c>
      <c r="L1020" t="s">
        <v>1636</v>
      </c>
      <c r="M1020" t="s">
        <v>1556</v>
      </c>
      <c r="N1020">
        <v>152</v>
      </c>
      <c r="O1020" t="s">
        <v>1557</v>
      </c>
      <c r="P1020" t="s">
        <v>3</v>
      </c>
      <c r="Q1020" t="s">
        <v>1558</v>
      </c>
      <c r="R1020" t="s">
        <v>370</v>
      </c>
      <c r="S1020" t="s">
        <v>1569</v>
      </c>
      <c r="T1020" s="109">
        <v>500</v>
      </c>
      <c r="U1020" t="s">
        <v>1559</v>
      </c>
      <c r="V1020" t="s">
        <v>1732</v>
      </c>
    </row>
    <row r="1021" spans="1:22" hidden="1" x14ac:dyDescent="0.25">
      <c r="A1021" t="s">
        <v>449</v>
      </c>
      <c r="B1021">
        <v>1</v>
      </c>
      <c r="C1021">
        <v>8</v>
      </c>
      <c r="D1021" t="s">
        <v>1554</v>
      </c>
      <c r="E1021" s="108">
        <v>45473</v>
      </c>
      <c r="F1021" t="s">
        <v>1555</v>
      </c>
      <c r="G1021">
        <v>1</v>
      </c>
      <c r="H1021">
        <v>45473</v>
      </c>
      <c r="J1021">
        <v>0</v>
      </c>
      <c r="K1021" t="s">
        <v>1620</v>
      </c>
      <c r="L1021" t="s">
        <v>1636</v>
      </c>
      <c r="M1021" t="s">
        <v>1556</v>
      </c>
      <c r="N1021">
        <v>152</v>
      </c>
      <c r="O1021" t="s">
        <v>1557</v>
      </c>
      <c r="P1021" t="s">
        <v>3</v>
      </c>
      <c r="Q1021" t="s">
        <v>1558</v>
      </c>
      <c r="R1021" t="s">
        <v>358</v>
      </c>
      <c r="S1021" t="s">
        <v>359</v>
      </c>
      <c r="T1021" s="109">
        <v>2808</v>
      </c>
      <c r="U1021" t="s">
        <v>1559</v>
      </c>
      <c r="V1021" t="s">
        <v>1732</v>
      </c>
    </row>
    <row r="1022" spans="1:22" hidden="1" x14ac:dyDescent="0.25">
      <c r="A1022" t="s">
        <v>449</v>
      </c>
      <c r="B1022">
        <v>1</v>
      </c>
      <c r="C1022">
        <v>8</v>
      </c>
      <c r="D1022" t="s">
        <v>1554</v>
      </c>
      <c r="E1022" s="108">
        <v>45473</v>
      </c>
      <c r="F1022" t="s">
        <v>1555</v>
      </c>
      <c r="G1022">
        <v>1</v>
      </c>
      <c r="H1022">
        <v>45473</v>
      </c>
      <c r="J1022">
        <v>0</v>
      </c>
      <c r="K1022" t="s">
        <v>1620</v>
      </c>
      <c r="L1022" t="s">
        <v>1636</v>
      </c>
      <c r="M1022" t="s">
        <v>1556</v>
      </c>
      <c r="N1022">
        <v>152</v>
      </c>
      <c r="O1022" t="s">
        <v>1557</v>
      </c>
      <c r="P1022" t="s">
        <v>3</v>
      </c>
      <c r="Q1022" t="s">
        <v>1558</v>
      </c>
      <c r="R1022" t="s">
        <v>1368</v>
      </c>
      <c r="S1022" t="s">
        <v>1369</v>
      </c>
      <c r="T1022" s="109">
        <v>2700</v>
      </c>
      <c r="U1022" t="s">
        <v>1559</v>
      </c>
      <c r="V1022" t="s">
        <v>1732</v>
      </c>
    </row>
    <row r="1023" spans="1:22" hidden="1" x14ac:dyDescent="0.25">
      <c r="A1023" t="s">
        <v>449</v>
      </c>
      <c r="B1023">
        <v>1</v>
      </c>
      <c r="C1023">
        <v>8</v>
      </c>
      <c r="D1023" t="s">
        <v>1554</v>
      </c>
      <c r="E1023" s="108">
        <v>45473</v>
      </c>
      <c r="F1023" t="s">
        <v>1555</v>
      </c>
      <c r="G1023">
        <v>1</v>
      </c>
      <c r="H1023">
        <v>45473</v>
      </c>
      <c r="J1023">
        <v>0</v>
      </c>
      <c r="K1023" t="s">
        <v>1620</v>
      </c>
      <c r="L1023" t="s">
        <v>1636</v>
      </c>
      <c r="M1023" t="s">
        <v>1556</v>
      </c>
      <c r="N1023">
        <v>152</v>
      </c>
      <c r="O1023" t="s">
        <v>1557</v>
      </c>
      <c r="P1023" t="s">
        <v>3</v>
      </c>
      <c r="Q1023" t="s">
        <v>1558</v>
      </c>
      <c r="R1023" t="s">
        <v>832</v>
      </c>
      <c r="S1023" t="s">
        <v>833</v>
      </c>
      <c r="T1023" s="109">
        <v>8160</v>
      </c>
      <c r="U1023" t="s">
        <v>1559</v>
      </c>
      <c r="V1023" t="s">
        <v>1732</v>
      </c>
    </row>
    <row r="1024" spans="1:22" hidden="1" x14ac:dyDescent="0.25">
      <c r="A1024" t="s">
        <v>449</v>
      </c>
      <c r="B1024">
        <v>1</v>
      </c>
      <c r="C1024">
        <v>8</v>
      </c>
      <c r="D1024" t="s">
        <v>1554</v>
      </c>
      <c r="E1024" s="108">
        <v>45473</v>
      </c>
      <c r="F1024" t="s">
        <v>1555</v>
      </c>
      <c r="G1024">
        <v>1</v>
      </c>
      <c r="H1024">
        <v>45473</v>
      </c>
      <c r="J1024">
        <v>0</v>
      </c>
      <c r="K1024" t="s">
        <v>1620</v>
      </c>
      <c r="L1024" t="s">
        <v>1636</v>
      </c>
      <c r="M1024" t="s">
        <v>1556</v>
      </c>
      <c r="N1024">
        <v>152</v>
      </c>
      <c r="O1024" t="s">
        <v>1557</v>
      </c>
      <c r="P1024" t="s">
        <v>3</v>
      </c>
      <c r="Q1024" t="s">
        <v>1558</v>
      </c>
      <c r="R1024" t="s">
        <v>956</v>
      </c>
      <c r="S1024" t="s">
        <v>957</v>
      </c>
      <c r="T1024" s="109">
        <v>3000</v>
      </c>
      <c r="U1024" t="s">
        <v>1559</v>
      </c>
      <c r="V1024" t="s">
        <v>1732</v>
      </c>
    </row>
    <row r="1025" spans="1:22" hidden="1" x14ac:dyDescent="0.25">
      <c r="A1025" t="s">
        <v>449</v>
      </c>
      <c r="B1025">
        <v>1</v>
      </c>
      <c r="C1025">
        <v>8</v>
      </c>
      <c r="D1025" t="s">
        <v>1554</v>
      </c>
      <c r="E1025" s="108">
        <v>45473</v>
      </c>
      <c r="F1025" t="s">
        <v>1555</v>
      </c>
      <c r="G1025">
        <v>1</v>
      </c>
      <c r="H1025">
        <v>45473</v>
      </c>
      <c r="J1025">
        <v>0</v>
      </c>
      <c r="K1025" t="s">
        <v>1620</v>
      </c>
      <c r="L1025" t="s">
        <v>1636</v>
      </c>
      <c r="M1025" t="s">
        <v>1556</v>
      </c>
      <c r="N1025">
        <v>152</v>
      </c>
      <c r="O1025" t="s">
        <v>1557</v>
      </c>
      <c r="P1025" t="s">
        <v>3</v>
      </c>
      <c r="Q1025" t="s">
        <v>1558</v>
      </c>
      <c r="R1025" t="s">
        <v>346</v>
      </c>
      <c r="S1025" t="s">
        <v>347</v>
      </c>
      <c r="T1025" s="109">
        <v>1280</v>
      </c>
      <c r="U1025" t="s">
        <v>1559</v>
      </c>
      <c r="V1025" t="s">
        <v>1732</v>
      </c>
    </row>
    <row r="1026" spans="1:22" hidden="1" x14ac:dyDescent="0.25">
      <c r="A1026" t="s">
        <v>449</v>
      </c>
      <c r="B1026">
        <v>1</v>
      </c>
      <c r="C1026">
        <v>8</v>
      </c>
      <c r="D1026" t="s">
        <v>1554</v>
      </c>
      <c r="E1026" s="108">
        <v>45473</v>
      </c>
      <c r="F1026" t="s">
        <v>1555</v>
      </c>
      <c r="G1026">
        <v>1</v>
      </c>
      <c r="H1026">
        <v>45473</v>
      </c>
      <c r="J1026">
        <v>0</v>
      </c>
      <c r="K1026" t="s">
        <v>1620</v>
      </c>
      <c r="L1026" t="s">
        <v>1636</v>
      </c>
      <c r="M1026" t="s">
        <v>1556</v>
      </c>
      <c r="N1026">
        <v>152</v>
      </c>
      <c r="O1026" t="s">
        <v>1557</v>
      </c>
      <c r="P1026" t="s">
        <v>3</v>
      </c>
      <c r="Q1026" t="s">
        <v>1558</v>
      </c>
      <c r="R1026" t="s">
        <v>956</v>
      </c>
      <c r="S1026" t="s">
        <v>957</v>
      </c>
      <c r="T1026" s="109">
        <v>3600</v>
      </c>
      <c r="U1026" t="s">
        <v>1559</v>
      </c>
      <c r="V1026" t="s">
        <v>1732</v>
      </c>
    </row>
    <row r="1027" spans="1:22" hidden="1" x14ac:dyDescent="0.25">
      <c r="A1027" t="s">
        <v>449</v>
      </c>
      <c r="B1027">
        <v>1</v>
      </c>
      <c r="C1027">
        <v>8</v>
      </c>
      <c r="D1027" t="s">
        <v>1554</v>
      </c>
      <c r="E1027" s="108">
        <v>45473</v>
      </c>
      <c r="F1027" t="s">
        <v>1555</v>
      </c>
      <c r="G1027">
        <v>1</v>
      </c>
      <c r="H1027">
        <v>45473</v>
      </c>
      <c r="J1027">
        <v>0</v>
      </c>
      <c r="K1027" t="s">
        <v>1620</v>
      </c>
      <c r="L1027" t="s">
        <v>1636</v>
      </c>
      <c r="M1027" t="s">
        <v>1556</v>
      </c>
      <c r="N1027">
        <v>152</v>
      </c>
      <c r="O1027" t="s">
        <v>1557</v>
      </c>
      <c r="P1027" t="s">
        <v>3</v>
      </c>
      <c r="Q1027" t="s">
        <v>1558</v>
      </c>
      <c r="R1027" t="s">
        <v>358</v>
      </c>
      <c r="S1027" t="s">
        <v>359</v>
      </c>
      <c r="T1027" s="109">
        <v>7371</v>
      </c>
      <c r="U1027" t="s">
        <v>1559</v>
      </c>
      <c r="V1027" t="s">
        <v>1732</v>
      </c>
    </row>
    <row r="1028" spans="1:22" hidden="1" x14ac:dyDescent="0.25">
      <c r="A1028" t="s">
        <v>449</v>
      </c>
      <c r="B1028">
        <v>1</v>
      </c>
      <c r="C1028">
        <v>8</v>
      </c>
      <c r="D1028" t="s">
        <v>1554</v>
      </c>
      <c r="E1028" s="108">
        <v>45473</v>
      </c>
      <c r="F1028" t="s">
        <v>1555</v>
      </c>
      <c r="G1028">
        <v>1</v>
      </c>
      <c r="H1028">
        <v>45473</v>
      </c>
      <c r="J1028">
        <v>0</v>
      </c>
      <c r="K1028" t="s">
        <v>1620</v>
      </c>
      <c r="L1028" t="s">
        <v>1636</v>
      </c>
      <c r="M1028" t="s">
        <v>1556</v>
      </c>
      <c r="N1028">
        <v>152</v>
      </c>
      <c r="O1028" t="s">
        <v>1557</v>
      </c>
      <c r="P1028" t="s">
        <v>3</v>
      </c>
      <c r="Q1028" t="s">
        <v>1558</v>
      </c>
      <c r="R1028" t="s">
        <v>399</v>
      </c>
      <c r="S1028" t="s">
        <v>400</v>
      </c>
      <c r="T1028" s="109">
        <v>912.6</v>
      </c>
      <c r="U1028" t="s">
        <v>1559</v>
      </c>
      <c r="V1028" t="s">
        <v>1732</v>
      </c>
    </row>
    <row r="1029" spans="1:22" hidden="1" x14ac:dyDescent="0.25">
      <c r="A1029" t="s">
        <v>449</v>
      </c>
      <c r="B1029">
        <v>1</v>
      </c>
      <c r="C1029">
        <v>8</v>
      </c>
      <c r="D1029" t="s">
        <v>1554</v>
      </c>
      <c r="E1029" s="108">
        <v>45473</v>
      </c>
      <c r="F1029" t="s">
        <v>1555</v>
      </c>
      <c r="G1029">
        <v>1</v>
      </c>
      <c r="H1029">
        <v>45473</v>
      </c>
      <c r="J1029">
        <v>0</v>
      </c>
      <c r="K1029" t="s">
        <v>1620</v>
      </c>
      <c r="L1029" t="s">
        <v>1636</v>
      </c>
      <c r="M1029" t="s">
        <v>1556</v>
      </c>
      <c r="N1029">
        <v>152</v>
      </c>
      <c r="O1029" t="s">
        <v>1557</v>
      </c>
      <c r="P1029" t="s">
        <v>3</v>
      </c>
      <c r="Q1029" t="s">
        <v>1558</v>
      </c>
      <c r="R1029" t="s">
        <v>670</v>
      </c>
      <c r="S1029" t="s">
        <v>1566</v>
      </c>
      <c r="T1029" s="109">
        <v>688.41</v>
      </c>
      <c r="U1029" t="s">
        <v>1559</v>
      </c>
      <c r="V1029" t="s">
        <v>1732</v>
      </c>
    </row>
    <row r="1261" spans="20:20" x14ac:dyDescent="0.25">
      <c r="T1261" s="109">
        <f>SUBTOTAL(9,T2:T1259)</f>
        <v>3856</v>
      </c>
    </row>
  </sheetData>
  <autoFilter ref="A1:X1029" xr:uid="{00000000-0009-0000-0000-00000B000000}">
    <filterColumn colId="17">
      <filters>
        <filter val="1 4 3 006 001 002 002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C6:D43"/>
  <sheetViews>
    <sheetView topLeftCell="A3" workbookViewId="0">
      <selection activeCell="F39" sqref="F39"/>
    </sheetView>
  </sheetViews>
  <sheetFormatPr baseColWidth="10" defaultRowHeight="15" x14ac:dyDescent="0.25"/>
  <cols>
    <col min="3" max="3" width="21.140625" customWidth="1"/>
    <col min="4" max="4" width="14.5703125" style="109" customWidth="1"/>
  </cols>
  <sheetData>
    <row r="6" spans="3:4" x14ac:dyDescent="0.25">
      <c r="C6" t="s">
        <v>340</v>
      </c>
      <c r="D6" s="109">
        <f>SUMIF('2022'!$R$2:$R$1029,$C6,'2022'!$T$2:$T$1029)</f>
        <v>26082.119999999992</v>
      </c>
    </row>
    <row r="7" spans="3:4" x14ac:dyDescent="0.25">
      <c r="C7" t="s">
        <v>775</v>
      </c>
      <c r="D7" s="109">
        <f>SUMIF('2022'!$R$2:$R$1029,$C7,'2022'!$T$2:$T$1029)</f>
        <v>34431.199999999997</v>
      </c>
    </row>
    <row r="8" spans="3:4" x14ac:dyDescent="0.25">
      <c r="C8" t="s">
        <v>344</v>
      </c>
      <c r="D8" s="109">
        <f>SUMIF('2022'!$R$2:$R$1029,$C8,'2022'!$T$2:$T$1029)</f>
        <v>228.14999999999998</v>
      </c>
    </row>
    <row r="9" spans="3:4" x14ac:dyDescent="0.25">
      <c r="C9" t="s">
        <v>811</v>
      </c>
      <c r="D9" s="109">
        <f>SUMIF('2022'!$R$2:$R$1029,$C9,'2022'!$T$2:$T$1029)</f>
        <v>9936.6999999999953</v>
      </c>
    </row>
    <row r="10" spans="3:4" x14ac:dyDescent="0.25">
      <c r="C10" t="s">
        <v>346</v>
      </c>
      <c r="D10" s="109">
        <f>SUMIF('2022'!$R$2:$R$1029,$C10,'2022'!$T$2:$T$1029)</f>
        <v>15740</v>
      </c>
    </row>
    <row r="11" spans="3:4" x14ac:dyDescent="0.25">
      <c r="C11" t="s">
        <v>624</v>
      </c>
      <c r="D11" s="109">
        <f>SUMIF('2022'!$R$2:$R$1029,$C11,'2022'!$T$2:$T$1029)</f>
        <v>5507.9</v>
      </c>
    </row>
    <row r="12" spans="3:4" x14ac:dyDescent="0.25">
      <c r="C12" t="s">
        <v>815</v>
      </c>
      <c r="D12" s="109">
        <f>SUMIF('2022'!$R$2:$R$1029,$C12,'2022'!$T$2:$T$1029)</f>
        <v>4190.5500000000011</v>
      </c>
    </row>
    <row r="13" spans="3:4" x14ac:dyDescent="0.25">
      <c r="C13" t="s">
        <v>832</v>
      </c>
      <c r="D13" s="109">
        <f>SUMIF('2022'!$R$2:$R$1029,$C13,'2022'!$T$2:$T$1029)</f>
        <v>11382</v>
      </c>
    </row>
    <row r="14" spans="3:4" x14ac:dyDescent="0.25">
      <c r="C14" t="s">
        <v>834</v>
      </c>
      <c r="D14" s="109">
        <f>SUMIF('2022'!$R$2:$R$1029,$C14,'2022'!$T$2:$T$1029)</f>
        <v>7555</v>
      </c>
    </row>
    <row r="15" spans="3:4" x14ac:dyDescent="0.25">
      <c r="C15" t="s">
        <v>956</v>
      </c>
      <c r="D15" s="109">
        <f>SUMIF('2022'!$R$2:$R$1029,$C15,'2022'!$T$2:$T$1029)</f>
        <v>40940</v>
      </c>
    </row>
    <row r="16" spans="3:4" x14ac:dyDescent="0.25">
      <c r="C16" t="s">
        <v>358</v>
      </c>
      <c r="D16" s="109">
        <f>SUMIF('2022'!$R$2:$R$1029,$C16,'2022'!$T$2:$T$1029)</f>
        <v>187890</v>
      </c>
    </row>
    <row r="17" spans="3:4" x14ac:dyDescent="0.25">
      <c r="C17" t="s">
        <v>978</v>
      </c>
      <c r="D17" s="109">
        <f>SUMIF('2022'!$R$2:$R$1029,$C17,'2022'!$T$2:$T$1029)</f>
        <v>3574</v>
      </c>
    </row>
    <row r="18" spans="3:4" x14ac:dyDescent="0.25">
      <c r="C18" t="s">
        <v>1639</v>
      </c>
      <c r="D18" s="109">
        <f>SUMIF('2022'!$R$2:$R$1029,$C18,'2022'!$T$2:$T$1029)</f>
        <v>3832</v>
      </c>
    </row>
    <row r="19" spans="3:4" x14ac:dyDescent="0.25">
      <c r="C19" t="s">
        <v>670</v>
      </c>
      <c r="D19" s="109">
        <f>SUMIF('2022'!$R$2:$R$1029,$C19,'2022'!$T$2:$T$1029)</f>
        <v>8669.41</v>
      </c>
    </row>
    <row r="20" spans="3:4" x14ac:dyDescent="0.25">
      <c r="C20" t="s">
        <v>1055</v>
      </c>
      <c r="D20" s="109">
        <f>SUMIF('2022'!$R$2:$R$1029,$C20,'2022'!$T$2:$T$1029)</f>
        <v>21030</v>
      </c>
    </row>
    <row r="21" spans="3:4" x14ac:dyDescent="0.25">
      <c r="C21" t="s">
        <v>671</v>
      </c>
      <c r="D21" s="109">
        <f>SUMIF('2022'!$R$2:$R$1029,$C21,'2022'!$T$2:$T$1029)</f>
        <v>105</v>
      </c>
    </row>
    <row r="22" spans="3:4" x14ac:dyDescent="0.25">
      <c r="C22" t="s">
        <v>672</v>
      </c>
      <c r="D22" s="109">
        <f>SUMIF('2022'!$R$2:$R$1029,$C22,'2022'!$T$2:$T$1029)</f>
        <v>13138</v>
      </c>
    </row>
    <row r="23" spans="3:4" x14ac:dyDescent="0.25">
      <c r="C23" t="s">
        <v>1060</v>
      </c>
      <c r="D23" s="109">
        <f>SUMIF('2022'!$R$2:$R$1029,$C23,'2022'!$T$2:$T$1029)</f>
        <v>105</v>
      </c>
    </row>
    <row r="24" spans="3:4" x14ac:dyDescent="0.25">
      <c r="C24" t="s">
        <v>370</v>
      </c>
      <c r="D24" s="109">
        <f>SUMIF('2022'!$R$2:$R$1029,$C24,'2022'!$T$2:$T$1029)</f>
        <v>24870</v>
      </c>
    </row>
    <row r="25" spans="3:4" x14ac:dyDescent="0.25">
      <c r="C25" t="s">
        <v>1629</v>
      </c>
      <c r="D25" s="109">
        <f>SUMIF('2022'!$R$2:$R$1029,$C25,'2022'!$T$2:$T$1029)</f>
        <v>350</v>
      </c>
    </row>
    <row r="26" spans="3:4" x14ac:dyDescent="0.25">
      <c r="C26" t="s">
        <v>371</v>
      </c>
      <c r="D26" s="109">
        <f>SUMIF('2022'!$R$2:$R$1029,$C26,'2022'!$T$2:$T$1029)</f>
        <v>50950</v>
      </c>
    </row>
    <row r="27" spans="3:4" x14ac:dyDescent="0.25">
      <c r="C27" t="s">
        <v>1072</v>
      </c>
      <c r="D27" s="109">
        <f>SUMIF('2022'!$R$2:$R$1029,$C27,'2022'!$T$2:$T$1029)</f>
        <v>64865</v>
      </c>
    </row>
    <row r="28" spans="3:4" x14ac:dyDescent="0.25">
      <c r="C28" t="s">
        <v>1081</v>
      </c>
      <c r="D28" s="109">
        <f>SUMIF('2022'!$R$2:$R$1029,$C28,'2022'!$T$2:$T$1029)</f>
        <v>130</v>
      </c>
    </row>
    <row r="29" spans="3:4" x14ac:dyDescent="0.25">
      <c r="C29" t="s">
        <v>1083</v>
      </c>
      <c r="D29" s="109">
        <f>SUMIF('2022'!$R$2:$R$1029,$C29,'2022'!$T$2:$T$1029)</f>
        <v>5950</v>
      </c>
    </row>
    <row r="30" spans="3:4" x14ac:dyDescent="0.25">
      <c r="C30" t="s">
        <v>685</v>
      </c>
      <c r="D30" s="109">
        <f>SUMIF('2022'!$R$2:$R$1029,$C30,'2022'!$T$2:$T$1029)</f>
        <v>24654.799999999999</v>
      </c>
    </row>
    <row r="31" spans="3:4" x14ac:dyDescent="0.25">
      <c r="C31" t="s">
        <v>686</v>
      </c>
      <c r="D31" s="109">
        <f>SUMIF('2022'!$R$2:$R$1029,$C31,'2022'!$T$2:$T$1029)</f>
        <v>11553.1</v>
      </c>
    </row>
    <row r="32" spans="3:4" x14ac:dyDescent="0.25">
      <c r="C32" t="s">
        <v>1642</v>
      </c>
      <c r="D32" s="109">
        <f>SUMIF('2022'!$R$2:$R$1029,$C32,'2022'!$T$2:$T$1029)</f>
        <v>3856</v>
      </c>
    </row>
    <row r="33" spans="3:4" x14ac:dyDescent="0.25">
      <c r="C33" t="s">
        <v>1105</v>
      </c>
      <c r="D33" s="109">
        <f>SUMIF('2022'!$R$2:$R$1029,$C33,'2022'!$T$2:$T$1029)</f>
        <v>1073</v>
      </c>
    </row>
    <row r="34" spans="3:4" x14ac:dyDescent="0.25">
      <c r="C34" t="s">
        <v>1181</v>
      </c>
      <c r="D34" s="109">
        <f>SUMIF('2022'!$R$2:$R$1029,$C34,'2022'!$T$2:$T$1029)</f>
        <v>2671</v>
      </c>
    </row>
    <row r="35" spans="3:4" x14ac:dyDescent="0.25">
      <c r="C35" t="s">
        <v>1212</v>
      </c>
      <c r="D35" s="109">
        <f>SUMIF('2022'!$R$2:$R$1029,$C35,'2022'!$T$2:$T$1029)</f>
        <v>17070</v>
      </c>
    </row>
    <row r="36" spans="3:4" x14ac:dyDescent="0.25">
      <c r="C36" t="s">
        <v>1234</v>
      </c>
      <c r="D36" s="109">
        <f>SUMIF('2022'!$R$2:$R$1029,$C36,'2022'!$T$2:$T$1029)</f>
        <v>12577</v>
      </c>
    </row>
    <row r="37" spans="3:4" x14ac:dyDescent="0.25">
      <c r="C37" t="s">
        <v>1248</v>
      </c>
      <c r="D37" s="109">
        <f>SUMIF('2022'!$R$2:$R$1029,$C37,'2022'!$T$2:$T$1029)</f>
        <v>330</v>
      </c>
    </row>
    <row r="38" spans="3:4" x14ac:dyDescent="0.25">
      <c r="C38" t="s">
        <v>395</v>
      </c>
      <c r="D38" s="109">
        <f>SUMIF('2022'!$R$2:$R$1029,$C38,'2022'!$T$2:$T$1029)</f>
        <v>591.07000000000005</v>
      </c>
    </row>
    <row r="39" spans="3:4" x14ac:dyDescent="0.25">
      <c r="C39" t="s">
        <v>399</v>
      </c>
      <c r="D39" s="109">
        <f>SUMIF('2022'!$R$2:$R$1029,$C39,'2022'!$T$2:$T$1029)</f>
        <v>5548.6</v>
      </c>
    </row>
    <row r="40" spans="3:4" x14ac:dyDescent="0.25">
      <c r="C40" t="s">
        <v>1368</v>
      </c>
      <c r="D40" s="109">
        <f>SUMIF('2022'!$R$2:$R$1029,$C40,'2022'!$T$2:$T$1029)</f>
        <v>21092</v>
      </c>
    </row>
    <row r="41" spans="3:4" x14ac:dyDescent="0.25">
      <c r="C41" t="s">
        <v>1381</v>
      </c>
      <c r="D41" s="109">
        <f>SUMIF('2022'!$R$2:$R$1029,$C41,'2022'!$T$2:$T$1029)</f>
        <v>500</v>
      </c>
    </row>
    <row r="42" spans="3:4" x14ac:dyDescent="0.25">
      <c r="C42" t="s">
        <v>1385</v>
      </c>
      <c r="D42" s="109">
        <f>SUMIF('2022'!$R$2:$R$1029,$C42,'2022'!$T$2:$T$1029)</f>
        <v>5300</v>
      </c>
    </row>
    <row r="43" spans="3:4" x14ac:dyDescent="0.25">
      <c r="D43" s="109">
        <f>SUM(D6:D42)</f>
        <v>648268.6</v>
      </c>
    </row>
  </sheetData>
  <sortState xmlns:xlrd2="http://schemas.microsoft.com/office/spreadsheetml/2017/richdata2" ref="C6:C42">
    <sortCondition ref="C6:C42"/>
  </sortState>
  <pageMargins left="0.70866141732283472" right="0.70866141732283472" top="0.74803149606299213" bottom="0.74803149606299213" header="0.31496062992125984" footer="0.31496062992125984"/>
  <pageSetup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7"/>
  <dimension ref="A1:AA3248"/>
  <sheetViews>
    <sheetView workbookViewId="0">
      <selection activeCell="A2" sqref="A2:AU151"/>
    </sheetView>
  </sheetViews>
  <sheetFormatPr baseColWidth="10" defaultRowHeight="15" x14ac:dyDescent="0.25"/>
  <cols>
    <col min="1" max="1" width="9.85546875" style="4" customWidth="1"/>
    <col min="2" max="3" width="11.42578125" style="4"/>
    <col min="4" max="4" width="33" style="4" customWidth="1"/>
    <col min="5" max="10" width="11.42578125" style="4"/>
    <col min="11" max="11" width="46.140625" style="4" customWidth="1"/>
    <col min="12" max="12" width="11.42578125" style="4"/>
    <col min="13" max="13" width="24.5703125" style="4" customWidth="1"/>
    <col min="14" max="14" width="11.42578125" style="4"/>
    <col min="15" max="15" width="20.140625" style="4" customWidth="1"/>
    <col min="16" max="16" width="11.42578125" style="4"/>
    <col min="17" max="17" width="30.7109375" style="4" customWidth="1"/>
    <col min="18" max="18" width="34.5703125" style="4" customWidth="1"/>
    <col min="19" max="19" width="59.42578125" style="4" customWidth="1"/>
    <col min="20" max="20" width="14.140625" style="5" bestFit="1" customWidth="1"/>
    <col min="21" max="21" width="11.42578125" style="4"/>
    <col min="22" max="22" width="70.7109375" style="4" customWidth="1"/>
    <col min="23" max="16384" width="11.42578125" style="4"/>
  </cols>
  <sheetData>
    <row r="1" spans="1:27" x14ac:dyDescent="0.25">
      <c r="A1" t="s">
        <v>425</v>
      </c>
      <c r="B1" t="s">
        <v>426</v>
      </c>
      <c r="C1" t="s">
        <v>427</v>
      </c>
      <c r="D1" t="s">
        <v>428</v>
      </c>
      <c r="E1" t="s">
        <v>429</v>
      </c>
      <c r="F1" t="s">
        <v>430</v>
      </c>
      <c r="G1" t="s">
        <v>431</v>
      </c>
      <c r="H1" t="s">
        <v>432</v>
      </c>
      <c r="I1" t="s">
        <v>433</v>
      </c>
      <c r="J1" t="s">
        <v>434</v>
      </c>
      <c r="K1" t="s">
        <v>435</v>
      </c>
      <c r="L1" s="111" t="s">
        <v>436</v>
      </c>
      <c r="M1" t="s">
        <v>437</v>
      </c>
      <c r="N1" t="s">
        <v>438</v>
      </c>
      <c r="O1" t="s">
        <v>439</v>
      </c>
      <c r="P1" t="s">
        <v>440</v>
      </c>
      <c r="Q1" t="s">
        <v>441</v>
      </c>
      <c r="R1" t="s">
        <v>442</v>
      </c>
      <c r="S1" t="s">
        <v>443</v>
      </c>
      <c r="T1" s="109" t="s">
        <v>444</v>
      </c>
      <c r="U1" t="s">
        <v>445</v>
      </c>
      <c r="V1" t="s">
        <v>446</v>
      </c>
      <c r="W1" s="4" t="s">
        <v>329</v>
      </c>
    </row>
    <row r="2" spans="1:27" x14ac:dyDescent="0.25">
      <c r="A2"/>
      <c r="B2"/>
      <c r="C2"/>
      <c r="D2"/>
      <c r="E2" s="108"/>
      <c r="F2"/>
      <c r="G2"/>
      <c r="H2" s="108"/>
      <c r="I2"/>
      <c r="J2"/>
      <c r="K2"/>
      <c r="L2" s="111"/>
      <c r="M2"/>
      <c r="N2"/>
      <c r="O2"/>
      <c r="P2"/>
      <c r="Q2"/>
      <c r="R2"/>
      <c r="S2"/>
      <c r="T2" s="109"/>
      <c r="U2"/>
      <c r="V2"/>
      <c r="W2"/>
      <c r="X2"/>
      <c r="Y2"/>
      <c r="Z2"/>
      <c r="AA2"/>
    </row>
    <row r="3" spans="1:27" x14ac:dyDescent="0.25">
      <c r="A3"/>
      <c r="B3"/>
      <c r="C3"/>
      <c r="D3"/>
      <c r="E3" s="108"/>
      <c r="F3"/>
      <c r="G3"/>
      <c r="H3" s="108"/>
      <c r="I3"/>
      <c r="J3"/>
      <c r="K3"/>
      <c r="L3" s="111"/>
      <c r="M3"/>
      <c r="N3"/>
      <c r="O3"/>
      <c r="P3"/>
      <c r="Q3"/>
      <c r="R3"/>
      <c r="S3"/>
      <c r="T3" s="109"/>
      <c r="U3"/>
      <c r="V3"/>
      <c r="W3"/>
      <c r="X3"/>
      <c r="Y3"/>
      <c r="Z3"/>
      <c r="AA3"/>
    </row>
    <row r="4" spans="1:27" x14ac:dyDescent="0.25">
      <c r="A4"/>
      <c r="B4"/>
      <c r="C4"/>
      <c r="D4"/>
      <c r="E4" s="108"/>
      <c r="F4"/>
      <c r="G4"/>
      <c r="H4" s="108"/>
      <c r="I4"/>
      <c r="J4"/>
      <c r="K4"/>
      <c r="L4" s="111"/>
      <c r="M4"/>
      <c r="N4"/>
      <c r="O4"/>
      <c r="P4"/>
      <c r="Q4"/>
      <c r="R4"/>
      <c r="S4"/>
      <c r="T4" s="109"/>
      <c r="U4"/>
      <c r="V4"/>
      <c r="W4"/>
      <c r="X4"/>
      <c r="Y4"/>
      <c r="Z4"/>
      <c r="AA4"/>
    </row>
    <row r="5" spans="1:27" x14ac:dyDescent="0.25">
      <c r="A5"/>
      <c r="B5"/>
      <c r="C5"/>
      <c r="D5"/>
      <c r="E5" s="108"/>
      <c r="F5"/>
      <c r="G5"/>
      <c r="H5" s="108"/>
      <c r="I5"/>
      <c r="J5"/>
      <c r="K5"/>
      <c r="L5" s="111"/>
      <c r="M5"/>
      <c r="N5"/>
      <c r="O5"/>
      <c r="P5"/>
      <c r="Q5"/>
      <c r="R5"/>
      <c r="S5"/>
      <c r="T5" s="109"/>
      <c r="U5"/>
      <c r="V5"/>
      <c r="W5"/>
      <c r="X5"/>
      <c r="Y5"/>
      <c r="Z5"/>
      <c r="AA5"/>
    </row>
    <row r="6" spans="1:27" x14ac:dyDescent="0.25">
      <c r="A6"/>
      <c r="B6"/>
      <c r="C6"/>
      <c r="D6"/>
      <c r="E6" s="108"/>
      <c r="F6"/>
      <c r="G6"/>
      <c r="H6" s="108"/>
      <c r="I6"/>
      <c r="J6"/>
      <c r="K6"/>
      <c r="L6" s="111"/>
      <c r="M6"/>
      <c r="N6"/>
      <c r="O6"/>
      <c r="P6"/>
      <c r="Q6"/>
      <c r="R6"/>
      <c r="S6"/>
      <c r="T6" s="109"/>
      <c r="U6"/>
      <c r="V6"/>
      <c r="W6"/>
      <c r="X6"/>
      <c r="Y6"/>
      <c r="Z6"/>
      <c r="AA6"/>
    </row>
    <row r="7" spans="1:27" x14ac:dyDescent="0.25">
      <c r="A7"/>
      <c r="B7"/>
      <c r="C7"/>
      <c r="D7"/>
      <c r="E7" s="108"/>
      <c r="F7"/>
      <c r="G7"/>
      <c r="H7" s="108"/>
      <c r="I7"/>
      <c r="J7"/>
      <c r="K7"/>
      <c r="L7" s="111"/>
      <c r="M7"/>
      <c r="N7"/>
      <c r="O7"/>
      <c r="P7"/>
      <c r="Q7"/>
      <c r="R7"/>
      <c r="S7"/>
      <c r="T7" s="109"/>
      <c r="U7"/>
      <c r="V7"/>
      <c r="W7"/>
      <c r="X7"/>
      <c r="Y7"/>
      <c r="Z7"/>
      <c r="AA7"/>
    </row>
    <row r="8" spans="1:27" x14ac:dyDescent="0.25">
      <c r="A8"/>
      <c r="B8"/>
      <c r="C8"/>
      <c r="D8"/>
      <c r="E8" s="108"/>
      <c r="F8"/>
      <c r="G8"/>
      <c r="H8" s="108"/>
      <c r="I8"/>
      <c r="J8"/>
      <c r="K8"/>
      <c r="L8" s="111"/>
      <c r="M8"/>
      <c r="N8"/>
      <c r="O8"/>
      <c r="P8"/>
      <c r="Q8"/>
      <c r="R8"/>
      <c r="S8"/>
      <c r="T8" s="109"/>
      <c r="U8"/>
      <c r="V8"/>
      <c r="W8"/>
      <c r="X8"/>
      <c r="Y8"/>
      <c r="Z8"/>
      <c r="AA8"/>
    </row>
    <row r="9" spans="1:27" x14ac:dyDescent="0.25">
      <c r="A9"/>
      <c r="B9"/>
      <c r="C9"/>
      <c r="D9"/>
      <c r="E9" s="108"/>
      <c r="F9"/>
      <c r="G9"/>
      <c r="H9" s="108"/>
      <c r="I9"/>
      <c r="J9"/>
      <c r="K9"/>
      <c r="L9" s="111"/>
      <c r="M9"/>
      <c r="N9"/>
      <c r="O9"/>
      <c r="P9"/>
      <c r="Q9"/>
      <c r="R9"/>
      <c r="S9"/>
      <c r="T9" s="109"/>
      <c r="U9"/>
      <c r="V9"/>
      <c r="W9"/>
      <c r="X9"/>
      <c r="Y9"/>
      <c r="Z9"/>
      <c r="AA9"/>
    </row>
    <row r="10" spans="1:27" x14ac:dyDescent="0.25">
      <c r="A10"/>
      <c r="B10"/>
      <c r="C10"/>
      <c r="D10"/>
      <c r="E10" s="108"/>
      <c r="F10"/>
      <c r="G10"/>
      <c r="H10" s="108"/>
      <c r="I10"/>
      <c r="J10"/>
      <c r="K10"/>
      <c r="L10" s="111"/>
      <c r="M10"/>
      <c r="N10"/>
      <c r="O10"/>
      <c r="P10"/>
      <c r="Q10"/>
      <c r="R10"/>
      <c r="S10"/>
      <c r="T10" s="109"/>
      <c r="U10"/>
      <c r="V10"/>
      <c r="W10"/>
      <c r="X10"/>
      <c r="Y10"/>
      <c r="Z10"/>
      <c r="AA10"/>
    </row>
    <row r="11" spans="1:27" x14ac:dyDescent="0.25">
      <c r="A11"/>
      <c r="B11"/>
      <c r="C11"/>
      <c r="D11"/>
      <c r="E11" s="108"/>
      <c r="F11"/>
      <c r="G11"/>
      <c r="H11" s="108"/>
      <c r="I11"/>
      <c r="J11"/>
      <c r="K11"/>
      <c r="L11" s="111"/>
      <c r="M11"/>
      <c r="N11"/>
      <c r="O11"/>
      <c r="P11"/>
      <c r="Q11"/>
      <c r="R11"/>
      <c r="S11"/>
      <c r="T11" s="109"/>
      <c r="U11"/>
      <c r="V11"/>
      <c r="W11"/>
      <c r="X11"/>
      <c r="Y11"/>
      <c r="Z11"/>
      <c r="AA11"/>
    </row>
    <row r="12" spans="1:27" x14ac:dyDescent="0.25">
      <c r="A12"/>
      <c r="B12"/>
      <c r="C12"/>
      <c r="D12"/>
      <c r="E12" s="108"/>
      <c r="F12"/>
      <c r="G12"/>
      <c r="H12" s="108"/>
      <c r="I12"/>
      <c r="J12"/>
      <c r="K12"/>
      <c r="L12" s="111"/>
      <c r="M12"/>
      <c r="N12"/>
      <c r="O12"/>
      <c r="P12"/>
      <c r="Q12"/>
      <c r="R12"/>
      <c r="S12"/>
      <c r="T12" s="109"/>
      <c r="U12"/>
      <c r="V12"/>
      <c r="W12"/>
      <c r="X12"/>
      <c r="Y12"/>
      <c r="Z12"/>
      <c r="AA12"/>
    </row>
    <row r="13" spans="1:27" x14ac:dyDescent="0.25">
      <c r="A13"/>
      <c r="B13"/>
      <c r="C13"/>
      <c r="D13"/>
      <c r="E13" s="108"/>
      <c r="F13"/>
      <c r="G13"/>
      <c r="H13" s="108"/>
      <c r="I13"/>
      <c r="J13"/>
      <c r="K13"/>
      <c r="L13" s="111"/>
      <c r="M13"/>
      <c r="N13"/>
      <c r="O13"/>
      <c r="P13"/>
      <c r="Q13"/>
      <c r="R13"/>
      <c r="S13"/>
      <c r="T13" s="109"/>
      <c r="U13"/>
      <c r="V13"/>
      <c r="W13"/>
      <c r="X13"/>
      <c r="Y13"/>
      <c r="Z13"/>
      <c r="AA13"/>
    </row>
    <row r="14" spans="1:27" x14ac:dyDescent="0.25">
      <c r="A14"/>
      <c r="B14"/>
      <c r="C14"/>
      <c r="D14"/>
      <c r="E14" s="108"/>
      <c r="F14"/>
      <c r="G14"/>
      <c r="H14" s="108"/>
      <c r="I14"/>
      <c r="J14"/>
      <c r="K14"/>
      <c r="L14" s="111"/>
      <c r="M14"/>
      <c r="N14"/>
      <c r="O14"/>
      <c r="P14"/>
      <c r="Q14"/>
      <c r="R14"/>
      <c r="S14"/>
      <c r="T14" s="109"/>
      <c r="U14"/>
      <c r="V14"/>
      <c r="W14"/>
      <c r="X14"/>
      <c r="Y14"/>
      <c r="Z14"/>
      <c r="AA14"/>
    </row>
    <row r="15" spans="1:27" x14ac:dyDescent="0.25">
      <c r="A15"/>
      <c r="B15"/>
      <c r="C15"/>
      <c r="D15"/>
      <c r="E15" s="108"/>
      <c r="F15"/>
      <c r="G15"/>
      <c r="H15" s="108"/>
      <c r="I15"/>
      <c r="J15"/>
      <c r="K15"/>
      <c r="L15" s="111"/>
      <c r="M15"/>
      <c r="N15"/>
      <c r="O15"/>
      <c r="P15"/>
      <c r="Q15"/>
      <c r="R15"/>
      <c r="S15"/>
      <c r="T15" s="109"/>
      <c r="U15"/>
      <c r="V15"/>
      <c r="W15"/>
      <c r="X15"/>
      <c r="Y15"/>
      <c r="Z15"/>
      <c r="AA15"/>
    </row>
    <row r="16" spans="1:27" x14ac:dyDescent="0.25">
      <c r="A16"/>
      <c r="B16"/>
      <c r="C16"/>
      <c r="D16"/>
      <c r="E16" s="108"/>
      <c r="F16"/>
      <c r="G16"/>
      <c r="H16" s="108"/>
      <c r="I16"/>
      <c r="J16"/>
      <c r="K16"/>
      <c r="L16" s="111"/>
      <c r="M16"/>
      <c r="N16"/>
      <c r="O16"/>
      <c r="P16"/>
      <c r="Q16"/>
      <c r="R16"/>
      <c r="S16"/>
      <c r="T16" s="109"/>
      <c r="U16"/>
      <c r="V16"/>
      <c r="W16"/>
      <c r="X16"/>
      <c r="Y16"/>
      <c r="Z16"/>
      <c r="AA16"/>
    </row>
    <row r="17" spans="1:27" x14ac:dyDescent="0.25">
      <c r="A17"/>
      <c r="B17"/>
      <c r="C17"/>
      <c r="D17"/>
      <c r="E17" s="108"/>
      <c r="F17"/>
      <c r="G17"/>
      <c r="H17" s="108"/>
      <c r="I17"/>
      <c r="J17"/>
      <c r="K17"/>
      <c r="L17" s="111"/>
      <c r="M17"/>
      <c r="N17"/>
      <c r="O17"/>
      <c r="P17"/>
      <c r="Q17"/>
      <c r="R17"/>
      <c r="S17"/>
      <c r="T17" s="109"/>
      <c r="U17"/>
      <c r="V17"/>
      <c r="W17"/>
      <c r="X17"/>
      <c r="Y17"/>
      <c r="Z17"/>
      <c r="AA17"/>
    </row>
    <row r="18" spans="1:27" x14ac:dyDescent="0.25">
      <c r="A18"/>
      <c r="B18"/>
      <c r="C18"/>
      <c r="D18"/>
      <c r="E18" s="108"/>
      <c r="F18"/>
      <c r="G18"/>
      <c r="H18" s="108"/>
      <c r="I18"/>
      <c r="J18"/>
      <c r="K18"/>
      <c r="L18" s="111"/>
      <c r="M18"/>
      <c r="N18"/>
      <c r="O18"/>
      <c r="P18"/>
      <c r="Q18"/>
      <c r="R18"/>
      <c r="S18"/>
      <c r="T18" s="109"/>
      <c r="U18"/>
      <c r="V18"/>
      <c r="W18"/>
      <c r="X18"/>
      <c r="Y18"/>
      <c r="Z18"/>
      <c r="AA18"/>
    </row>
    <row r="19" spans="1:27" x14ac:dyDescent="0.25">
      <c r="A19"/>
      <c r="B19"/>
      <c r="C19"/>
      <c r="D19"/>
      <c r="E19" s="108"/>
      <c r="F19"/>
      <c r="G19"/>
      <c r="H19" s="108"/>
      <c r="I19"/>
      <c r="J19"/>
      <c r="K19"/>
      <c r="L19" s="111"/>
      <c r="M19"/>
      <c r="N19"/>
      <c r="O19"/>
      <c r="P19"/>
      <c r="Q19"/>
      <c r="R19"/>
      <c r="S19"/>
      <c r="T19" s="109"/>
      <c r="U19"/>
      <c r="V19"/>
      <c r="W19"/>
      <c r="X19"/>
      <c r="Y19"/>
      <c r="Z19"/>
      <c r="AA19"/>
    </row>
    <row r="20" spans="1:27" x14ac:dyDescent="0.25">
      <c r="A20"/>
      <c r="B20"/>
      <c r="C20"/>
      <c r="D20"/>
      <c r="E20" s="108"/>
      <c r="F20"/>
      <c r="G20"/>
      <c r="H20" s="108"/>
      <c r="I20"/>
      <c r="J20"/>
      <c r="K20"/>
      <c r="L20" s="111"/>
      <c r="M20"/>
      <c r="N20"/>
      <c r="O20"/>
      <c r="P20"/>
      <c r="Q20"/>
      <c r="R20"/>
      <c r="S20"/>
      <c r="T20" s="109"/>
      <c r="U20"/>
      <c r="V20"/>
      <c r="W20"/>
      <c r="X20"/>
      <c r="Y20"/>
      <c r="Z20"/>
      <c r="AA20"/>
    </row>
    <row r="21" spans="1:27" x14ac:dyDescent="0.25">
      <c r="A21"/>
      <c r="B21"/>
      <c r="C21"/>
      <c r="D21"/>
      <c r="E21" s="108"/>
      <c r="F21"/>
      <c r="G21"/>
      <c r="H21" s="108"/>
      <c r="I21"/>
      <c r="J21"/>
      <c r="K21"/>
      <c r="L21" s="111"/>
      <c r="M21"/>
      <c r="N21"/>
      <c r="O21"/>
      <c r="P21"/>
      <c r="Q21"/>
      <c r="R21"/>
      <c r="S21"/>
      <c r="T21" s="109"/>
      <c r="U21"/>
      <c r="V21"/>
      <c r="W21"/>
      <c r="X21"/>
      <c r="Y21"/>
      <c r="Z21"/>
      <c r="AA21"/>
    </row>
    <row r="22" spans="1:27" x14ac:dyDescent="0.25">
      <c r="A22"/>
      <c r="B22"/>
      <c r="C22"/>
      <c r="D22"/>
      <c r="E22" s="108"/>
      <c r="F22"/>
      <c r="G22"/>
      <c r="H22" s="108"/>
      <c r="I22"/>
      <c r="J22"/>
      <c r="K22"/>
      <c r="L22" s="111"/>
      <c r="M22"/>
      <c r="N22"/>
      <c r="O22"/>
      <c r="P22"/>
      <c r="Q22"/>
      <c r="R22"/>
      <c r="S22"/>
      <c r="T22" s="109"/>
      <c r="U22"/>
      <c r="V22"/>
      <c r="W22"/>
      <c r="X22"/>
      <c r="Y22"/>
      <c r="Z22"/>
      <c r="AA22"/>
    </row>
    <row r="23" spans="1:27" x14ac:dyDescent="0.25">
      <c r="A23"/>
      <c r="B23"/>
      <c r="C23"/>
      <c r="D23"/>
      <c r="E23" s="108"/>
      <c r="F23"/>
      <c r="G23"/>
      <c r="H23" s="108"/>
      <c r="I23"/>
      <c r="J23"/>
      <c r="K23"/>
      <c r="L23" s="111"/>
      <c r="M23"/>
      <c r="N23"/>
      <c r="O23"/>
      <c r="P23"/>
      <c r="Q23"/>
      <c r="R23"/>
      <c r="S23"/>
      <c r="T23" s="109"/>
      <c r="U23"/>
      <c r="V23"/>
      <c r="W23"/>
      <c r="X23"/>
      <c r="Y23"/>
      <c r="Z23"/>
      <c r="AA23"/>
    </row>
    <row r="24" spans="1:27" x14ac:dyDescent="0.25">
      <c r="A24"/>
      <c r="B24"/>
      <c r="C24"/>
      <c r="D24"/>
      <c r="E24" s="108"/>
      <c r="F24"/>
      <c r="G24"/>
      <c r="H24" s="108"/>
      <c r="I24"/>
      <c r="J24"/>
      <c r="K24"/>
      <c r="L24" s="111"/>
      <c r="M24"/>
      <c r="N24"/>
      <c r="O24"/>
      <c r="P24"/>
      <c r="Q24"/>
      <c r="R24"/>
      <c r="S24"/>
      <c r="T24" s="109"/>
      <c r="U24"/>
      <c r="V24"/>
      <c r="W24"/>
      <c r="X24"/>
      <c r="Y24"/>
      <c r="Z24"/>
      <c r="AA24"/>
    </row>
    <row r="25" spans="1:27" x14ac:dyDescent="0.25">
      <c r="A25"/>
      <c r="B25"/>
      <c r="C25"/>
      <c r="D25"/>
      <c r="E25" s="108"/>
      <c r="F25"/>
      <c r="G25"/>
      <c r="H25" s="108"/>
      <c r="I25"/>
      <c r="J25"/>
      <c r="K25"/>
      <c r="L25" s="111"/>
      <c r="M25"/>
      <c r="N25"/>
      <c r="O25"/>
      <c r="P25"/>
      <c r="Q25"/>
      <c r="R25"/>
      <c r="S25"/>
      <c r="T25" s="109"/>
      <c r="U25"/>
      <c r="V25"/>
      <c r="W25"/>
      <c r="X25"/>
      <c r="Y25"/>
      <c r="Z25"/>
      <c r="AA25"/>
    </row>
    <row r="26" spans="1:27" x14ac:dyDescent="0.25">
      <c r="A26"/>
      <c r="B26"/>
      <c r="C26"/>
      <c r="D26"/>
      <c r="E26" s="108"/>
      <c r="F26"/>
      <c r="G26"/>
      <c r="H26" s="108"/>
      <c r="I26"/>
      <c r="J26"/>
      <c r="K26"/>
      <c r="L26" s="111"/>
      <c r="M26"/>
      <c r="N26"/>
      <c r="O26"/>
      <c r="P26"/>
      <c r="Q26"/>
      <c r="R26"/>
      <c r="S26"/>
      <c r="T26" s="109"/>
      <c r="U26"/>
      <c r="V26"/>
      <c r="W26"/>
      <c r="X26"/>
      <c r="Y26"/>
      <c r="Z26"/>
      <c r="AA26"/>
    </row>
    <row r="27" spans="1:27" x14ac:dyDescent="0.25">
      <c r="A27"/>
      <c r="B27"/>
      <c r="C27"/>
      <c r="D27"/>
      <c r="E27" s="108"/>
      <c r="F27"/>
      <c r="G27"/>
      <c r="H27" s="108"/>
      <c r="I27"/>
      <c r="J27"/>
      <c r="K27"/>
      <c r="L27" s="111"/>
      <c r="M27"/>
      <c r="N27"/>
      <c r="O27"/>
      <c r="P27"/>
      <c r="Q27"/>
      <c r="R27"/>
      <c r="S27"/>
      <c r="T27" s="109"/>
      <c r="U27"/>
      <c r="V27"/>
      <c r="W27"/>
      <c r="X27"/>
      <c r="Y27"/>
      <c r="Z27"/>
      <c r="AA27"/>
    </row>
    <row r="28" spans="1:27" x14ac:dyDescent="0.25">
      <c r="A28"/>
      <c r="B28"/>
      <c r="C28"/>
      <c r="D28"/>
      <c r="E28" s="108"/>
      <c r="F28"/>
      <c r="G28"/>
      <c r="H28" s="108"/>
      <c r="I28"/>
      <c r="J28"/>
      <c r="K28"/>
      <c r="L28" s="111"/>
      <c r="M28"/>
      <c r="N28"/>
      <c r="O28"/>
      <c r="P28"/>
      <c r="Q28"/>
      <c r="R28"/>
      <c r="S28"/>
      <c r="T28" s="109"/>
      <c r="U28"/>
      <c r="V28"/>
      <c r="W28"/>
      <c r="X28"/>
      <c r="Y28"/>
      <c r="Z28"/>
      <c r="AA28"/>
    </row>
    <row r="29" spans="1:27" x14ac:dyDescent="0.25">
      <c r="A29"/>
      <c r="B29"/>
      <c r="C29"/>
      <c r="D29"/>
      <c r="E29" s="108"/>
      <c r="F29"/>
      <c r="G29"/>
      <c r="H29" s="108"/>
      <c r="I29"/>
      <c r="J29"/>
      <c r="K29"/>
      <c r="L29" s="111"/>
      <c r="M29"/>
      <c r="N29"/>
      <c r="O29"/>
      <c r="P29"/>
      <c r="Q29"/>
      <c r="R29"/>
      <c r="S29"/>
      <c r="T29" s="109"/>
      <c r="U29"/>
      <c r="V29"/>
      <c r="W29"/>
      <c r="X29"/>
      <c r="Y29"/>
      <c r="Z29"/>
      <c r="AA29"/>
    </row>
    <row r="30" spans="1:27" x14ac:dyDescent="0.25">
      <c r="A30"/>
      <c r="B30"/>
      <c r="C30"/>
      <c r="D30"/>
      <c r="E30" s="108"/>
      <c r="F30"/>
      <c r="G30"/>
      <c r="H30" s="108"/>
      <c r="I30"/>
      <c r="J30"/>
      <c r="K30"/>
      <c r="L30" s="111"/>
      <c r="M30"/>
      <c r="N30"/>
      <c r="O30"/>
      <c r="P30"/>
      <c r="Q30"/>
      <c r="R30"/>
      <c r="S30"/>
      <c r="T30" s="109"/>
      <c r="U30"/>
      <c r="V30"/>
      <c r="W30"/>
      <c r="X30"/>
      <c r="Y30"/>
      <c r="Z30"/>
      <c r="AA30"/>
    </row>
    <row r="31" spans="1:27" x14ac:dyDescent="0.25">
      <c r="A31"/>
      <c r="B31"/>
      <c r="C31"/>
      <c r="D31"/>
      <c r="E31" s="108"/>
      <c r="F31"/>
      <c r="G31"/>
      <c r="H31" s="108"/>
      <c r="I31"/>
      <c r="J31"/>
      <c r="K31"/>
      <c r="L31" s="111"/>
      <c r="M31"/>
      <c r="N31"/>
      <c r="O31"/>
      <c r="P31"/>
      <c r="Q31"/>
      <c r="R31"/>
      <c r="S31"/>
      <c r="T31" s="109"/>
      <c r="U31"/>
      <c r="V31"/>
      <c r="W31"/>
      <c r="X31"/>
      <c r="Y31"/>
      <c r="Z31"/>
      <c r="AA31"/>
    </row>
    <row r="32" spans="1:27" x14ac:dyDescent="0.25">
      <c r="A32"/>
      <c r="B32"/>
      <c r="C32"/>
      <c r="D32"/>
      <c r="E32" s="108"/>
      <c r="F32"/>
      <c r="G32"/>
      <c r="H32" s="108"/>
      <c r="I32"/>
      <c r="J32"/>
      <c r="K32"/>
      <c r="L32" s="111"/>
      <c r="M32"/>
      <c r="N32"/>
      <c r="O32"/>
      <c r="P32"/>
      <c r="Q32"/>
      <c r="R32"/>
      <c r="S32"/>
      <c r="T32" s="109"/>
      <c r="U32"/>
      <c r="V32"/>
      <c r="W32"/>
      <c r="X32"/>
      <c r="Y32"/>
      <c r="Z32"/>
      <c r="AA32"/>
    </row>
    <row r="33" spans="1:27" x14ac:dyDescent="0.25">
      <c r="A33"/>
      <c r="B33"/>
      <c r="C33"/>
      <c r="D33"/>
      <c r="E33" s="108"/>
      <c r="F33"/>
      <c r="G33"/>
      <c r="H33" s="108"/>
      <c r="I33"/>
      <c r="J33"/>
      <c r="K33"/>
      <c r="L33" s="111"/>
      <c r="M33"/>
      <c r="N33"/>
      <c r="O33"/>
      <c r="P33"/>
      <c r="Q33"/>
      <c r="R33"/>
      <c r="S33"/>
      <c r="T33" s="109"/>
      <c r="U33"/>
      <c r="V33"/>
      <c r="W33"/>
      <c r="X33"/>
      <c r="Y33"/>
      <c r="Z33"/>
      <c r="AA33"/>
    </row>
    <row r="34" spans="1:27" x14ac:dyDescent="0.25">
      <c r="A34"/>
      <c r="B34"/>
      <c r="C34"/>
      <c r="D34"/>
      <c r="E34" s="108"/>
      <c r="F34"/>
      <c r="G34"/>
      <c r="H34" s="108"/>
      <c r="I34"/>
      <c r="J34"/>
      <c r="K34"/>
      <c r="L34" s="111"/>
      <c r="M34"/>
      <c r="N34"/>
      <c r="O34"/>
      <c r="P34"/>
      <c r="Q34"/>
      <c r="R34"/>
      <c r="S34"/>
      <c r="T34" s="109"/>
      <c r="U34"/>
      <c r="V34"/>
      <c r="W34"/>
      <c r="X34"/>
      <c r="Y34"/>
      <c r="Z34"/>
      <c r="AA34"/>
    </row>
    <row r="35" spans="1:27" x14ac:dyDescent="0.25">
      <c r="A35"/>
      <c r="B35"/>
      <c r="C35"/>
      <c r="D35"/>
      <c r="E35" s="108"/>
      <c r="F35"/>
      <c r="G35"/>
      <c r="H35" s="108"/>
      <c r="I35"/>
      <c r="J35"/>
      <c r="K35"/>
      <c r="L35" s="111"/>
      <c r="M35"/>
      <c r="N35"/>
      <c r="O35"/>
      <c r="P35"/>
      <c r="Q35"/>
      <c r="R35"/>
      <c r="S35"/>
      <c r="T35" s="109"/>
      <c r="U35"/>
      <c r="V35"/>
      <c r="W35"/>
      <c r="X35"/>
      <c r="Y35"/>
      <c r="Z35"/>
      <c r="AA35"/>
    </row>
    <row r="36" spans="1:27" x14ac:dyDescent="0.25">
      <c r="A36"/>
      <c r="B36"/>
      <c r="C36"/>
      <c r="D36"/>
      <c r="E36" s="108"/>
      <c r="F36"/>
      <c r="G36"/>
      <c r="H36" s="108"/>
      <c r="I36"/>
      <c r="J36"/>
      <c r="K36"/>
      <c r="L36" s="111"/>
      <c r="M36"/>
      <c r="N36"/>
      <c r="O36"/>
      <c r="P36"/>
      <c r="Q36"/>
      <c r="R36"/>
      <c r="S36"/>
      <c r="T36" s="109"/>
      <c r="U36"/>
      <c r="V36"/>
      <c r="W36"/>
      <c r="X36"/>
      <c r="Y36"/>
      <c r="Z36"/>
      <c r="AA36"/>
    </row>
    <row r="37" spans="1:27" x14ac:dyDescent="0.25">
      <c r="A37"/>
      <c r="B37"/>
      <c r="C37"/>
      <c r="D37"/>
      <c r="E37" s="108"/>
      <c r="F37"/>
      <c r="G37"/>
      <c r="H37" s="108"/>
      <c r="I37"/>
      <c r="J37"/>
      <c r="K37"/>
      <c r="L37" s="111"/>
      <c r="M37"/>
      <c r="N37"/>
      <c r="O37"/>
      <c r="P37"/>
      <c r="Q37"/>
      <c r="R37"/>
      <c r="S37"/>
      <c r="T37" s="109"/>
      <c r="U37"/>
      <c r="V37"/>
      <c r="W37"/>
      <c r="X37"/>
      <c r="Y37"/>
      <c r="Z37"/>
      <c r="AA37"/>
    </row>
    <row r="38" spans="1:27" x14ac:dyDescent="0.25">
      <c r="A38"/>
      <c r="B38"/>
      <c r="C38"/>
      <c r="D38"/>
      <c r="E38" s="108"/>
      <c r="F38"/>
      <c r="G38"/>
      <c r="H38" s="108"/>
      <c r="I38"/>
      <c r="J38"/>
      <c r="K38"/>
      <c r="L38" s="111"/>
      <c r="M38"/>
      <c r="N38"/>
      <c r="O38"/>
      <c r="P38"/>
      <c r="Q38"/>
      <c r="R38"/>
      <c r="S38"/>
      <c r="T38" s="109"/>
      <c r="U38"/>
      <c r="V38"/>
      <c r="W38"/>
      <c r="X38"/>
      <c r="Y38"/>
      <c r="Z38"/>
      <c r="AA38"/>
    </row>
    <row r="39" spans="1:27" x14ac:dyDescent="0.25">
      <c r="A39"/>
      <c r="B39"/>
      <c r="C39"/>
      <c r="D39"/>
      <c r="E39" s="108"/>
      <c r="F39"/>
      <c r="G39"/>
      <c r="H39" s="108"/>
      <c r="I39"/>
      <c r="J39"/>
      <c r="K39"/>
      <c r="L39" s="111"/>
      <c r="M39"/>
      <c r="N39"/>
      <c r="O39"/>
      <c r="P39"/>
      <c r="Q39"/>
      <c r="R39"/>
      <c r="S39"/>
      <c r="T39" s="109"/>
      <c r="U39"/>
      <c r="V39"/>
      <c r="W39"/>
      <c r="X39"/>
      <c r="Y39"/>
      <c r="Z39"/>
      <c r="AA39"/>
    </row>
    <row r="40" spans="1:27" x14ac:dyDescent="0.25">
      <c r="A40"/>
      <c r="B40"/>
      <c r="C40"/>
      <c r="D40"/>
      <c r="E40" s="108"/>
      <c r="F40"/>
      <c r="G40"/>
      <c r="H40" s="108"/>
      <c r="I40"/>
      <c r="J40"/>
      <c r="K40"/>
      <c r="L40" s="111"/>
      <c r="M40"/>
      <c r="N40"/>
      <c r="O40"/>
      <c r="P40"/>
      <c r="Q40"/>
      <c r="R40"/>
      <c r="S40"/>
      <c r="T40" s="109"/>
      <c r="U40"/>
      <c r="V40"/>
      <c r="W40"/>
      <c r="X40"/>
      <c r="Y40"/>
      <c r="Z40"/>
      <c r="AA40"/>
    </row>
    <row r="41" spans="1:27" x14ac:dyDescent="0.25">
      <c r="A41"/>
      <c r="B41"/>
      <c r="C41"/>
      <c r="D41"/>
      <c r="E41" s="108"/>
      <c r="F41"/>
      <c r="G41"/>
      <c r="H41" s="108"/>
      <c r="I41"/>
      <c r="J41"/>
      <c r="K41"/>
      <c r="L41" s="111"/>
      <c r="M41"/>
      <c r="N41"/>
      <c r="O41"/>
      <c r="P41"/>
      <c r="Q41"/>
      <c r="R41"/>
      <c r="S41"/>
      <c r="T41" s="109"/>
      <c r="U41"/>
      <c r="V41"/>
      <c r="W41"/>
      <c r="X41"/>
      <c r="Y41"/>
      <c r="Z41"/>
      <c r="AA41"/>
    </row>
    <row r="42" spans="1:27" x14ac:dyDescent="0.25">
      <c r="A42"/>
      <c r="B42"/>
      <c r="C42"/>
      <c r="D42"/>
      <c r="E42" s="108"/>
      <c r="F42"/>
      <c r="G42"/>
      <c r="H42" s="108"/>
      <c r="I42"/>
      <c r="J42"/>
      <c r="K42"/>
      <c r="L42" s="111"/>
      <c r="M42"/>
      <c r="N42"/>
      <c r="O42"/>
      <c r="P42"/>
      <c r="Q42"/>
      <c r="R42"/>
      <c r="S42"/>
      <c r="T42" s="109"/>
      <c r="U42"/>
      <c r="V42"/>
      <c r="W42"/>
      <c r="X42"/>
      <c r="Y42"/>
      <c r="Z42"/>
      <c r="AA42"/>
    </row>
    <row r="43" spans="1:27" x14ac:dyDescent="0.25">
      <c r="A43"/>
      <c r="B43"/>
      <c r="C43"/>
      <c r="D43"/>
      <c r="E43" s="108"/>
      <c r="F43"/>
      <c r="G43"/>
      <c r="H43" s="108"/>
      <c r="I43"/>
      <c r="J43"/>
      <c r="K43"/>
      <c r="L43" s="111"/>
      <c r="M43"/>
      <c r="N43"/>
      <c r="O43"/>
      <c r="P43"/>
      <c r="Q43"/>
      <c r="R43"/>
      <c r="S43"/>
      <c r="T43" s="109"/>
      <c r="U43"/>
      <c r="V43"/>
      <c r="W43"/>
      <c r="X43"/>
      <c r="Y43"/>
      <c r="Z43"/>
      <c r="AA43"/>
    </row>
    <row r="44" spans="1:27" x14ac:dyDescent="0.25">
      <c r="A44"/>
      <c r="B44"/>
      <c r="C44"/>
      <c r="D44"/>
      <c r="E44" s="108"/>
      <c r="F44"/>
      <c r="G44"/>
      <c r="H44" s="108"/>
      <c r="I44"/>
      <c r="J44"/>
      <c r="K44"/>
      <c r="L44" s="111"/>
      <c r="M44"/>
      <c r="N44"/>
      <c r="O44"/>
      <c r="P44"/>
      <c r="Q44"/>
      <c r="R44"/>
      <c r="S44"/>
      <c r="T44" s="109"/>
      <c r="U44"/>
      <c r="V44"/>
      <c r="W44"/>
      <c r="X44"/>
      <c r="Y44"/>
      <c r="Z44"/>
      <c r="AA44"/>
    </row>
    <row r="45" spans="1:27" x14ac:dyDescent="0.25">
      <c r="A45"/>
      <c r="B45"/>
      <c r="C45"/>
      <c r="D45"/>
      <c r="E45" s="108"/>
      <c r="F45"/>
      <c r="G45"/>
      <c r="H45" s="108"/>
      <c r="I45"/>
      <c r="J45"/>
      <c r="K45"/>
      <c r="L45" s="111"/>
      <c r="M45"/>
      <c r="N45"/>
      <c r="O45"/>
      <c r="P45"/>
      <c r="Q45"/>
      <c r="R45"/>
      <c r="S45"/>
      <c r="T45" s="109"/>
      <c r="U45"/>
      <c r="V45"/>
      <c r="W45"/>
      <c r="X45"/>
      <c r="Y45"/>
      <c r="Z45"/>
      <c r="AA45"/>
    </row>
    <row r="46" spans="1:27" x14ac:dyDescent="0.25">
      <c r="A46"/>
      <c r="B46"/>
      <c r="C46"/>
      <c r="D46"/>
      <c r="E46" s="108"/>
      <c r="F46"/>
      <c r="G46"/>
      <c r="H46" s="108"/>
      <c r="I46"/>
      <c r="J46"/>
      <c r="K46"/>
      <c r="L46" s="111"/>
      <c r="M46"/>
      <c r="N46"/>
      <c r="O46"/>
      <c r="P46"/>
      <c r="Q46"/>
      <c r="R46"/>
      <c r="S46"/>
      <c r="T46" s="109"/>
      <c r="U46"/>
      <c r="V46"/>
      <c r="W46"/>
      <c r="X46"/>
      <c r="Y46"/>
      <c r="Z46"/>
      <c r="AA46"/>
    </row>
    <row r="47" spans="1:27" x14ac:dyDescent="0.25">
      <c r="A47"/>
      <c r="B47"/>
      <c r="C47"/>
      <c r="D47"/>
      <c r="E47" s="108"/>
      <c r="F47"/>
      <c r="G47"/>
      <c r="H47"/>
      <c r="I47"/>
      <c r="J47"/>
      <c r="K47"/>
      <c r="L47" s="111"/>
      <c r="M47"/>
      <c r="N47"/>
      <c r="O47"/>
      <c r="P47"/>
      <c r="Q47"/>
      <c r="R47"/>
      <c r="S47"/>
      <c r="T47" s="109"/>
      <c r="U47"/>
      <c r="V47"/>
      <c r="W47"/>
      <c r="X47"/>
      <c r="Y47"/>
      <c r="Z47"/>
      <c r="AA47"/>
    </row>
    <row r="48" spans="1:27" x14ac:dyDescent="0.25">
      <c r="A48"/>
      <c r="B48"/>
      <c r="C48"/>
      <c r="D48"/>
      <c r="E48" s="108"/>
      <c r="F48"/>
      <c r="G48"/>
      <c r="H48"/>
      <c r="I48"/>
      <c r="J48"/>
      <c r="K48"/>
      <c r="L48" s="111"/>
      <c r="M48"/>
      <c r="N48"/>
      <c r="O48"/>
      <c r="P48"/>
      <c r="Q48"/>
      <c r="R48"/>
      <c r="S48"/>
      <c r="T48" s="109"/>
      <c r="U48"/>
      <c r="V48"/>
      <c r="W48"/>
      <c r="X48"/>
      <c r="Y48"/>
      <c r="Z48"/>
      <c r="AA48"/>
    </row>
    <row r="49" spans="1:27" x14ac:dyDescent="0.25">
      <c r="A49"/>
      <c r="B49"/>
      <c r="C49"/>
      <c r="D49"/>
      <c r="E49" s="108"/>
      <c r="F49"/>
      <c r="G49"/>
      <c r="H49" s="108"/>
      <c r="I49"/>
      <c r="J49"/>
      <c r="K49"/>
      <c r="L49" s="111"/>
      <c r="M49"/>
      <c r="N49"/>
      <c r="O49"/>
      <c r="P49"/>
      <c r="Q49"/>
      <c r="R49"/>
      <c r="S49"/>
      <c r="T49" s="109"/>
      <c r="U49"/>
      <c r="V49"/>
      <c r="W49"/>
      <c r="X49"/>
      <c r="Y49"/>
      <c r="Z49"/>
      <c r="AA49"/>
    </row>
    <row r="50" spans="1:27" x14ac:dyDescent="0.25">
      <c r="A50"/>
      <c r="B50"/>
      <c r="C50"/>
      <c r="D50"/>
      <c r="E50" s="108"/>
      <c r="F50"/>
      <c r="G50"/>
      <c r="H50"/>
      <c r="I50"/>
      <c r="J50"/>
      <c r="K50"/>
      <c r="L50" s="111"/>
      <c r="M50"/>
      <c r="N50"/>
      <c r="O50"/>
      <c r="P50"/>
      <c r="Q50"/>
      <c r="R50"/>
      <c r="S50"/>
      <c r="T50" s="109"/>
      <c r="U50"/>
      <c r="V50"/>
      <c r="W50"/>
      <c r="X50"/>
      <c r="Y50"/>
      <c r="Z50"/>
      <c r="AA50"/>
    </row>
    <row r="51" spans="1:27" x14ac:dyDescent="0.25">
      <c r="A51"/>
      <c r="B51"/>
      <c r="C51"/>
      <c r="D51"/>
      <c r="E51" s="108"/>
      <c r="F51"/>
      <c r="G51"/>
      <c r="H51" s="108"/>
      <c r="I51"/>
      <c r="J51"/>
      <c r="K51"/>
      <c r="L51" s="111"/>
      <c r="M51"/>
      <c r="N51"/>
      <c r="O51"/>
      <c r="P51"/>
      <c r="Q51"/>
      <c r="R51"/>
      <c r="S51"/>
      <c r="T51" s="109"/>
      <c r="U51"/>
      <c r="V51"/>
      <c r="W51"/>
      <c r="X51"/>
      <c r="Y51"/>
      <c r="Z51"/>
      <c r="AA51"/>
    </row>
    <row r="52" spans="1:27" x14ac:dyDescent="0.25">
      <c r="A52"/>
      <c r="B52"/>
      <c r="C52"/>
      <c r="D52"/>
      <c r="E52" s="108"/>
      <c r="F52"/>
      <c r="G52"/>
      <c r="H52" s="108"/>
      <c r="I52"/>
      <c r="J52"/>
      <c r="K52"/>
      <c r="L52" s="111"/>
      <c r="M52"/>
      <c r="N52"/>
      <c r="O52"/>
      <c r="P52"/>
      <c r="Q52"/>
      <c r="R52"/>
      <c r="S52"/>
      <c r="T52" s="109"/>
      <c r="U52"/>
      <c r="V52"/>
      <c r="W52"/>
      <c r="X52"/>
      <c r="Y52"/>
      <c r="Z52"/>
      <c r="AA52"/>
    </row>
    <row r="53" spans="1:27" x14ac:dyDescent="0.25">
      <c r="A53"/>
      <c r="B53"/>
      <c r="C53"/>
      <c r="D53"/>
      <c r="E53" s="108"/>
      <c r="F53"/>
      <c r="G53"/>
      <c r="H53"/>
      <c r="I53"/>
      <c r="J53"/>
      <c r="K53"/>
      <c r="L53" s="111"/>
      <c r="M53"/>
      <c r="N53"/>
      <c r="O53"/>
      <c r="P53"/>
      <c r="Q53"/>
      <c r="R53"/>
      <c r="S53"/>
      <c r="T53" s="109"/>
      <c r="U53"/>
      <c r="V53"/>
      <c r="W53"/>
      <c r="X53"/>
      <c r="Y53"/>
      <c r="Z53"/>
      <c r="AA53"/>
    </row>
    <row r="54" spans="1:27" x14ac:dyDescent="0.25">
      <c r="A54"/>
      <c r="B54"/>
      <c r="C54"/>
      <c r="D54"/>
      <c r="E54" s="108"/>
      <c r="F54"/>
      <c r="G54"/>
      <c r="H54"/>
      <c r="I54"/>
      <c r="J54"/>
      <c r="K54"/>
      <c r="L54" s="111"/>
      <c r="M54"/>
      <c r="N54"/>
      <c r="O54"/>
      <c r="P54"/>
      <c r="Q54"/>
      <c r="R54"/>
      <c r="S54"/>
      <c r="T54" s="109"/>
      <c r="U54"/>
      <c r="V54"/>
      <c r="W54"/>
      <c r="X54"/>
      <c r="Y54"/>
      <c r="Z54"/>
      <c r="AA54"/>
    </row>
    <row r="55" spans="1:27" x14ac:dyDescent="0.25">
      <c r="A55"/>
      <c r="B55"/>
      <c r="C55"/>
      <c r="D55"/>
      <c r="E55" s="108"/>
      <c r="F55"/>
      <c r="G55"/>
      <c r="H55" s="108"/>
      <c r="I55"/>
      <c r="J55"/>
      <c r="K55"/>
      <c r="L55" s="111"/>
      <c r="M55"/>
      <c r="N55"/>
      <c r="O55"/>
      <c r="P55"/>
      <c r="Q55"/>
      <c r="R55"/>
      <c r="S55"/>
      <c r="T55" s="109"/>
      <c r="U55"/>
      <c r="V55"/>
      <c r="W55"/>
      <c r="X55"/>
      <c r="Y55"/>
      <c r="Z55"/>
      <c r="AA55"/>
    </row>
    <row r="56" spans="1:27" x14ac:dyDescent="0.25">
      <c r="A56"/>
      <c r="B56"/>
      <c r="C56"/>
      <c r="D56"/>
      <c r="E56" s="108"/>
      <c r="F56"/>
      <c r="G56"/>
      <c r="H56"/>
      <c r="I56"/>
      <c r="J56"/>
      <c r="K56"/>
      <c r="L56" s="111"/>
      <c r="M56"/>
      <c r="N56"/>
      <c r="O56"/>
      <c r="P56"/>
      <c r="Q56"/>
      <c r="R56"/>
      <c r="S56"/>
      <c r="T56" s="109"/>
      <c r="U56"/>
      <c r="V56"/>
      <c r="W56"/>
      <c r="X56"/>
      <c r="Y56"/>
      <c r="Z56"/>
      <c r="AA56"/>
    </row>
    <row r="57" spans="1:27" x14ac:dyDescent="0.25">
      <c r="A57"/>
      <c r="B57"/>
      <c r="C57"/>
      <c r="D57"/>
      <c r="E57" s="108"/>
      <c r="F57"/>
      <c r="G57"/>
      <c r="H57" s="108"/>
      <c r="I57"/>
      <c r="J57"/>
      <c r="K57"/>
      <c r="L57" s="111"/>
      <c r="M57"/>
      <c r="N57"/>
      <c r="O57"/>
      <c r="P57"/>
      <c r="Q57"/>
      <c r="R57"/>
      <c r="S57"/>
      <c r="T57" s="109"/>
      <c r="U57"/>
      <c r="V57"/>
      <c r="W57"/>
      <c r="X57"/>
      <c r="Y57"/>
      <c r="Z57"/>
      <c r="AA57"/>
    </row>
    <row r="58" spans="1:27" x14ac:dyDescent="0.25">
      <c r="A58"/>
      <c r="B58"/>
      <c r="C58"/>
      <c r="D58"/>
      <c r="E58" s="108"/>
      <c r="F58"/>
      <c r="G58"/>
      <c r="H58" s="108"/>
      <c r="I58"/>
      <c r="J58"/>
      <c r="K58"/>
      <c r="L58" s="111"/>
      <c r="M58"/>
      <c r="N58"/>
      <c r="O58"/>
      <c r="P58"/>
      <c r="Q58"/>
      <c r="R58"/>
      <c r="S58"/>
      <c r="T58" s="109"/>
      <c r="U58"/>
      <c r="V58"/>
      <c r="W58"/>
      <c r="X58"/>
      <c r="Y58"/>
      <c r="Z58"/>
      <c r="AA58"/>
    </row>
    <row r="59" spans="1:27" x14ac:dyDescent="0.25">
      <c r="A59"/>
      <c r="B59"/>
      <c r="C59"/>
      <c r="D59"/>
      <c r="E59" s="108"/>
      <c r="F59"/>
      <c r="G59"/>
      <c r="H59" s="108"/>
      <c r="I59"/>
      <c r="J59"/>
      <c r="K59"/>
      <c r="L59" s="111"/>
      <c r="M59"/>
      <c r="N59"/>
      <c r="O59"/>
      <c r="P59"/>
      <c r="Q59"/>
      <c r="R59"/>
      <c r="S59"/>
      <c r="T59" s="109"/>
      <c r="U59"/>
      <c r="V59"/>
      <c r="W59"/>
      <c r="X59"/>
      <c r="Y59"/>
      <c r="Z59"/>
      <c r="AA59"/>
    </row>
    <row r="60" spans="1:27" x14ac:dyDescent="0.25">
      <c r="A60"/>
      <c r="B60"/>
      <c r="C60"/>
      <c r="D60"/>
      <c r="E60" s="108"/>
      <c r="F60"/>
      <c r="G60"/>
      <c r="H60" s="108"/>
      <c r="I60"/>
      <c r="J60"/>
      <c r="K60"/>
      <c r="L60" s="111"/>
      <c r="M60"/>
      <c r="N60"/>
      <c r="O60"/>
      <c r="P60"/>
      <c r="Q60"/>
      <c r="R60"/>
      <c r="S60"/>
      <c r="T60" s="109"/>
      <c r="U60"/>
      <c r="V60"/>
      <c r="W60"/>
      <c r="X60"/>
      <c r="Y60"/>
      <c r="Z60"/>
      <c r="AA60"/>
    </row>
    <row r="61" spans="1:27" x14ac:dyDescent="0.25">
      <c r="A61"/>
      <c r="B61"/>
      <c r="C61"/>
      <c r="D61"/>
      <c r="E61" s="108"/>
      <c r="F61"/>
      <c r="G61"/>
      <c r="H61" s="108"/>
      <c r="I61"/>
      <c r="J61"/>
      <c r="K61"/>
      <c r="L61" s="111"/>
      <c r="M61"/>
      <c r="N61"/>
      <c r="O61"/>
      <c r="P61"/>
      <c r="Q61"/>
      <c r="R61"/>
      <c r="S61"/>
      <c r="T61" s="109"/>
      <c r="U61"/>
      <c r="V61"/>
      <c r="W61"/>
      <c r="X61"/>
      <c r="Y61"/>
      <c r="Z61"/>
      <c r="AA61"/>
    </row>
    <row r="62" spans="1:27" x14ac:dyDescent="0.25">
      <c r="A62"/>
      <c r="B62"/>
      <c r="C62"/>
      <c r="D62"/>
      <c r="E62" s="108"/>
      <c r="F62"/>
      <c r="G62"/>
      <c r="H62" s="108"/>
      <c r="I62"/>
      <c r="J62"/>
      <c r="K62"/>
      <c r="L62" s="111"/>
      <c r="M62"/>
      <c r="N62"/>
      <c r="O62"/>
      <c r="P62"/>
      <c r="Q62"/>
      <c r="R62"/>
      <c r="S62"/>
      <c r="T62" s="109"/>
      <c r="U62"/>
      <c r="V62"/>
      <c r="W62"/>
      <c r="X62"/>
      <c r="Y62"/>
      <c r="Z62"/>
      <c r="AA62"/>
    </row>
    <row r="63" spans="1:27" x14ac:dyDescent="0.25">
      <c r="A63"/>
      <c r="B63"/>
      <c r="C63"/>
      <c r="D63"/>
      <c r="E63" s="108"/>
      <c r="F63"/>
      <c r="G63"/>
      <c r="H63" s="108"/>
      <c r="I63"/>
      <c r="J63"/>
      <c r="K63"/>
      <c r="L63" s="111"/>
      <c r="M63"/>
      <c r="N63"/>
      <c r="O63"/>
      <c r="P63"/>
      <c r="Q63"/>
      <c r="R63"/>
      <c r="S63"/>
      <c r="T63" s="109"/>
      <c r="U63"/>
      <c r="V63"/>
      <c r="W63"/>
      <c r="X63"/>
      <c r="Y63"/>
      <c r="Z63"/>
      <c r="AA63"/>
    </row>
    <row r="64" spans="1:27" x14ac:dyDescent="0.25">
      <c r="A64"/>
      <c r="B64"/>
      <c r="C64"/>
      <c r="D64"/>
      <c r="E64" s="108"/>
      <c r="F64"/>
      <c r="G64"/>
      <c r="H64" s="108"/>
      <c r="I64"/>
      <c r="J64"/>
      <c r="K64"/>
      <c r="L64" s="111"/>
      <c r="M64"/>
      <c r="N64"/>
      <c r="O64"/>
      <c r="P64"/>
      <c r="Q64"/>
      <c r="R64"/>
      <c r="S64"/>
      <c r="T64" s="109"/>
      <c r="U64"/>
      <c r="V64"/>
      <c r="W64"/>
      <c r="X64"/>
      <c r="Y64"/>
      <c r="Z64"/>
      <c r="AA64"/>
    </row>
    <row r="65" spans="1:27" x14ac:dyDescent="0.25">
      <c r="A65"/>
      <c r="B65"/>
      <c r="C65"/>
      <c r="D65"/>
      <c r="E65" s="108"/>
      <c r="F65"/>
      <c r="G65"/>
      <c r="H65" s="108"/>
      <c r="I65"/>
      <c r="J65"/>
      <c r="K65"/>
      <c r="L65" s="111"/>
      <c r="M65"/>
      <c r="N65"/>
      <c r="O65"/>
      <c r="P65"/>
      <c r="Q65"/>
      <c r="R65"/>
      <c r="S65"/>
      <c r="T65" s="109"/>
      <c r="U65"/>
      <c r="V65"/>
      <c r="W65"/>
      <c r="X65"/>
      <c r="Y65"/>
      <c r="Z65"/>
      <c r="AA65"/>
    </row>
    <row r="66" spans="1:27" x14ac:dyDescent="0.25">
      <c r="A66"/>
      <c r="B66"/>
      <c r="C66"/>
      <c r="D66"/>
      <c r="E66" s="108"/>
      <c r="F66"/>
      <c r="G66"/>
      <c r="H66" s="108"/>
      <c r="I66"/>
      <c r="J66"/>
      <c r="K66"/>
      <c r="L66" s="111"/>
      <c r="M66"/>
      <c r="N66"/>
      <c r="O66"/>
      <c r="P66"/>
      <c r="Q66"/>
      <c r="R66"/>
      <c r="S66"/>
      <c r="T66" s="109"/>
      <c r="U66"/>
      <c r="V66"/>
      <c r="W66"/>
      <c r="X66"/>
      <c r="Y66"/>
      <c r="Z66"/>
      <c r="AA66"/>
    </row>
    <row r="67" spans="1:27" x14ac:dyDescent="0.25">
      <c r="A67"/>
      <c r="B67"/>
      <c r="C67"/>
      <c r="D67"/>
      <c r="E67" s="108"/>
      <c r="F67"/>
      <c r="G67"/>
      <c r="H67" s="108"/>
      <c r="I67"/>
      <c r="J67"/>
      <c r="K67"/>
      <c r="L67" s="111"/>
      <c r="M67"/>
      <c r="N67"/>
      <c r="O67"/>
      <c r="P67"/>
      <c r="Q67"/>
      <c r="R67"/>
      <c r="S67"/>
      <c r="T67" s="109"/>
      <c r="U67"/>
      <c r="V67"/>
      <c r="W67"/>
      <c r="X67"/>
      <c r="Y67"/>
      <c r="Z67"/>
      <c r="AA67"/>
    </row>
    <row r="68" spans="1:27" x14ac:dyDescent="0.25">
      <c r="A68"/>
      <c r="B68"/>
      <c r="C68"/>
      <c r="D68"/>
      <c r="E68" s="108"/>
      <c r="F68"/>
      <c r="G68"/>
      <c r="H68" s="108"/>
      <c r="I68"/>
      <c r="J68"/>
      <c r="K68"/>
      <c r="L68" s="111"/>
      <c r="M68"/>
      <c r="N68"/>
      <c r="O68"/>
      <c r="P68"/>
      <c r="Q68"/>
      <c r="R68"/>
      <c r="S68"/>
      <c r="T68" s="109"/>
      <c r="U68"/>
      <c r="V68"/>
      <c r="W68"/>
      <c r="X68"/>
      <c r="Y68"/>
      <c r="Z68"/>
      <c r="AA68"/>
    </row>
    <row r="69" spans="1:27" x14ac:dyDescent="0.25">
      <c r="A69"/>
      <c r="B69"/>
      <c r="C69"/>
      <c r="D69"/>
      <c r="E69" s="108"/>
      <c r="F69"/>
      <c r="G69"/>
      <c r="H69" s="108"/>
      <c r="I69"/>
      <c r="J69"/>
      <c r="K69"/>
      <c r="L69" s="111"/>
      <c r="M69"/>
      <c r="N69"/>
      <c r="O69"/>
      <c r="P69"/>
      <c r="Q69"/>
      <c r="R69"/>
      <c r="S69"/>
      <c r="T69" s="109"/>
      <c r="U69"/>
      <c r="V69"/>
      <c r="W69"/>
      <c r="X69"/>
      <c r="Y69"/>
      <c r="Z69"/>
      <c r="AA69"/>
    </row>
    <row r="70" spans="1:27" x14ac:dyDescent="0.25">
      <c r="A70"/>
      <c r="B70"/>
      <c r="C70"/>
      <c r="D70"/>
      <c r="E70" s="108"/>
      <c r="F70"/>
      <c r="G70"/>
      <c r="H70" s="108"/>
      <c r="I70"/>
      <c r="J70"/>
      <c r="K70"/>
      <c r="L70" s="111"/>
      <c r="M70"/>
      <c r="N70"/>
      <c r="O70"/>
      <c r="P70"/>
      <c r="Q70"/>
      <c r="R70"/>
      <c r="S70"/>
      <c r="T70" s="109"/>
      <c r="U70"/>
      <c r="V70"/>
      <c r="W70"/>
      <c r="X70"/>
      <c r="Y70"/>
      <c r="Z70"/>
      <c r="AA70"/>
    </row>
    <row r="71" spans="1:27" x14ac:dyDescent="0.25">
      <c r="A71"/>
      <c r="B71"/>
      <c r="C71"/>
      <c r="D71"/>
      <c r="E71" s="108"/>
      <c r="F71"/>
      <c r="G71"/>
      <c r="H71" s="108"/>
      <c r="I71"/>
      <c r="J71"/>
      <c r="K71"/>
      <c r="L71" s="111"/>
      <c r="M71"/>
      <c r="N71"/>
      <c r="O71"/>
      <c r="P71"/>
      <c r="Q71"/>
      <c r="R71"/>
      <c r="S71"/>
      <c r="T71" s="109"/>
      <c r="U71"/>
      <c r="V71"/>
      <c r="W71"/>
      <c r="X71"/>
      <c r="Y71"/>
      <c r="Z71"/>
      <c r="AA71"/>
    </row>
    <row r="72" spans="1:27" x14ac:dyDescent="0.25">
      <c r="A72"/>
      <c r="B72"/>
      <c r="C72"/>
      <c r="D72"/>
      <c r="E72" s="108"/>
      <c r="F72"/>
      <c r="G72"/>
      <c r="H72" s="108"/>
      <c r="I72"/>
      <c r="J72"/>
      <c r="K72"/>
      <c r="L72" s="111"/>
      <c r="M72"/>
      <c r="N72"/>
      <c r="O72"/>
      <c r="P72"/>
      <c r="Q72"/>
      <c r="R72"/>
      <c r="S72"/>
      <c r="T72" s="109"/>
      <c r="U72"/>
      <c r="V72"/>
      <c r="W72"/>
      <c r="X72"/>
      <c r="Y72"/>
      <c r="Z72"/>
      <c r="AA72"/>
    </row>
    <row r="73" spans="1:27" x14ac:dyDescent="0.25">
      <c r="A73"/>
      <c r="B73"/>
      <c r="C73"/>
      <c r="D73"/>
      <c r="E73" s="108"/>
      <c r="F73"/>
      <c r="G73"/>
      <c r="H73" s="108"/>
      <c r="I73"/>
      <c r="J73"/>
      <c r="K73"/>
      <c r="L73" s="111"/>
      <c r="M73"/>
      <c r="N73"/>
      <c r="O73"/>
      <c r="P73"/>
      <c r="Q73"/>
      <c r="R73"/>
      <c r="S73"/>
      <c r="T73" s="109"/>
      <c r="U73"/>
      <c r="V73"/>
      <c r="W73"/>
      <c r="X73"/>
      <c r="Y73"/>
      <c r="Z73"/>
      <c r="AA73"/>
    </row>
    <row r="74" spans="1:27" x14ac:dyDescent="0.25">
      <c r="A74"/>
      <c r="B74"/>
      <c r="C74"/>
      <c r="D74"/>
      <c r="E74" s="108"/>
      <c r="F74"/>
      <c r="G74"/>
      <c r="H74" s="108"/>
      <c r="I74"/>
      <c r="J74"/>
      <c r="K74"/>
      <c r="L74" s="111"/>
      <c r="M74"/>
      <c r="N74"/>
      <c r="O74"/>
      <c r="P74"/>
      <c r="Q74"/>
      <c r="R74"/>
      <c r="S74"/>
      <c r="T74" s="109"/>
      <c r="U74"/>
      <c r="V74"/>
      <c r="W74"/>
      <c r="X74"/>
      <c r="Y74"/>
      <c r="Z74"/>
      <c r="AA74"/>
    </row>
    <row r="75" spans="1:27" x14ac:dyDescent="0.25">
      <c r="A75"/>
      <c r="B75"/>
      <c r="C75"/>
      <c r="D75"/>
      <c r="E75" s="108"/>
      <c r="F75"/>
      <c r="G75"/>
      <c r="H75" s="108"/>
      <c r="I75"/>
      <c r="J75"/>
      <c r="K75"/>
      <c r="L75" s="111"/>
      <c r="M75"/>
      <c r="N75"/>
      <c r="O75"/>
      <c r="P75"/>
      <c r="Q75"/>
      <c r="R75"/>
      <c r="S75"/>
      <c r="T75" s="109"/>
      <c r="U75"/>
      <c r="V75"/>
      <c r="W75"/>
      <c r="X75"/>
      <c r="Y75"/>
      <c r="Z75"/>
      <c r="AA75"/>
    </row>
    <row r="76" spans="1:27" x14ac:dyDescent="0.25">
      <c r="A76"/>
      <c r="B76"/>
      <c r="C76"/>
      <c r="D76"/>
      <c r="E76" s="108"/>
      <c r="F76"/>
      <c r="G76"/>
      <c r="H76" s="108"/>
      <c r="I76"/>
      <c r="J76"/>
      <c r="K76"/>
      <c r="L76" s="111"/>
      <c r="M76"/>
      <c r="N76"/>
      <c r="O76"/>
      <c r="P76"/>
      <c r="Q76"/>
      <c r="R76"/>
      <c r="S76"/>
      <c r="T76" s="109"/>
      <c r="U76"/>
      <c r="V76"/>
      <c r="W76"/>
      <c r="X76"/>
      <c r="Y76"/>
      <c r="Z76"/>
      <c r="AA76"/>
    </row>
    <row r="77" spans="1:27" x14ac:dyDescent="0.25">
      <c r="A77"/>
      <c r="B77"/>
      <c r="C77"/>
      <c r="D77"/>
      <c r="E77" s="108"/>
      <c r="F77"/>
      <c r="G77"/>
      <c r="H77" s="108"/>
      <c r="I77"/>
      <c r="J77"/>
      <c r="K77"/>
      <c r="L77" s="111"/>
      <c r="M77"/>
      <c r="N77"/>
      <c r="O77"/>
      <c r="P77"/>
      <c r="Q77"/>
      <c r="R77"/>
      <c r="S77"/>
      <c r="T77" s="109"/>
      <c r="U77"/>
      <c r="V77"/>
      <c r="W77"/>
      <c r="X77"/>
      <c r="Y77"/>
      <c r="Z77"/>
      <c r="AA77"/>
    </row>
    <row r="78" spans="1:27" x14ac:dyDescent="0.25">
      <c r="A78"/>
      <c r="B78"/>
      <c r="C78"/>
      <c r="D78"/>
      <c r="E78" s="108"/>
      <c r="F78"/>
      <c r="G78"/>
      <c r="H78" s="108"/>
      <c r="I78"/>
      <c r="J78"/>
      <c r="K78"/>
      <c r="L78" s="111"/>
      <c r="M78"/>
      <c r="N78"/>
      <c r="O78"/>
      <c r="P78"/>
      <c r="Q78"/>
      <c r="R78"/>
      <c r="S78"/>
      <c r="T78" s="109"/>
      <c r="U78"/>
      <c r="V78"/>
      <c r="W78"/>
      <c r="X78"/>
      <c r="Y78"/>
      <c r="Z78"/>
      <c r="AA78"/>
    </row>
    <row r="79" spans="1:27" x14ac:dyDescent="0.25">
      <c r="A79"/>
      <c r="B79"/>
      <c r="C79"/>
      <c r="D79"/>
      <c r="E79" s="108"/>
      <c r="F79"/>
      <c r="G79"/>
      <c r="H79" s="108"/>
      <c r="I79"/>
      <c r="J79"/>
      <c r="K79"/>
      <c r="L79" s="111"/>
      <c r="M79"/>
      <c r="N79"/>
      <c r="O79"/>
      <c r="P79"/>
      <c r="Q79"/>
      <c r="R79"/>
      <c r="S79"/>
      <c r="T79" s="109"/>
      <c r="U79"/>
      <c r="V79"/>
      <c r="W79"/>
      <c r="X79"/>
      <c r="Y79"/>
      <c r="Z79"/>
      <c r="AA79"/>
    </row>
    <row r="80" spans="1:27" x14ac:dyDescent="0.25">
      <c r="A80"/>
      <c r="B80"/>
      <c r="C80"/>
      <c r="D80"/>
      <c r="E80" s="108"/>
      <c r="F80"/>
      <c r="G80"/>
      <c r="H80" s="108"/>
      <c r="I80"/>
      <c r="J80"/>
      <c r="K80"/>
      <c r="L80" s="111"/>
      <c r="M80"/>
      <c r="N80"/>
      <c r="O80"/>
      <c r="P80"/>
      <c r="Q80"/>
      <c r="R80"/>
      <c r="S80"/>
      <c r="T80" s="109"/>
      <c r="U80"/>
      <c r="V80"/>
      <c r="W80"/>
      <c r="X80"/>
      <c r="Y80"/>
      <c r="Z80"/>
      <c r="AA80"/>
    </row>
    <row r="81" spans="1:27" x14ac:dyDescent="0.25">
      <c r="A81"/>
      <c r="B81"/>
      <c r="C81"/>
      <c r="D81"/>
      <c r="E81" s="108"/>
      <c r="F81"/>
      <c r="G81"/>
      <c r="H81" s="108"/>
      <c r="I81"/>
      <c r="J81"/>
      <c r="K81"/>
      <c r="L81" s="111"/>
      <c r="M81"/>
      <c r="N81"/>
      <c r="O81"/>
      <c r="P81"/>
      <c r="Q81"/>
      <c r="R81"/>
      <c r="S81"/>
      <c r="T81" s="109"/>
      <c r="U81"/>
      <c r="V81"/>
      <c r="W81"/>
      <c r="X81"/>
      <c r="Y81"/>
      <c r="Z81"/>
      <c r="AA81"/>
    </row>
    <row r="82" spans="1:27" x14ac:dyDescent="0.25">
      <c r="A82"/>
      <c r="B82"/>
      <c r="C82"/>
      <c r="D82"/>
      <c r="E82" s="108"/>
      <c r="F82"/>
      <c r="G82"/>
      <c r="H82" s="108"/>
      <c r="I82"/>
      <c r="J82"/>
      <c r="K82"/>
      <c r="L82" s="111"/>
      <c r="M82"/>
      <c r="N82"/>
      <c r="O82"/>
      <c r="P82"/>
      <c r="Q82"/>
      <c r="R82"/>
      <c r="S82"/>
      <c r="T82" s="109"/>
      <c r="U82"/>
      <c r="V82"/>
      <c r="W82"/>
      <c r="X82"/>
      <c r="Y82"/>
      <c r="Z82"/>
      <c r="AA82"/>
    </row>
    <row r="83" spans="1:27" x14ac:dyDescent="0.25">
      <c r="A83"/>
      <c r="B83"/>
      <c r="C83"/>
      <c r="D83"/>
      <c r="E83" s="108"/>
      <c r="F83"/>
      <c r="G83"/>
      <c r="H83" s="108"/>
      <c r="I83"/>
      <c r="J83"/>
      <c r="K83"/>
      <c r="L83" s="111"/>
      <c r="M83"/>
      <c r="N83"/>
      <c r="O83"/>
      <c r="P83"/>
      <c r="Q83"/>
      <c r="R83"/>
      <c r="S83"/>
      <c r="T83" s="109"/>
      <c r="U83"/>
      <c r="V83"/>
      <c r="W83"/>
      <c r="X83"/>
      <c r="Y83"/>
      <c r="Z83"/>
      <c r="AA83"/>
    </row>
    <row r="84" spans="1:27" x14ac:dyDescent="0.25">
      <c r="A84"/>
      <c r="B84"/>
      <c r="C84"/>
      <c r="D84"/>
      <c r="E84" s="108"/>
      <c r="F84"/>
      <c r="G84"/>
      <c r="H84" s="108"/>
      <c r="I84"/>
      <c r="J84"/>
      <c r="K84"/>
      <c r="L84" s="111"/>
      <c r="M84"/>
      <c r="N84"/>
      <c r="O84"/>
      <c r="P84"/>
      <c r="Q84"/>
      <c r="R84"/>
      <c r="S84"/>
      <c r="T84" s="109"/>
      <c r="U84"/>
      <c r="V84"/>
      <c r="W84"/>
      <c r="X84"/>
      <c r="Y84"/>
      <c r="Z84"/>
      <c r="AA84"/>
    </row>
    <row r="85" spans="1:27" x14ac:dyDescent="0.25">
      <c r="A85"/>
      <c r="B85"/>
      <c r="C85"/>
      <c r="D85"/>
      <c r="E85" s="108"/>
      <c r="F85"/>
      <c r="G85"/>
      <c r="H85" s="108"/>
      <c r="I85"/>
      <c r="J85"/>
      <c r="K85"/>
      <c r="L85" s="111"/>
      <c r="M85"/>
      <c r="N85"/>
      <c r="O85"/>
      <c r="P85"/>
      <c r="Q85"/>
      <c r="R85"/>
      <c r="S85"/>
      <c r="T85" s="109"/>
      <c r="U85"/>
      <c r="V85"/>
      <c r="W85"/>
      <c r="X85"/>
      <c r="Y85"/>
      <c r="Z85"/>
      <c r="AA85"/>
    </row>
    <row r="86" spans="1:27" x14ac:dyDescent="0.25">
      <c r="A86"/>
      <c r="B86"/>
      <c r="C86"/>
      <c r="D86"/>
      <c r="E86" s="108"/>
      <c r="F86"/>
      <c r="G86"/>
      <c r="H86" s="108"/>
      <c r="I86"/>
      <c r="J86"/>
      <c r="K86"/>
      <c r="L86" s="111"/>
      <c r="M86"/>
      <c r="N86"/>
      <c r="O86"/>
      <c r="P86"/>
      <c r="Q86"/>
      <c r="R86"/>
      <c r="S86"/>
      <c r="T86" s="109"/>
      <c r="U86"/>
      <c r="V86"/>
      <c r="W86"/>
      <c r="X86"/>
      <c r="Y86"/>
      <c r="Z86"/>
      <c r="AA86"/>
    </row>
    <row r="87" spans="1:27" x14ac:dyDescent="0.25">
      <c r="A87"/>
      <c r="B87"/>
      <c r="C87"/>
      <c r="D87"/>
      <c r="E87" s="108"/>
      <c r="F87"/>
      <c r="G87"/>
      <c r="H87" s="108"/>
      <c r="I87"/>
      <c r="J87"/>
      <c r="K87"/>
      <c r="L87" s="111"/>
      <c r="M87"/>
      <c r="N87"/>
      <c r="O87"/>
      <c r="P87"/>
      <c r="Q87"/>
      <c r="R87"/>
      <c r="S87"/>
      <c r="T87" s="109"/>
      <c r="U87"/>
      <c r="V87"/>
      <c r="W87"/>
      <c r="X87"/>
      <c r="Y87"/>
      <c r="Z87"/>
      <c r="AA87"/>
    </row>
    <row r="88" spans="1:27" x14ac:dyDescent="0.25">
      <c r="A88"/>
      <c r="B88"/>
      <c r="C88"/>
      <c r="D88"/>
      <c r="E88" s="108"/>
      <c r="F88"/>
      <c r="G88"/>
      <c r="H88" s="108"/>
      <c r="I88"/>
      <c r="J88"/>
      <c r="K88"/>
      <c r="L88" s="111"/>
      <c r="M88"/>
      <c r="N88"/>
      <c r="O88"/>
      <c r="P88"/>
      <c r="Q88"/>
      <c r="R88"/>
      <c r="S88"/>
      <c r="T88" s="109"/>
      <c r="U88"/>
      <c r="V88"/>
      <c r="W88"/>
      <c r="X88"/>
      <c r="Y88"/>
      <c r="Z88"/>
      <c r="AA88"/>
    </row>
    <row r="89" spans="1:27" x14ac:dyDescent="0.25">
      <c r="A89"/>
      <c r="B89"/>
      <c r="C89"/>
      <c r="D89"/>
      <c r="E89" s="108"/>
      <c r="F89"/>
      <c r="G89"/>
      <c r="H89" s="108"/>
      <c r="I89"/>
      <c r="J89"/>
      <c r="K89"/>
      <c r="L89" s="111"/>
      <c r="M89"/>
      <c r="N89"/>
      <c r="O89"/>
      <c r="P89"/>
      <c r="Q89"/>
      <c r="R89"/>
      <c r="S89"/>
      <c r="T89" s="109"/>
      <c r="U89"/>
      <c r="V89"/>
      <c r="W89"/>
      <c r="X89"/>
      <c r="Y89"/>
      <c r="Z89"/>
      <c r="AA89"/>
    </row>
    <row r="90" spans="1:27" x14ac:dyDescent="0.25">
      <c r="A90"/>
      <c r="B90"/>
      <c r="C90"/>
      <c r="D90"/>
      <c r="E90" s="108"/>
      <c r="F90"/>
      <c r="G90"/>
      <c r="H90" s="108"/>
      <c r="I90"/>
      <c r="J90"/>
      <c r="K90"/>
      <c r="L90" s="111"/>
      <c r="M90"/>
      <c r="N90"/>
      <c r="O90"/>
      <c r="P90"/>
      <c r="Q90"/>
      <c r="R90"/>
      <c r="S90"/>
      <c r="T90" s="109"/>
      <c r="U90"/>
      <c r="V90"/>
      <c r="W90"/>
      <c r="X90"/>
      <c r="Y90"/>
      <c r="Z90"/>
      <c r="AA90"/>
    </row>
    <row r="91" spans="1:27" x14ac:dyDescent="0.25">
      <c r="A91"/>
      <c r="B91"/>
      <c r="C91"/>
      <c r="D91"/>
      <c r="E91" s="108"/>
      <c r="F91"/>
      <c r="G91"/>
      <c r="H91" s="108"/>
      <c r="I91"/>
      <c r="J91"/>
      <c r="K91"/>
      <c r="L91" s="111"/>
      <c r="M91"/>
      <c r="N91"/>
      <c r="O91"/>
      <c r="P91"/>
      <c r="Q91"/>
      <c r="R91"/>
      <c r="S91"/>
      <c r="T91" s="109"/>
      <c r="U91"/>
      <c r="V91"/>
      <c r="W91"/>
      <c r="X91"/>
      <c r="Y91"/>
      <c r="Z91"/>
      <c r="AA91"/>
    </row>
    <row r="92" spans="1:27" x14ac:dyDescent="0.25">
      <c r="A92"/>
      <c r="B92"/>
      <c r="C92"/>
      <c r="D92"/>
      <c r="E92" s="108"/>
      <c r="F92"/>
      <c r="G92"/>
      <c r="H92" s="108"/>
      <c r="I92"/>
      <c r="J92"/>
      <c r="K92"/>
      <c r="L92" s="111"/>
      <c r="M92"/>
      <c r="N92"/>
      <c r="O92"/>
      <c r="P92"/>
      <c r="Q92"/>
      <c r="R92"/>
      <c r="S92"/>
      <c r="T92" s="109"/>
      <c r="U92"/>
      <c r="V92"/>
      <c r="W92"/>
      <c r="X92"/>
      <c r="Y92"/>
      <c r="Z92"/>
      <c r="AA92"/>
    </row>
    <row r="93" spans="1:27" x14ac:dyDescent="0.25">
      <c r="A93"/>
      <c r="B93"/>
      <c r="C93"/>
      <c r="D93"/>
      <c r="E93" s="108"/>
      <c r="F93"/>
      <c r="G93"/>
      <c r="H93" s="108"/>
      <c r="I93"/>
      <c r="J93"/>
      <c r="K93"/>
      <c r="L93" s="111"/>
      <c r="M93"/>
      <c r="N93"/>
      <c r="O93"/>
      <c r="P93"/>
      <c r="Q93"/>
      <c r="R93"/>
      <c r="S93"/>
      <c r="T93" s="109"/>
      <c r="U93"/>
      <c r="V93"/>
      <c r="W93"/>
      <c r="X93"/>
      <c r="Y93"/>
      <c r="Z93"/>
      <c r="AA93"/>
    </row>
    <row r="94" spans="1:27" x14ac:dyDescent="0.25">
      <c r="A94"/>
      <c r="B94"/>
      <c r="C94"/>
      <c r="D94"/>
      <c r="E94" s="108"/>
      <c r="F94"/>
      <c r="G94"/>
      <c r="H94" s="108"/>
      <c r="I94"/>
      <c r="J94"/>
      <c r="K94"/>
      <c r="L94" s="111"/>
      <c r="M94"/>
      <c r="N94"/>
      <c r="O94"/>
      <c r="P94"/>
      <c r="Q94"/>
      <c r="R94"/>
      <c r="S94"/>
      <c r="T94" s="109"/>
      <c r="U94"/>
      <c r="V94"/>
      <c r="W94"/>
      <c r="X94"/>
      <c r="Y94"/>
      <c r="Z94"/>
      <c r="AA94"/>
    </row>
    <row r="95" spans="1:27" x14ac:dyDescent="0.25">
      <c r="A95"/>
      <c r="B95"/>
      <c r="C95"/>
      <c r="D95"/>
      <c r="E95" s="108"/>
      <c r="F95"/>
      <c r="G95"/>
      <c r="H95" s="108"/>
      <c r="I95"/>
      <c r="J95"/>
      <c r="K95"/>
      <c r="L95" s="111"/>
      <c r="M95"/>
      <c r="N95"/>
      <c r="O95"/>
      <c r="P95"/>
      <c r="Q95"/>
      <c r="R95"/>
      <c r="S95"/>
      <c r="T95" s="109"/>
      <c r="U95"/>
      <c r="V95"/>
      <c r="W95"/>
      <c r="X95"/>
      <c r="Y95"/>
      <c r="Z95"/>
      <c r="AA95"/>
    </row>
    <row r="96" spans="1:27" x14ac:dyDescent="0.25">
      <c r="A96"/>
      <c r="B96"/>
      <c r="C96"/>
      <c r="D96"/>
      <c r="E96" s="108"/>
      <c r="F96"/>
      <c r="G96"/>
      <c r="H96" s="108"/>
      <c r="I96"/>
      <c r="J96"/>
      <c r="K96"/>
      <c r="L96" s="111"/>
      <c r="M96"/>
      <c r="N96"/>
      <c r="O96"/>
      <c r="P96"/>
      <c r="Q96"/>
      <c r="R96"/>
      <c r="S96"/>
      <c r="T96" s="109"/>
      <c r="U96"/>
      <c r="V96"/>
      <c r="W96"/>
      <c r="X96"/>
      <c r="Y96"/>
      <c r="Z96"/>
      <c r="AA96"/>
    </row>
    <row r="97" spans="1:27" x14ac:dyDescent="0.25">
      <c r="A97"/>
      <c r="B97"/>
      <c r="C97"/>
      <c r="D97"/>
      <c r="E97" s="108"/>
      <c r="F97"/>
      <c r="G97"/>
      <c r="H97" s="108"/>
      <c r="I97"/>
      <c r="J97"/>
      <c r="K97"/>
      <c r="L97" s="111"/>
      <c r="M97"/>
      <c r="N97"/>
      <c r="O97"/>
      <c r="P97"/>
      <c r="Q97"/>
      <c r="R97"/>
      <c r="S97"/>
      <c r="T97" s="109"/>
      <c r="U97"/>
      <c r="V97"/>
      <c r="W97"/>
      <c r="X97"/>
      <c r="Y97"/>
      <c r="Z97"/>
      <c r="AA97"/>
    </row>
    <row r="98" spans="1:27" x14ac:dyDescent="0.25">
      <c r="A98"/>
      <c r="B98"/>
      <c r="C98"/>
      <c r="D98"/>
      <c r="E98" s="108"/>
      <c r="F98"/>
      <c r="G98"/>
      <c r="H98" s="108"/>
      <c r="I98"/>
      <c r="J98"/>
      <c r="K98"/>
      <c r="L98" s="111"/>
      <c r="M98"/>
      <c r="N98"/>
      <c r="O98"/>
      <c r="P98"/>
      <c r="Q98"/>
      <c r="R98"/>
      <c r="S98"/>
      <c r="T98" s="109"/>
      <c r="U98"/>
      <c r="V98"/>
      <c r="W98"/>
      <c r="X98"/>
      <c r="Y98"/>
      <c r="Z98"/>
      <c r="AA98"/>
    </row>
    <row r="99" spans="1:27" x14ac:dyDescent="0.25">
      <c r="A99"/>
      <c r="B99"/>
      <c r="C99"/>
      <c r="D99"/>
      <c r="E99" s="108"/>
      <c r="F99"/>
      <c r="G99"/>
      <c r="H99" s="108"/>
      <c r="I99"/>
      <c r="J99"/>
      <c r="K99"/>
      <c r="L99" s="111"/>
      <c r="M99"/>
      <c r="N99"/>
      <c r="O99"/>
      <c r="P99"/>
      <c r="Q99"/>
      <c r="R99"/>
      <c r="S99"/>
      <c r="T99" s="109"/>
      <c r="U99"/>
      <c r="V99"/>
      <c r="W99"/>
      <c r="X99"/>
      <c r="Y99"/>
      <c r="Z99"/>
      <c r="AA99"/>
    </row>
    <row r="100" spans="1:27" x14ac:dyDescent="0.25">
      <c r="A100"/>
      <c r="B100"/>
      <c r="C100"/>
      <c r="D100"/>
      <c r="E100" s="108"/>
      <c r="F100"/>
      <c r="G100"/>
      <c r="H100" s="108"/>
      <c r="I100"/>
      <c r="J100"/>
      <c r="K100"/>
      <c r="L100" s="111"/>
      <c r="M100"/>
      <c r="N100"/>
      <c r="O100"/>
      <c r="P100"/>
      <c r="Q100"/>
      <c r="R100"/>
      <c r="S100"/>
      <c r="T100" s="109"/>
      <c r="U100"/>
      <c r="V100"/>
      <c r="W100"/>
      <c r="X100"/>
      <c r="Y100"/>
      <c r="Z100"/>
      <c r="AA100"/>
    </row>
    <row r="101" spans="1:27" x14ac:dyDescent="0.25">
      <c r="A101"/>
      <c r="B101"/>
      <c r="C101"/>
      <c r="D101"/>
      <c r="E101" s="108"/>
      <c r="F101"/>
      <c r="G101"/>
      <c r="H101" s="108"/>
      <c r="I101"/>
      <c r="J101"/>
      <c r="K101"/>
      <c r="L101" s="111"/>
      <c r="M101"/>
      <c r="N101"/>
      <c r="O101"/>
      <c r="P101"/>
      <c r="Q101"/>
      <c r="R101"/>
      <c r="S101"/>
      <c r="T101" s="109"/>
      <c r="U101"/>
      <c r="V101"/>
      <c r="W101"/>
      <c r="X101"/>
      <c r="Y101"/>
      <c r="Z101"/>
      <c r="AA101"/>
    </row>
    <row r="102" spans="1:27" x14ac:dyDescent="0.25">
      <c r="A102"/>
      <c r="B102"/>
      <c r="C102"/>
      <c r="D102"/>
      <c r="E102" s="108"/>
      <c r="F102"/>
      <c r="G102"/>
      <c r="H102" s="108"/>
      <c r="I102"/>
      <c r="J102"/>
      <c r="K102"/>
      <c r="L102" s="111"/>
      <c r="M102"/>
      <c r="N102"/>
      <c r="O102"/>
      <c r="P102"/>
      <c r="Q102"/>
      <c r="R102"/>
      <c r="S102"/>
      <c r="T102" s="109"/>
      <c r="U102"/>
      <c r="V102"/>
      <c r="W102"/>
      <c r="X102"/>
      <c r="Y102"/>
      <c r="Z102"/>
      <c r="AA102"/>
    </row>
    <row r="103" spans="1:27" x14ac:dyDescent="0.25">
      <c r="A103"/>
      <c r="B103"/>
      <c r="C103"/>
      <c r="D103"/>
      <c r="E103" s="108"/>
      <c r="F103"/>
      <c r="G103"/>
      <c r="H103" s="108"/>
      <c r="I103"/>
      <c r="J103"/>
      <c r="K103"/>
      <c r="L103" s="111"/>
      <c r="M103"/>
      <c r="N103"/>
      <c r="O103"/>
      <c r="P103"/>
      <c r="Q103"/>
      <c r="R103"/>
      <c r="S103"/>
      <c r="T103" s="109"/>
      <c r="U103"/>
      <c r="V103"/>
      <c r="W103"/>
      <c r="X103"/>
      <c r="Y103"/>
      <c r="Z103"/>
      <c r="AA103"/>
    </row>
    <row r="104" spans="1:27" x14ac:dyDescent="0.25">
      <c r="A104"/>
      <c r="B104"/>
      <c r="C104"/>
      <c r="D104"/>
      <c r="E104" s="108"/>
      <c r="F104"/>
      <c r="G104"/>
      <c r="H104" s="108"/>
      <c r="I104"/>
      <c r="J104"/>
      <c r="K104"/>
      <c r="L104" s="111"/>
      <c r="M104"/>
      <c r="N104"/>
      <c r="O104"/>
      <c r="P104"/>
      <c r="Q104"/>
      <c r="R104"/>
      <c r="S104"/>
      <c r="T104" s="109"/>
      <c r="U104"/>
      <c r="V104"/>
      <c r="W104"/>
      <c r="X104"/>
      <c r="Y104"/>
      <c r="Z104"/>
      <c r="AA104"/>
    </row>
    <row r="105" spans="1:27" x14ac:dyDescent="0.25">
      <c r="A105"/>
      <c r="B105"/>
      <c r="C105"/>
      <c r="D105"/>
      <c r="E105" s="108"/>
      <c r="F105"/>
      <c r="G105"/>
      <c r="H105" s="108"/>
      <c r="I105"/>
      <c r="J105"/>
      <c r="K105"/>
      <c r="L105" s="111"/>
      <c r="M105"/>
      <c r="N105"/>
      <c r="O105"/>
      <c r="P105"/>
      <c r="Q105"/>
      <c r="R105"/>
      <c r="S105"/>
      <c r="T105" s="109"/>
      <c r="U105"/>
      <c r="V105"/>
      <c r="W105"/>
      <c r="X105"/>
      <c r="Y105"/>
      <c r="Z105"/>
      <c r="AA105"/>
    </row>
    <row r="106" spans="1:27" x14ac:dyDescent="0.25">
      <c r="A106"/>
      <c r="B106"/>
      <c r="C106"/>
      <c r="D106"/>
      <c r="E106" s="108"/>
      <c r="F106"/>
      <c r="G106"/>
      <c r="H106" s="108"/>
      <c r="I106"/>
      <c r="J106"/>
      <c r="K106"/>
      <c r="L106" s="111"/>
      <c r="M106"/>
      <c r="N106"/>
      <c r="O106"/>
      <c r="P106"/>
      <c r="Q106"/>
      <c r="R106"/>
      <c r="S106"/>
      <c r="T106" s="109"/>
      <c r="U106"/>
      <c r="V106"/>
      <c r="W106"/>
      <c r="X106"/>
      <c r="Y106"/>
      <c r="Z106"/>
      <c r="AA106"/>
    </row>
    <row r="107" spans="1:27" x14ac:dyDescent="0.25">
      <c r="A107"/>
      <c r="B107"/>
      <c r="C107"/>
      <c r="D107"/>
      <c r="E107" s="108"/>
      <c r="F107"/>
      <c r="G107"/>
      <c r="H107" s="108"/>
      <c r="I107"/>
      <c r="J107"/>
      <c r="K107"/>
      <c r="L107" s="111"/>
      <c r="M107"/>
      <c r="N107"/>
      <c r="O107"/>
      <c r="P107"/>
      <c r="Q107"/>
      <c r="R107"/>
      <c r="S107"/>
      <c r="T107" s="109"/>
      <c r="U107"/>
      <c r="V107"/>
      <c r="W107"/>
      <c r="X107"/>
      <c r="Y107"/>
      <c r="Z107"/>
      <c r="AA107"/>
    </row>
    <row r="108" spans="1:27" x14ac:dyDescent="0.25">
      <c r="A108"/>
      <c r="B108"/>
      <c r="C108"/>
      <c r="D108"/>
      <c r="E108" s="108"/>
      <c r="F108"/>
      <c r="G108"/>
      <c r="H108" s="108"/>
      <c r="I108"/>
      <c r="J108"/>
      <c r="K108"/>
      <c r="L108" s="111"/>
      <c r="M108"/>
      <c r="N108"/>
      <c r="O108"/>
      <c r="P108"/>
      <c r="Q108"/>
      <c r="R108"/>
      <c r="S108"/>
      <c r="T108" s="109"/>
      <c r="U108"/>
      <c r="V108"/>
      <c r="W108"/>
      <c r="X108"/>
      <c r="Y108"/>
      <c r="Z108"/>
      <c r="AA108"/>
    </row>
    <row r="109" spans="1:27" x14ac:dyDescent="0.25">
      <c r="A109"/>
      <c r="B109"/>
      <c r="C109"/>
      <c r="D109"/>
      <c r="E109" s="108"/>
      <c r="F109"/>
      <c r="G109"/>
      <c r="H109" s="108"/>
      <c r="I109"/>
      <c r="J109"/>
      <c r="K109"/>
      <c r="L109" s="111"/>
      <c r="M109"/>
      <c r="N109"/>
      <c r="O109"/>
      <c r="P109"/>
      <c r="Q109"/>
      <c r="R109"/>
      <c r="S109"/>
      <c r="T109" s="109"/>
      <c r="U109"/>
      <c r="V109"/>
      <c r="W109"/>
      <c r="X109"/>
      <c r="Y109"/>
      <c r="Z109"/>
      <c r="AA109"/>
    </row>
    <row r="110" spans="1:27" x14ac:dyDescent="0.25">
      <c r="A110"/>
      <c r="B110"/>
      <c r="C110"/>
      <c r="D110"/>
      <c r="E110" s="108"/>
      <c r="F110"/>
      <c r="G110"/>
      <c r="H110" s="108"/>
      <c r="I110"/>
      <c r="J110"/>
      <c r="K110"/>
      <c r="L110" s="111"/>
      <c r="M110"/>
      <c r="N110"/>
      <c r="O110"/>
      <c r="P110"/>
      <c r="Q110"/>
      <c r="R110"/>
      <c r="S110"/>
      <c r="T110" s="109"/>
      <c r="U110"/>
      <c r="V110"/>
      <c r="W110"/>
      <c r="X110"/>
      <c r="Y110"/>
      <c r="Z110"/>
      <c r="AA110"/>
    </row>
    <row r="111" spans="1:27" x14ac:dyDescent="0.25">
      <c r="A111"/>
      <c r="B111"/>
      <c r="C111"/>
      <c r="D111"/>
      <c r="E111" s="108"/>
      <c r="F111"/>
      <c r="G111"/>
      <c r="H111" s="108"/>
      <c r="I111"/>
      <c r="J111"/>
      <c r="K111"/>
      <c r="L111" s="111"/>
      <c r="M111"/>
      <c r="N111"/>
      <c r="O111"/>
      <c r="P111"/>
      <c r="Q111"/>
      <c r="R111"/>
      <c r="S111"/>
      <c r="T111" s="109"/>
      <c r="U111"/>
      <c r="V111"/>
      <c r="W111"/>
      <c r="X111"/>
      <c r="Y111"/>
      <c r="Z111"/>
      <c r="AA111"/>
    </row>
    <row r="112" spans="1:27" x14ac:dyDescent="0.25">
      <c r="A112"/>
      <c r="B112"/>
      <c r="C112"/>
      <c r="D112"/>
      <c r="E112" s="108"/>
      <c r="F112"/>
      <c r="G112"/>
      <c r="H112" s="108"/>
      <c r="I112"/>
      <c r="J112"/>
      <c r="K112"/>
      <c r="L112" s="111"/>
      <c r="M112"/>
      <c r="N112"/>
      <c r="O112"/>
      <c r="P112"/>
      <c r="Q112"/>
      <c r="R112"/>
      <c r="S112"/>
      <c r="T112" s="109"/>
      <c r="U112"/>
      <c r="V112"/>
      <c r="W112"/>
      <c r="X112"/>
      <c r="Y112"/>
      <c r="Z112"/>
      <c r="AA112"/>
    </row>
    <row r="113" spans="1:27" x14ac:dyDescent="0.25">
      <c r="A113"/>
      <c r="B113"/>
      <c r="C113"/>
      <c r="D113"/>
      <c r="E113" s="108"/>
      <c r="F113"/>
      <c r="G113"/>
      <c r="H113" s="108"/>
      <c r="I113"/>
      <c r="J113"/>
      <c r="K113"/>
      <c r="L113" s="111"/>
      <c r="M113"/>
      <c r="N113"/>
      <c r="O113"/>
      <c r="P113"/>
      <c r="Q113"/>
      <c r="R113"/>
      <c r="S113"/>
      <c r="T113" s="109"/>
      <c r="U113"/>
      <c r="V113"/>
      <c r="W113"/>
      <c r="X113"/>
      <c r="Y113"/>
      <c r="Z113"/>
      <c r="AA113"/>
    </row>
    <row r="114" spans="1:27" x14ac:dyDescent="0.25">
      <c r="A114"/>
      <c r="B114"/>
      <c r="C114"/>
      <c r="D114"/>
      <c r="E114" s="108"/>
      <c r="F114"/>
      <c r="G114"/>
      <c r="H114" s="108"/>
      <c r="I114"/>
      <c r="J114"/>
      <c r="K114"/>
      <c r="L114" s="111"/>
      <c r="M114"/>
      <c r="N114"/>
      <c r="O114"/>
      <c r="P114"/>
      <c r="Q114"/>
      <c r="R114"/>
      <c r="S114"/>
      <c r="T114" s="109"/>
      <c r="U114"/>
      <c r="V114"/>
      <c r="W114"/>
      <c r="X114"/>
      <c r="Y114"/>
      <c r="Z114"/>
      <c r="AA114"/>
    </row>
    <row r="115" spans="1:27" x14ac:dyDescent="0.25">
      <c r="A115"/>
      <c r="B115"/>
      <c r="C115"/>
      <c r="D115"/>
      <c r="E115" s="108"/>
      <c r="F115"/>
      <c r="G115"/>
      <c r="H115" s="108"/>
      <c r="I115"/>
      <c r="J115"/>
      <c r="K115"/>
      <c r="L115" s="111"/>
      <c r="M115"/>
      <c r="N115"/>
      <c r="O115"/>
      <c r="P115"/>
      <c r="Q115"/>
      <c r="R115"/>
      <c r="S115"/>
      <c r="T115" s="109"/>
      <c r="U115"/>
      <c r="V115"/>
      <c r="W115"/>
      <c r="X115"/>
      <c r="Y115"/>
      <c r="Z115"/>
      <c r="AA115"/>
    </row>
    <row r="116" spans="1:27" x14ac:dyDescent="0.25">
      <c r="A116"/>
      <c r="B116"/>
      <c r="C116"/>
      <c r="D116"/>
      <c r="E116" s="108"/>
      <c r="F116"/>
      <c r="G116"/>
      <c r="H116" s="108"/>
      <c r="I116"/>
      <c r="J116"/>
      <c r="K116"/>
      <c r="L116" s="111"/>
      <c r="M116"/>
      <c r="N116"/>
      <c r="O116"/>
      <c r="P116"/>
      <c r="Q116"/>
      <c r="R116"/>
      <c r="S116"/>
      <c r="T116" s="109"/>
      <c r="U116"/>
      <c r="V116"/>
      <c r="W116"/>
      <c r="X116"/>
      <c r="Y116"/>
      <c r="Z116"/>
      <c r="AA116"/>
    </row>
    <row r="117" spans="1:27" x14ac:dyDescent="0.25">
      <c r="A117"/>
      <c r="B117"/>
      <c r="C117"/>
      <c r="D117"/>
      <c r="E117" s="108"/>
      <c r="F117"/>
      <c r="G117"/>
      <c r="H117" s="108"/>
      <c r="I117"/>
      <c r="J117"/>
      <c r="K117"/>
      <c r="L117" s="111"/>
      <c r="M117"/>
      <c r="N117"/>
      <c r="O117"/>
      <c r="P117"/>
      <c r="Q117"/>
      <c r="R117"/>
      <c r="S117"/>
      <c r="T117" s="109"/>
      <c r="U117"/>
      <c r="V117"/>
      <c r="W117"/>
      <c r="X117"/>
      <c r="Y117"/>
      <c r="Z117"/>
      <c r="AA117"/>
    </row>
    <row r="118" spans="1:27" x14ac:dyDescent="0.25">
      <c r="A118"/>
      <c r="B118"/>
      <c r="C118"/>
      <c r="D118"/>
      <c r="E118" s="108"/>
      <c r="F118"/>
      <c r="G118"/>
      <c r="H118" s="108"/>
      <c r="I118"/>
      <c r="J118"/>
      <c r="K118"/>
      <c r="L118" s="111"/>
      <c r="M118"/>
      <c r="N118"/>
      <c r="O118"/>
      <c r="P118"/>
      <c r="Q118"/>
      <c r="R118"/>
      <c r="S118"/>
      <c r="T118" s="109"/>
      <c r="U118"/>
      <c r="V118"/>
      <c r="W118"/>
      <c r="X118"/>
      <c r="Y118"/>
      <c r="Z118"/>
      <c r="AA118"/>
    </row>
    <row r="119" spans="1:27" x14ac:dyDescent="0.25">
      <c r="A119"/>
      <c r="B119"/>
      <c r="C119"/>
      <c r="D119"/>
      <c r="E119" s="108"/>
      <c r="F119"/>
      <c r="G119"/>
      <c r="H119" s="108"/>
      <c r="I119"/>
      <c r="J119"/>
      <c r="K119"/>
      <c r="L119" s="111"/>
      <c r="M119"/>
      <c r="N119"/>
      <c r="O119"/>
      <c r="P119"/>
      <c r="Q119"/>
      <c r="R119"/>
      <c r="S119"/>
      <c r="T119" s="109"/>
      <c r="U119"/>
      <c r="V119"/>
      <c r="W119"/>
      <c r="X119"/>
      <c r="Y119"/>
      <c r="Z119"/>
      <c r="AA119"/>
    </row>
    <row r="120" spans="1:27" x14ac:dyDescent="0.25">
      <c r="A120"/>
      <c r="B120"/>
      <c r="C120"/>
      <c r="D120"/>
      <c r="E120" s="108"/>
      <c r="F120"/>
      <c r="G120"/>
      <c r="H120" s="108"/>
      <c r="I120"/>
      <c r="J120"/>
      <c r="K120"/>
      <c r="L120" s="111"/>
      <c r="M120"/>
      <c r="N120"/>
      <c r="O120"/>
      <c r="P120"/>
      <c r="Q120"/>
      <c r="R120"/>
      <c r="S120"/>
      <c r="T120" s="109"/>
      <c r="U120"/>
      <c r="V120"/>
      <c r="W120"/>
      <c r="X120"/>
      <c r="Y120"/>
      <c r="Z120"/>
      <c r="AA120"/>
    </row>
    <row r="121" spans="1:27" x14ac:dyDescent="0.25">
      <c r="A121"/>
      <c r="B121"/>
      <c r="C121"/>
      <c r="D121"/>
      <c r="E121" s="108"/>
      <c r="F121"/>
      <c r="G121"/>
      <c r="H121" s="108"/>
      <c r="I121"/>
      <c r="J121"/>
      <c r="K121"/>
      <c r="L121" s="111"/>
      <c r="M121"/>
      <c r="N121"/>
      <c r="O121"/>
      <c r="P121"/>
      <c r="Q121"/>
      <c r="R121"/>
      <c r="S121"/>
      <c r="T121" s="109"/>
      <c r="U121"/>
      <c r="V121"/>
      <c r="W121"/>
      <c r="X121"/>
      <c r="Y121"/>
      <c r="Z121"/>
      <c r="AA121"/>
    </row>
    <row r="122" spans="1:27" x14ac:dyDescent="0.25">
      <c r="A122"/>
      <c r="B122"/>
      <c r="C122"/>
      <c r="D122"/>
      <c r="E122" s="108"/>
      <c r="F122"/>
      <c r="G122"/>
      <c r="H122" s="108"/>
      <c r="I122"/>
      <c r="J122"/>
      <c r="K122"/>
      <c r="L122" s="111"/>
      <c r="M122"/>
      <c r="N122"/>
      <c r="O122"/>
      <c r="P122"/>
      <c r="Q122"/>
      <c r="R122"/>
      <c r="S122"/>
      <c r="T122" s="109"/>
      <c r="U122"/>
      <c r="V122"/>
      <c r="W122"/>
      <c r="X122"/>
      <c r="Y122"/>
      <c r="Z122"/>
      <c r="AA122"/>
    </row>
    <row r="123" spans="1:27" x14ac:dyDescent="0.25">
      <c r="A123"/>
      <c r="B123"/>
      <c r="C123"/>
      <c r="D123"/>
      <c r="E123" s="108"/>
      <c r="F123"/>
      <c r="G123"/>
      <c r="H123" s="108"/>
      <c r="I123"/>
      <c r="J123"/>
      <c r="K123"/>
      <c r="L123" s="111"/>
      <c r="M123"/>
      <c r="N123"/>
      <c r="O123"/>
      <c r="P123"/>
      <c r="Q123"/>
      <c r="R123"/>
      <c r="S123"/>
      <c r="T123" s="109"/>
      <c r="U123"/>
      <c r="V123"/>
      <c r="W123"/>
      <c r="X123"/>
      <c r="Y123"/>
      <c r="Z123"/>
      <c r="AA123"/>
    </row>
    <row r="124" spans="1:27" x14ac:dyDescent="0.25">
      <c r="A124"/>
      <c r="B124"/>
      <c r="C124"/>
      <c r="D124"/>
      <c r="E124" s="108"/>
      <c r="F124"/>
      <c r="G124"/>
      <c r="H124" s="108"/>
      <c r="I124"/>
      <c r="J124"/>
      <c r="K124"/>
      <c r="L124" s="111"/>
      <c r="M124"/>
      <c r="N124"/>
      <c r="O124"/>
      <c r="P124"/>
      <c r="Q124"/>
      <c r="R124"/>
      <c r="S124"/>
      <c r="T124" s="109"/>
      <c r="U124"/>
      <c r="V124"/>
      <c r="W124"/>
      <c r="X124"/>
      <c r="Y124"/>
      <c r="Z124"/>
      <c r="AA124"/>
    </row>
    <row r="125" spans="1:27" x14ac:dyDescent="0.25">
      <c r="A125"/>
      <c r="B125"/>
      <c r="C125"/>
      <c r="D125"/>
      <c r="E125" s="108"/>
      <c r="F125"/>
      <c r="G125"/>
      <c r="H125" s="108"/>
      <c r="I125"/>
      <c r="J125"/>
      <c r="K125"/>
      <c r="L125" s="111"/>
      <c r="M125"/>
      <c r="N125"/>
      <c r="O125"/>
      <c r="P125"/>
      <c r="Q125"/>
      <c r="R125"/>
      <c r="S125"/>
      <c r="T125" s="109"/>
      <c r="U125"/>
      <c r="V125"/>
      <c r="W125"/>
      <c r="X125"/>
      <c r="Y125"/>
      <c r="Z125"/>
      <c r="AA125"/>
    </row>
    <row r="126" spans="1:27" x14ac:dyDescent="0.25">
      <c r="A126"/>
      <c r="B126"/>
      <c r="C126"/>
      <c r="D126"/>
      <c r="E126" s="108"/>
      <c r="F126"/>
      <c r="G126"/>
      <c r="H126" s="108"/>
      <c r="I126"/>
      <c r="J126"/>
      <c r="K126"/>
      <c r="L126" s="111"/>
      <c r="M126"/>
      <c r="N126"/>
      <c r="O126"/>
      <c r="P126"/>
      <c r="Q126"/>
      <c r="R126"/>
      <c r="S126"/>
      <c r="T126" s="109"/>
      <c r="U126"/>
      <c r="V126"/>
      <c r="W126"/>
      <c r="X126"/>
      <c r="Y126"/>
      <c r="Z126"/>
      <c r="AA126"/>
    </row>
    <row r="127" spans="1:27" x14ac:dyDescent="0.25">
      <c r="A127"/>
      <c r="B127"/>
      <c r="C127"/>
      <c r="D127"/>
      <c r="E127" s="108"/>
      <c r="F127"/>
      <c r="G127"/>
      <c r="H127" s="108"/>
      <c r="I127"/>
      <c r="J127"/>
      <c r="K127"/>
      <c r="L127" s="111"/>
      <c r="M127"/>
      <c r="N127"/>
      <c r="O127"/>
      <c r="P127"/>
      <c r="Q127"/>
      <c r="R127"/>
      <c r="S127"/>
      <c r="T127" s="109"/>
      <c r="U127"/>
      <c r="V127"/>
      <c r="W127"/>
      <c r="X127"/>
      <c r="Y127"/>
      <c r="Z127"/>
      <c r="AA127"/>
    </row>
    <row r="128" spans="1:27" x14ac:dyDescent="0.25">
      <c r="A128"/>
      <c r="B128"/>
      <c r="C128"/>
      <c r="D128"/>
      <c r="E128" s="108"/>
      <c r="F128"/>
      <c r="G128"/>
      <c r="H128" s="108"/>
      <c r="I128"/>
      <c r="J128"/>
      <c r="K128"/>
      <c r="L128" s="111"/>
      <c r="M128"/>
      <c r="N128"/>
      <c r="O128"/>
      <c r="P128"/>
      <c r="Q128"/>
      <c r="R128"/>
      <c r="S128"/>
      <c r="T128" s="109"/>
      <c r="U128"/>
      <c r="V128"/>
      <c r="W128"/>
      <c r="X128"/>
      <c r="Y128"/>
      <c r="Z128"/>
      <c r="AA128"/>
    </row>
    <row r="129" spans="1:27" x14ac:dyDescent="0.25">
      <c r="A129"/>
      <c r="B129"/>
      <c r="C129"/>
      <c r="D129"/>
      <c r="E129" s="108"/>
      <c r="F129"/>
      <c r="G129"/>
      <c r="H129" s="108"/>
      <c r="I129"/>
      <c r="J129"/>
      <c r="K129"/>
      <c r="L129" s="111"/>
      <c r="M129"/>
      <c r="N129"/>
      <c r="O129"/>
      <c r="P129"/>
      <c r="Q129"/>
      <c r="R129"/>
      <c r="S129"/>
      <c r="T129" s="109"/>
      <c r="U129"/>
      <c r="V129"/>
      <c r="W129"/>
      <c r="X129"/>
      <c r="Y129"/>
      <c r="Z129"/>
      <c r="AA129"/>
    </row>
    <row r="130" spans="1:27" x14ac:dyDescent="0.25">
      <c r="A130"/>
      <c r="B130"/>
      <c r="C130"/>
      <c r="D130"/>
      <c r="E130" s="108"/>
      <c r="F130"/>
      <c r="G130"/>
      <c r="H130" s="108"/>
      <c r="I130"/>
      <c r="J130"/>
      <c r="K130"/>
      <c r="L130" s="111"/>
      <c r="M130"/>
      <c r="N130"/>
      <c r="O130"/>
      <c r="P130"/>
      <c r="Q130"/>
      <c r="R130"/>
      <c r="S130"/>
      <c r="T130" s="109"/>
      <c r="U130"/>
      <c r="V130"/>
      <c r="W130"/>
      <c r="X130"/>
      <c r="Y130"/>
      <c r="Z130"/>
      <c r="AA130"/>
    </row>
    <row r="131" spans="1:27" x14ac:dyDescent="0.25">
      <c r="A131"/>
      <c r="B131"/>
      <c r="C131"/>
      <c r="D131"/>
      <c r="E131" s="108"/>
      <c r="F131"/>
      <c r="G131"/>
      <c r="H131" s="108"/>
      <c r="I131"/>
      <c r="J131"/>
      <c r="K131"/>
      <c r="L131" s="111"/>
      <c r="M131"/>
      <c r="N131"/>
      <c r="O131"/>
      <c r="P131"/>
      <c r="Q131"/>
      <c r="R131"/>
      <c r="S131"/>
      <c r="T131" s="109"/>
      <c r="U131"/>
      <c r="V131"/>
      <c r="W131"/>
      <c r="X131"/>
      <c r="Y131"/>
      <c r="Z131"/>
      <c r="AA131"/>
    </row>
    <row r="132" spans="1:27" x14ac:dyDescent="0.25">
      <c r="A132"/>
      <c r="B132"/>
      <c r="C132"/>
      <c r="D132"/>
      <c r="E132" s="108"/>
      <c r="F132"/>
      <c r="G132"/>
      <c r="H132" s="108"/>
      <c r="I132"/>
      <c r="J132"/>
      <c r="K132"/>
      <c r="L132" s="111"/>
      <c r="M132"/>
      <c r="N132"/>
      <c r="O132"/>
      <c r="P132"/>
      <c r="Q132"/>
      <c r="R132"/>
      <c r="S132"/>
      <c r="T132" s="109"/>
      <c r="U132"/>
      <c r="V132"/>
      <c r="W132"/>
      <c r="X132"/>
      <c r="Y132"/>
      <c r="Z132"/>
      <c r="AA132"/>
    </row>
    <row r="133" spans="1:27" x14ac:dyDescent="0.25">
      <c r="A133"/>
      <c r="B133"/>
      <c r="C133"/>
      <c r="D133"/>
      <c r="E133" s="108"/>
      <c r="F133"/>
      <c r="G133"/>
      <c r="H133" s="108"/>
      <c r="I133"/>
      <c r="J133"/>
      <c r="K133"/>
      <c r="L133" s="111"/>
      <c r="M133"/>
      <c r="N133"/>
      <c r="O133"/>
      <c r="P133"/>
      <c r="Q133"/>
      <c r="R133"/>
      <c r="S133"/>
      <c r="T133" s="109"/>
      <c r="U133"/>
      <c r="V133"/>
      <c r="W133"/>
      <c r="X133"/>
      <c r="Y133"/>
      <c r="Z133"/>
      <c r="AA133"/>
    </row>
    <row r="134" spans="1:27" x14ac:dyDescent="0.25">
      <c r="A134"/>
      <c r="B134"/>
      <c r="C134"/>
      <c r="D134"/>
      <c r="E134" s="108"/>
      <c r="F134"/>
      <c r="G134"/>
      <c r="H134" s="108"/>
      <c r="I134"/>
      <c r="J134"/>
      <c r="K134"/>
      <c r="L134" s="111"/>
      <c r="M134"/>
      <c r="N134"/>
      <c r="O134"/>
      <c r="P134"/>
      <c r="Q134"/>
      <c r="R134"/>
      <c r="S134"/>
      <c r="T134" s="109"/>
      <c r="U134"/>
      <c r="V134"/>
      <c r="W134"/>
      <c r="X134"/>
      <c r="Y134"/>
      <c r="Z134"/>
      <c r="AA134"/>
    </row>
    <row r="135" spans="1:27" x14ac:dyDescent="0.25">
      <c r="A135"/>
      <c r="B135"/>
      <c r="C135"/>
      <c r="D135"/>
      <c r="E135" s="108"/>
      <c r="F135"/>
      <c r="G135"/>
      <c r="H135" s="108"/>
      <c r="I135"/>
      <c r="J135"/>
      <c r="K135"/>
      <c r="L135" s="111"/>
      <c r="M135"/>
      <c r="N135"/>
      <c r="O135"/>
      <c r="P135"/>
      <c r="Q135"/>
      <c r="R135"/>
      <c r="S135"/>
      <c r="T135" s="109"/>
      <c r="U135"/>
      <c r="V135"/>
      <c r="W135"/>
      <c r="X135"/>
      <c r="Y135"/>
      <c r="Z135"/>
      <c r="AA135"/>
    </row>
    <row r="136" spans="1:27" x14ac:dyDescent="0.25">
      <c r="A136"/>
      <c r="B136"/>
      <c r="C136"/>
      <c r="D136"/>
      <c r="E136" s="108"/>
      <c r="F136"/>
      <c r="G136"/>
      <c r="H136" s="108"/>
      <c r="I136"/>
      <c r="J136"/>
      <c r="K136"/>
      <c r="L136" s="111"/>
      <c r="M136"/>
      <c r="N136"/>
      <c r="O136"/>
      <c r="P136"/>
      <c r="Q136"/>
      <c r="R136"/>
      <c r="S136"/>
      <c r="T136" s="109"/>
      <c r="U136"/>
      <c r="V136"/>
      <c r="W136"/>
      <c r="X136"/>
      <c r="Y136"/>
      <c r="Z136"/>
      <c r="AA136"/>
    </row>
    <row r="137" spans="1:27" x14ac:dyDescent="0.25">
      <c r="A137"/>
      <c r="B137"/>
      <c r="C137"/>
      <c r="D137"/>
      <c r="E137" s="108"/>
      <c r="F137"/>
      <c r="G137"/>
      <c r="H137" s="108"/>
      <c r="I137"/>
      <c r="J137"/>
      <c r="K137"/>
      <c r="L137" s="111"/>
      <c r="M137"/>
      <c r="N137"/>
      <c r="O137"/>
      <c r="P137"/>
      <c r="Q137"/>
      <c r="R137"/>
      <c r="S137"/>
      <c r="T137" s="109"/>
      <c r="U137"/>
      <c r="V137"/>
      <c r="W137"/>
      <c r="X137"/>
      <c r="Y137"/>
      <c r="Z137"/>
      <c r="AA137"/>
    </row>
    <row r="138" spans="1:27" x14ac:dyDescent="0.25">
      <c r="A138"/>
      <c r="B138"/>
      <c r="C138"/>
      <c r="D138"/>
      <c r="E138" s="108"/>
      <c r="F138"/>
      <c r="G138"/>
      <c r="H138" s="108"/>
      <c r="I138"/>
      <c r="J138"/>
      <c r="K138"/>
      <c r="L138" s="111"/>
      <c r="M138"/>
      <c r="N138"/>
      <c r="O138"/>
      <c r="P138"/>
      <c r="Q138"/>
      <c r="R138"/>
      <c r="S138"/>
      <c r="T138" s="109"/>
      <c r="U138"/>
      <c r="V138"/>
      <c r="W138"/>
      <c r="X138"/>
      <c r="Y138"/>
      <c r="Z138"/>
      <c r="AA138"/>
    </row>
    <row r="139" spans="1:27" x14ac:dyDescent="0.25">
      <c r="A139"/>
      <c r="B139"/>
      <c r="C139"/>
      <c r="D139"/>
      <c r="E139" s="108"/>
      <c r="F139"/>
      <c r="G139"/>
      <c r="H139" s="108"/>
      <c r="I139"/>
      <c r="J139"/>
      <c r="K139"/>
      <c r="L139" s="111"/>
      <c r="M139"/>
      <c r="N139"/>
      <c r="O139"/>
      <c r="P139"/>
      <c r="Q139"/>
      <c r="R139"/>
      <c r="S139"/>
      <c r="T139" s="109"/>
      <c r="U139"/>
      <c r="V139"/>
      <c r="W139"/>
      <c r="X139"/>
      <c r="Y139"/>
      <c r="Z139"/>
      <c r="AA139"/>
    </row>
    <row r="140" spans="1:27" x14ac:dyDescent="0.25">
      <c r="A140"/>
      <c r="B140"/>
      <c r="C140"/>
      <c r="D140"/>
      <c r="E140" s="108"/>
      <c r="F140"/>
      <c r="G140"/>
      <c r="H140" s="108"/>
      <c r="I140"/>
      <c r="J140"/>
      <c r="K140"/>
      <c r="L140" s="111"/>
      <c r="M140"/>
      <c r="N140"/>
      <c r="O140"/>
      <c r="P140"/>
      <c r="Q140"/>
      <c r="R140"/>
      <c r="S140"/>
      <c r="T140" s="109"/>
      <c r="U140"/>
      <c r="V140"/>
      <c r="W140"/>
      <c r="X140"/>
      <c r="Y140"/>
      <c r="Z140"/>
      <c r="AA140"/>
    </row>
    <row r="141" spans="1:27" x14ac:dyDescent="0.25">
      <c r="A141"/>
      <c r="B141"/>
      <c r="C141"/>
      <c r="D141"/>
      <c r="E141" s="108"/>
      <c r="F141"/>
      <c r="G141"/>
      <c r="H141" s="108"/>
      <c r="I141"/>
      <c r="J141"/>
      <c r="K141"/>
      <c r="L141" s="111"/>
      <c r="M141"/>
      <c r="N141"/>
      <c r="O141"/>
      <c r="P141"/>
      <c r="Q141"/>
      <c r="R141"/>
      <c r="S141"/>
      <c r="T141" s="109"/>
      <c r="U141"/>
      <c r="V141"/>
      <c r="W141"/>
      <c r="X141"/>
      <c r="Y141"/>
      <c r="Z141"/>
      <c r="AA141"/>
    </row>
    <row r="142" spans="1:27" x14ac:dyDescent="0.25">
      <c r="A142"/>
      <c r="B142"/>
      <c r="C142"/>
      <c r="D142"/>
      <c r="E142" s="108"/>
      <c r="F142"/>
      <c r="G142"/>
      <c r="H142" s="108"/>
      <c r="I142"/>
      <c r="J142"/>
      <c r="K142"/>
      <c r="L142" s="111"/>
      <c r="M142"/>
      <c r="N142"/>
      <c r="O142"/>
      <c r="P142"/>
      <c r="Q142"/>
      <c r="R142"/>
      <c r="S142"/>
      <c r="T142" s="109"/>
      <c r="U142"/>
      <c r="V142"/>
      <c r="W142"/>
      <c r="X142"/>
      <c r="Y142"/>
      <c r="Z142"/>
      <c r="AA142"/>
    </row>
    <row r="143" spans="1:27" x14ac:dyDescent="0.25">
      <c r="A143"/>
      <c r="B143"/>
      <c r="C143"/>
      <c r="D143"/>
      <c r="E143" s="108"/>
      <c r="F143"/>
      <c r="G143"/>
      <c r="H143" s="108"/>
      <c r="I143"/>
      <c r="J143"/>
      <c r="K143"/>
      <c r="L143" s="111"/>
      <c r="M143"/>
      <c r="N143"/>
      <c r="O143"/>
      <c r="P143"/>
      <c r="Q143"/>
      <c r="R143"/>
      <c r="S143"/>
      <c r="T143" s="109"/>
      <c r="U143"/>
      <c r="V143"/>
      <c r="W143"/>
      <c r="X143"/>
      <c r="Y143"/>
      <c r="Z143"/>
      <c r="AA143"/>
    </row>
    <row r="144" spans="1:27" x14ac:dyDescent="0.25">
      <c r="A144"/>
      <c r="B144"/>
      <c r="C144"/>
      <c r="D144"/>
      <c r="E144" s="108"/>
      <c r="F144"/>
      <c r="G144"/>
      <c r="H144" s="108"/>
      <c r="I144"/>
      <c r="J144"/>
      <c r="K144"/>
      <c r="L144" s="111"/>
      <c r="M144"/>
      <c r="N144"/>
      <c r="O144"/>
      <c r="P144"/>
      <c r="Q144"/>
      <c r="R144"/>
      <c r="S144"/>
      <c r="T144" s="109"/>
      <c r="U144"/>
      <c r="V144"/>
      <c r="W144"/>
      <c r="X144"/>
      <c r="Y144"/>
      <c r="Z144"/>
      <c r="AA144"/>
    </row>
    <row r="145" spans="1:27" x14ac:dyDescent="0.25">
      <c r="A145"/>
      <c r="B145"/>
      <c r="C145"/>
      <c r="D145"/>
      <c r="E145" s="108"/>
      <c r="F145"/>
      <c r="G145"/>
      <c r="H145" s="108"/>
      <c r="I145"/>
      <c r="J145"/>
      <c r="K145"/>
      <c r="L145" s="111"/>
      <c r="M145"/>
      <c r="N145"/>
      <c r="O145"/>
      <c r="P145"/>
      <c r="Q145"/>
      <c r="R145"/>
      <c r="S145"/>
      <c r="T145" s="109"/>
      <c r="U145"/>
      <c r="V145"/>
      <c r="W145"/>
      <c r="X145"/>
      <c r="Y145"/>
      <c r="Z145"/>
      <c r="AA145"/>
    </row>
    <row r="146" spans="1:27" x14ac:dyDescent="0.25">
      <c r="A146"/>
      <c r="B146"/>
      <c r="C146"/>
      <c r="D146"/>
      <c r="E146" s="108"/>
      <c r="F146"/>
      <c r="G146"/>
      <c r="H146" s="108"/>
      <c r="I146"/>
      <c r="J146"/>
      <c r="K146"/>
      <c r="L146" s="111"/>
      <c r="M146"/>
      <c r="N146"/>
      <c r="O146"/>
      <c r="P146"/>
      <c r="Q146"/>
      <c r="R146"/>
      <c r="S146"/>
      <c r="T146" s="109"/>
      <c r="U146"/>
      <c r="V146"/>
      <c r="W146"/>
      <c r="X146"/>
      <c r="Y146"/>
      <c r="Z146"/>
      <c r="AA146"/>
    </row>
    <row r="147" spans="1:27" x14ac:dyDescent="0.25">
      <c r="A147"/>
      <c r="B147"/>
      <c r="C147"/>
      <c r="D147"/>
      <c r="E147" s="108"/>
      <c r="F147"/>
      <c r="G147"/>
      <c r="H147" s="108"/>
      <c r="I147"/>
      <c r="J147"/>
      <c r="K147"/>
      <c r="L147" s="111"/>
      <c r="M147"/>
      <c r="N147"/>
      <c r="O147"/>
      <c r="P147"/>
      <c r="Q147"/>
      <c r="R147"/>
      <c r="S147"/>
      <c r="T147" s="109"/>
      <c r="U147"/>
      <c r="V147"/>
      <c r="W147"/>
      <c r="X147"/>
      <c r="Y147"/>
      <c r="Z147"/>
      <c r="AA147"/>
    </row>
    <row r="148" spans="1:27" x14ac:dyDescent="0.25">
      <c r="A148"/>
      <c r="B148"/>
      <c r="C148"/>
      <c r="D148"/>
      <c r="E148" s="108"/>
      <c r="F148"/>
      <c r="G148"/>
      <c r="H148"/>
      <c r="I148"/>
      <c r="J148"/>
      <c r="K148"/>
      <c r="L148" s="111"/>
      <c r="M148"/>
      <c r="N148"/>
      <c r="O148"/>
      <c r="P148"/>
      <c r="Q148"/>
      <c r="R148"/>
      <c r="S148"/>
      <c r="T148" s="109"/>
      <c r="U148"/>
      <c r="V148"/>
      <c r="W148"/>
      <c r="X148"/>
      <c r="Y148"/>
      <c r="Z148"/>
      <c r="AA148"/>
    </row>
    <row r="149" spans="1:27" x14ac:dyDescent="0.25">
      <c r="A149"/>
      <c r="B149"/>
      <c r="C149"/>
      <c r="D149"/>
      <c r="E149" s="108"/>
      <c r="F149"/>
      <c r="G149"/>
      <c r="H149" s="108"/>
      <c r="I149"/>
      <c r="J149"/>
      <c r="K149"/>
      <c r="L149" s="111"/>
      <c r="M149"/>
      <c r="N149"/>
      <c r="O149"/>
      <c r="P149"/>
      <c r="Q149"/>
      <c r="R149"/>
      <c r="S149"/>
      <c r="T149" s="109"/>
      <c r="U149"/>
      <c r="V149"/>
      <c r="W149"/>
      <c r="X149"/>
      <c r="Y149"/>
      <c r="Z149"/>
      <c r="AA149"/>
    </row>
    <row r="150" spans="1:27" x14ac:dyDescent="0.25">
      <c r="A150"/>
      <c r="B150"/>
      <c r="C150"/>
      <c r="D150"/>
      <c r="E150" s="108"/>
      <c r="F150"/>
      <c r="G150"/>
      <c r="H150" s="108"/>
      <c r="I150"/>
      <c r="J150"/>
      <c r="K150"/>
      <c r="L150" s="111"/>
      <c r="M150"/>
      <c r="N150"/>
      <c r="O150"/>
      <c r="P150"/>
      <c r="Q150"/>
      <c r="R150"/>
      <c r="S150"/>
      <c r="T150" s="109"/>
      <c r="U150"/>
      <c r="V150"/>
      <c r="W150"/>
      <c r="X150"/>
      <c r="Y150"/>
      <c r="Z150"/>
      <c r="AA150"/>
    </row>
    <row r="151" spans="1:27" x14ac:dyDescent="0.25">
      <c r="A151"/>
      <c r="B151"/>
      <c r="C151"/>
      <c r="D151"/>
      <c r="E151" s="108"/>
      <c r="F151"/>
      <c r="G151"/>
      <c r="H151" s="108"/>
      <c r="I151"/>
      <c r="J151"/>
      <c r="K151"/>
      <c r="L151" s="111"/>
      <c r="M151"/>
      <c r="N151"/>
      <c r="O151"/>
      <c r="P151"/>
      <c r="Q151"/>
      <c r="R151"/>
      <c r="S151"/>
      <c r="T151" s="109"/>
      <c r="U151"/>
      <c r="V151"/>
      <c r="W151"/>
      <c r="X151"/>
      <c r="Y151"/>
      <c r="Z151"/>
      <c r="AA151"/>
    </row>
    <row r="152" spans="1:27" x14ac:dyDescent="0.25">
      <c r="A152"/>
      <c r="B152"/>
      <c r="C152"/>
      <c r="D152"/>
      <c r="E152" s="108"/>
      <c r="F152"/>
      <c r="G152"/>
      <c r="H152" s="108"/>
      <c r="I152"/>
      <c r="J152"/>
      <c r="K152"/>
      <c r="L152" s="111"/>
      <c r="M152"/>
      <c r="N152"/>
      <c r="O152"/>
      <c r="P152"/>
      <c r="Q152"/>
      <c r="R152"/>
      <c r="S152"/>
      <c r="T152" s="109"/>
      <c r="U152"/>
      <c r="V152"/>
      <c r="W152"/>
      <c r="X152"/>
      <c r="Y152"/>
      <c r="Z152"/>
      <c r="AA152"/>
    </row>
    <row r="153" spans="1:27" x14ac:dyDescent="0.25">
      <c r="A153"/>
      <c r="B153"/>
      <c r="C153"/>
      <c r="D153"/>
      <c r="E153" s="108"/>
      <c r="F153"/>
      <c r="G153"/>
      <c r="H153" s="108"/>
      <c r="I153"/>
      <c r="J153"/>
      <c r="K153"/>
      <c r="L153" s="111"/>
      <c r="M153"/>
      <c r="N153"/>
      <c r="O153"/>
      <c r="P153"/>
      <c r="Q153"/>
      <c r="R153"/>
      <c r="S153"/>
      <c r="T153" s="109"/>
      <c r="U153"/>
      <c r="V153"/>
      <c r="W153"/>
      <c r="X153"/>
      <c r="Y153"/>
      <c r="Z153"/>
      <c r="AA153"/>
    </row>
    <row r="154" spans="1:27" x14ac:dyDescent="0.25">
      <c r="A154"/>
      <c r="B154"/>
      <c r="C154"/>
      <c r="D154"/>
      <c r="E154" s="108"/>
      <c r="F154"/>
      <c r="G154"/>
      <c r="H154" s="108"/>
      <c r="I154"/>
      <c r="J154"/>
      <c r="K154"/>
      <c r="L154" s="111"/>
      <c r="M154"/>
      <c r="N154"/>
      <c r="O154"/>
      <c r="P154"/>
      <c r="Q154"/>
      <c r="R154"/>
      <c r="S154"/>
      <c r="T154" s="109"/>
      <c r="U154"/>
      <c r="V154"/>
      <c r="W154"/>
      <c r="X154"/>
      <c r="Y154"/>
      <c r="Z154"/>
      <c r="AA154"/>
    </row>
    <row r="155" spans="1:27" x14ac:dyDescent="0.25">
      <c r="A155"/>
      <c r="B155"/>
      <c r="C155"/>
      <c r="D155"/>
      <c r="E155" s="108"/>
      <c r="F155"/>
      <c r="G155"/>
      <c r="H155" s="108"/>
      <c r="I155"/>
      <c r="J155"/>
      <c r="K155"/>
      <c r="L155" s="111"/>
      <c r="M155"/>
      <c r="N155"/>
      <c r="O155"/>
      <c r="P155"/>
      <c r="Q155"/>
      <c r="R155"/>
      <c r="S155"/>
      <c r="T155" s="109"/>
      <c r="U155"/>
      <c r="V155"/>
      <c r="W155"/>
      <c r="X155"/>
      <c r="Y155"/>
      <c r="Z155"/>
      <c r="AA155"/>
    </row>
    <row r="156" spans="1:27" x14ac:dyDescent="0.25">
      <c r="A156"/>
      <c r="B156"/>
      <c r="C156"/>
      <c r="D156"/>
      <c r="E156" s="108"/>
      <c r="F156"/>
      <c r="G156"/>
      <c r="H156" s="108"/>
      <c r="I156"/>
      <c r="J156"/>
      <c r="K156"/>
      <c r="L156" s="111"/>
      <c r="M156"/>
      <c r="N156"/>
      <c r="O156"/>
      <c r="P156"/>
      <c r="Q156"/>
      <c r="R156"/>
      <c r="S156"/>
      <c r="T156" s="109"/>
      <c r="U156"/>
      <c r="V156"/>
      <c r="W156"/>
      <c r="X156"/>
      <c r="Y156"/>
      <c r="Z156"/>
      <c r="AA156"/>
    </row>
    <row r="157" spans="1:27" x14ac:dyDescent="0.25">
      <c r="A157"/>
      <c r="B157"/>
      <c r="C157"/>
      <c r="D157"/>
      <c r="E157" s="108"/>
      <c r="F157"/>
      <c r="G157"/>
      <c r="H157" s="108"/>
      <c r="I157"/>
      <c r="J157"/>
      <c r="K157"/>
      <c r="L157" s="111"/>
      <c r="M157"/>
      <c r="N157"/>
      <c r="O157"/>
      <c r="P157"/>
      <c r="Q157"/>
      <c r="R157"/>
      <c r="S157"/>
      <c r="T157" s="109"/>
      <c r="U157"/>
      <c r="V157"/>
      <c r="W157"/>
      <c r="X157"/>
      <c r="Y157"/>
      <c r="Z157"/>
      <c r="AA157"/>
    </row>
    <row r="158" spans="1:27" x14ac:dyDescent="0.25">
      <c r="A158"/>
      <c r="B158"/>
      <c r="C158"/>
      <c r="D158"/>
      <c r="E158" s="108"/>
      <c r="F158"/>
      <c r="G158"/>
      <c r="H158" s="108"/>
      <c r="I158"/>
      <c r="J158"/>
      <c r="K158"/>
      <c r="L158" s="111"/>
      <c r="M158"/>
      <c r="N158"/>
      <c r="O158"/>
      <c r="P158"/>
      <c r="Q158"/>
      <c r="R158"/>
      <c r="S158"/>
      <c r="T158" s="109"/>
      <c r="U158"/>
      <c r="V158"/>
      <c r="W158"/>
      <c r="X158"/>
      <c r="Y158"/>
      <c r="Z158"/>
      <c r="AA158"/>
    </row>
    <row r="159" spans="1:27" x14ac:dyDescent="0.25">
      <c r="A159"/>
      <c r="B159"/>
      <c r="C159"/>
      <c r="D159"/>
      <c r="E159" s="108"/>
      <c r="F159"/>
      <c r="G159"/>
      <c r="H159" s="108"/>
      <c r="I159"/>
      <c r="J159"/>
      <c r="K159"/>
      <c r="L159" s="111"/>
      <c r="M159"/>
      <c r="N159"/>
      <c r="O159"/>
      <c r="P159"/>
      <c r="Q159"/>
      <c r="R159"/>
      <c r="S159"/>
      <c r="T159" s="109"/>
      <c r="U159"/>
      <c r="V159"/>
      <c r="W159"/>
      <c r="X159"/>
      <c r="Y159"/>
      <c r="Z159"/>
      <c r="AA159"/>
    </row>
    <row r="160" spans="1:27" x14ac:dyDescent="0.25">
      <c r="A160"/>
      <c r="B160"/>
      <c r="C160"/>
      <c r="D160"/>
      <c r="E160" s="108"/>
      <c r="F160"/>
      <c r="G160"/>
      <c r="H160" s="108"/>
      <c r="I160"/>
      <c r="J160"/>
      <c r="K160"/>
      <c r="L160" s="111"/>
      <c r="M160"/>
      <c r="N160"/>
      <c r="O160"/>
      <c r="P160"/>
      <c r="Q160"/>
      <c r="R160"/>
      <c r="S160"/>
      <c r="T160" s="109"/>
      <c r="U160"/>
      <c r="V160"/>
      <c r="W160"/>
      <c r="X160"/>
      <c r="Y160"/>
      <c r="Z160"/>
      <c r="AA160"/>
    </row>
    <row r="161" spans="1:27" x14ac:dyDescent="0.25">
      <c r="A161"/>
      <c r="B161"/>
      <c r="C161"/>
      <c r="D161"/>
      <c r="E161" s="108"/>
      <c r="F161"/>
      <c r="G161"/>
      <c r="H161" s="108"/>
      <c r="I161"/>
      <c r="J161"/>
      <c r="K161"/>
      <c r="L161" s="111"/>
      <c r="M161"/>
      <c r="N161"/>
      <c r="O161"/>
      <c r="P161"/>
      <c r="Q161"/>
      <c r="R161"/>
      <c r="S161"/>
      <c r="T161" s="109"/>
      <c r="U161"/>
      <c r="V161"/>
      <c r="W161"/>
      <c r="X161"/>
      <c r="Y161"/>
      <c r="Z161"/>
      <c r="AA161"/>
    </row>
    <row r="162" spans="1:27" x14ac:dyDescent="0.25">
      <c r="A162"/>
      <c r="B162"/>
      <c r="C162"/>
      <c r="D162"/>
      <c r="E162" s="108"/>
      <c r="F162"/>
      <c r="G162"/>
      <c r="H162" s="108"/>
      <c r="I162"/>
      <c r="J162"/>
      <c r="K162"/>
      <c r="L162" s="111"/>
      <c r="M162"/>
      <c r="N162"/>
      <c r="O162"/>
      <c r="P162"/>
      <c r="Q162"/>
      <c r="R162"/>
      <c r="S162"/>
      <c r="T162" s="109"/>
      <c r="U162"/>
      <c r="V162"/>
      <c r="W162"/>
      <c r="X162"/>
      <c r="Y162"/>
      <c r="Z162"/>
      <c r="AA162"/>
    </row>
    <row r="163" spans="1:27" x14ac:dyDescent="0.25">
      <c r="A163"/>
      <c r="B163"/>
      <c r="C163"/>
      <c r="D163"/>
      <c r="E163" s="108"/>
      <c r="F163"/>
      <c r="G163"/>
      <c r="H163"/>
      <c r="I163"/>
      <c r="J163"/>
      <c r="K163"/>
      <c r="L163" s="111"/>
      <c r="M163"/>
      <c r="N163"/>
      <c r="O163"/>
      <c r="P163"/>
      <c r="Q163"/>
      <c r="R163"/>
      <c r="S163"/>
      <c r="T163" s="109"/>
      <c r="U163"/>
      <c r="V163"/>
      <c r="W163"/>
      <c r="X163"/>
      <c r="Y163"/>
      <c r="Z163"/>
      <c r="AA163"/>
    </row>
    <row r="164" spans="1:27" x14ac:dyDescent="0.25">
      <c r="A164"/>
      <c r="B164"/>
      <c r="C164"/>
      <c r="D164"/>
      <c r="E164" s="108"/>
      <c r="F164"/>
      <c r="G164"/>
      <c r="H164" s="108"/>
      <c r="I164"/>
      <c r="J164"/>
      <c r="K164"/>
      <c r="L164" s="111"/>
      <c r="M164"/>
      <c r="N164"/>
      <c r="O164"/>
      <c r="P164"/>
      <c r="Q164"/>
      <c r="R164"/>
      <c r="S164"/>
      <c r="T164" s="109"/>
      <c r="U164"/>
      <c r="V164"/>
      <c r="W164"/>
      <c r="X164"/>
      <c r="Y164"/>
      <c r="Z164"/>
      <c r="AA164"/>
    </row>
    <row r="165" spans="1:27" x14ac:dyDescent="0.25">
      <c r="A165"/>
      <c r="B165"/>
      <c r="C165"/>
      <c r="D165"/>
      <c r="E165" s="108"/>
      <c r="F165"/>
      <c r="G165"/>
      <c r="H165" s="108"/>
      <c r="I165"/>
      <c r="J165"/>
      <c r="K165"/>
      <c r="L165" s="111"/>
      <c r="M165"/>
      <c r="N165"/>
      <c r="O165"/>
      <c r="P165"/>
      <c r="Q165"/>
      <c r="R165"/>
      <c r="S165"/>
      <c r="T165" s="109"/>
      <c r="U165"/>
      <c r="V165"/>
      <c r="W165"/>
      <c r="X165"/>
      <c r="Y165"/>
      <c r="Z165"/>
      <c r="AA165"/>
    </row>
    <row r="166" spans="1:27" x14ac:dyDescent="0.25">
      <c r="A166"/>
      <c r="B166"/>
      <c r="C166"/>
      <c r="D166"/>
      <c r="E166" s="108"/>
      <c r="F166"/>
      <c r="G166"/>
      <c r="H166" s="108"/>
      <c r="I166"/>
      <c r="J166"/>
      <c r="K166"/>
      <c r="L166" s="111"/>
      <c r="M166"/>
      <c r="N166"/>
      <c r="O166"/>
      <c r="P166"/>
      <c r="Q166"/>
      <c r="R166"/>
      <c r="S166"/>
      <c r="T166" s="109"/>
      <c r="U166"/>
      <c r="V166"/>
      <c r="W166"/>
      <c r="X166"/>
      <c r="Y166"/>
      <c r="Z166"/>
      <c r="AA166"/>
    </row>
    <row r="167" spans="1:27" x14ac:dyDescent="0.25">
      <c r="A167"/>
      <c r="B167"/>
      <c r="C167"/>
      <c r="D167"/>
      <c r="E167" s="108"/>
      <c r="F167"/>
      <c r="G167"/>
      <c r="H167" s="108"/>
      <c r="I167"/>
      <c r="J167"/>
      <c r="K167"/>
      <c r="L167" s="111"/>
      <c r="M167"/>
      <c r="N167"/>
      <c r="O167"/>
      <c r="P167"/>
      <c r="Q167"/>
      <c r="R167"/>
      <c r="S167"/>
      <c r="T167" s="109"/>
      <c r="U167"/>
      <c r="V167"/>
      <c r="W167"/>
      <c r="X167"/>
      <c r="Y167"/>
      <c r="Z167"/>
      <c r="AA167"/>
    </row>
    <row r="168" spans="1:27" x14ac:dyDescent="0.25">
      <c r="A168"/>
      <c r="B168"/>
      <c r="C168"/>
      <c r="D168"/>
      <c r="E168" s="108"/>
      <c r="F168"/>
      <c r="G168"/>
      <c r="H168" s="108"/>
      <c r="I168"/>
      <c r="J168"/>
      <c r="K168"/>
      <c r="L168" s="111"/>
      <c r="M168"/>
      <c r="N168"/>
      <c r="O168"/>
      <c r="P168"/>
      <c r="Q168"/>
      <c r="R168"/>
      <c r="S168"/>
      <c r="T168" s="109"/>
      <c r="U168"/>
      <c r="V168"/>
      <c r="W168"/>
      <c r="X168"/>
      <c r="Y168"/>
      <c r="Z168"/>
      <c r="AA168"/>
    </row>
    <row r="169" spans="1:27" x14ac:dyDescent="0.25">
      <c r="A169"/>
      <c r="B169"/>
      <c r="C169"/>
      <c r="D169"/>
      <c r="E169" s="108"/>
      <c r="F169"/>
      <c r="G169"/>
      <c r="H169" s="108"/>
      <c r="I169"/>
      <c r="J169"/>
      <c r="K169"/>
      <c r="L169" s="111"/>
      <c r="M169"/>
      <c r="N169"/>
      <c r="O169"/>
      <c r="P169"/>
      <c r="Q169"/>
      <c r="R169"/>
      <c r="S169"/>
      <c r="T169" s="109"/>
      <c r="U169"/>
      <c r="V169"/>
      <c r="W169"/>
      <c r="X169"/>
      <c r="Y169"/>
      <c r="Z169"/>
      <c r="AA169"/>
    </row>
    <row r="170" spans="1:27" x14ac:dyDescent="0.25">
      <c r="A170"/>
      <c r="B170"/>
      <c r="C170"/>
      <c r="D170"/>
      <c r="E170" s="108"/>
      <c r="F170"/>
      <c r="G170"/>
      <c r="H170" s="108"/>
      <c r="I170"/>
      <c r="J170"/>
      <c r="K170"/>
      <c r="L170" s="111"/>
      <c r="M170"/>
      <c r="N170"/>
      <c r="O170"/>
      <c r="P170"/>
      <c r="Q170"/>
      <c r="R170"/>
      <c r="S170"/>
      <c r="T170" s="109"/>
      <c r="U170"/>
      <c r="V170"/>
      <c r="W170"/>
      <c r="X170"/>
      <c r="Y170"/>
      <c r="Z170"/>
      <c r="AA170"/>
    </row>
    <row r="171" spans="1:27" x14ac:dyDescent="0.25">
      <c r="A171"/>
      <c r="B171"/>
      <c r="C171"/>
      <c r="D171"/>
      <c r="E171" s="108"/>
      <c r="F171"/>
      <c r="G171"/>
      <c r="H171" s="108"/>
      <c r="I171"/>
      <c r="J171"/>
      <c r="K171"/>
      <c r="L171" s="111"/>
      <c r="M171"/>
      <c r="N171"/>
      <c r="O171"/>
      <c r="P171"/>
      <c r="Q171"/>
      <c r="R171"/>
      <c r="S171"/>
      <c r="T171" s="109"/>
      <c r="U171"/>
      <c r="V171"/>
      <c r="W171"/>
      <c r="X171"/>
      <c r="Y171"/>
      <c r="Z171"/>
      <c r="AA171"/>
    </row>
    <row r="172" spans="1:27" x14ac:dyDescent="0.25">
      <c r="A172"/>
      <c r="B172"/>
      <c r="C172"/>
      <c r="D172"/>
      <c r="E172" s="108"/>
      <c r="F172"/>
      <c r="G172"/>
      <c r="H172" s="108"/>
      <c r="I172"/>
      <c r="J172"/>
      <c r="K172"/>
      <c r="L172" s="111"/>
      <c r="M172"/>
      <c r="N172"/>
      <c r="O172"/>
      <c r="P172"/>
      <c r="Q172"/>
      <c r="R172"/>
      <c r="S172"/>
      <c r="T172" s="109"/>
      <c r="U172"/>
      <c r="V172"/>
      <c r="W172"/>
      <c r="X172"/>
      <c r="Y172"/>
      <c r="Z172"/>
      <c r="AA172"/>
    </row>
    <row r="173" spans="1:27" x14ac:dyDescent="0.25">
      <c r="A173"/>
      <c r="B173"/>
      <c r="C173"/>
      <c r="D173"/>
      <c r="E173" s="108"/>
      <c r="F173"/>
      <c r="G173"/>
      <c r="H173" s="108"/>
      <c r="I173"/>
      <c r="J173"/>
      <c r="K173"/>
      <c r="L173" s="111"/>
      <c r="M173"/>
      <c r="N173"/>
      <c r="O173"/>
      <c r="P173"/>
      <c r="Q173"/>
      <c r="R173"/>
      <c r="S173"/>
      <c r="T173" s="109"/>
      <c r="U173"/>
      <c r="V173"/>
      <c r="W173"/>
      <c r="X173"/>
      <c r="Y173"/>
      <c r="Z173"/>
      <c r="AA173"/>
    </row>
    <row r="174" spans="1:27" x14ac:dyDescent="0.25">
      <c r="A174"/>
      <c r="B174"/>
      <c r="C174"/>
      <c r="D174"/>
      <c r="E174" s="108"/>
      <c r="F174"/>
      <c r="G174"/>
      <c r="H174" s="108"/>
      <c r="I174"/>
      <c r="J174"/>
      <c r="K174"/>
      <c r="L174" s="111"/>
      <c r="M174"/>
      <c r="N174"/>
      <c r="O174"/>
      <c r="P174"/>
      <c r="Q174"/>
      <c r="R174"/>
      <c r="S174"/>
      <c r="T174" s="109"/>
      <c r="U174"/>
      <c r="V174"/>
      <c r="W174"/>
      <c r="X174"/>
      <c r="Y174"/>
      <c r="Z174"/>
      <c r="AA174"/>
    </row>
    <row r="175" spans="1:27" x14ac:dyDescent="0.25">
      <c r="A175"/>
      <c r="B175"/>
      <c r="C175"/>
      <c r="D175"/>
      <c r="E175" s="108"/>
      <c r="F175"/>
      <c r="G175"/>
      <c r="H175" s="108"/>
      <c r="I175"/>
      <c r="J175"/>
      <c r="K175"/>
      <c r="L175" s="111"/>
      <c r="M175"/>
      <c r="N175"/>
      <c r="O175"/>
      <c r="P175"/>
      <c r="Q175"/>
      <c r="R175"/>
      <c r="S175"/>
      <c r="T175" s="109"/>
      <c r="U175"/>
      <c r="V175"/>
      <c r="W175"/>
      <c r="X175"/>
      <c r="Y175"/>
      <c r="Z175"/>
      <c r="AA175"/>
    </row>
    <row r="176" spans="1:27" x14ac:dyDescent="0.25">
      <c r="A176"/>
      <c r="B176"/>
      <c r="C176"/>
      <c r="D176"/>
      <c r="E176" s="108"/>
      <c r="F176"/>
      <c r="G176"/>
      <c r="H176"/>
      <c r="I176"/>
      <c r="J176"/>
      <c r="K176"/>
      <c r="L176" s="111"/>
      <c r="M176"/>
      <c r="N176"/>
      <c r="O176"/>
      <c r="P176"/>
      <c r="Q176"/>
      <c r="R176"/>
      <c r="S176"/>
      <c r="T176" s="109"/>
      <c r="U176"/>
      <c r="V176"/>
      <c r="W176"/>
      <c r="X176"/>
      <c r="Y176"/>
      <c r="Z176"/>
      <c r="AA176"/>
    </row>
    <row r="177" spans="1:27" x14ac:dyDescent="0.25">
      <c r="A177"/>
      <c r="B177"/>
      <c r="C177"/>
      <c r="D177"/>
      <c r="E177" s="108"/>
      <c r="F177"/>
      <c r="G177"/>
      <c r="H177" s="108"/>
      <c r="I177"/>
      <c r="J177"/>
      <c r="K177"/>
      <c r="L177" s="111"/>
      <c r="M177"/>
      <c r="N177"/>
      <c r="O177"/>
      <c r="P177"/>
      <c r="Q177"/>
      <c r="R177"/>
      <c r="S177"/>
      <c r="T177" s="109"/>
      <c r="U177"/>
      <c r="V177"/>
      <c r="W177"/>
      <c r="X177"/>
      <c r="Y177"/>
      <c r="Z177"/>
      <c r="AA177"/>
    </row>
    <row r="178" spans="1:27" x14ac:dyDescent="0.25">
      <c r="A178"/>
      <c r="B178"/>
      <c r="C178"/>
      <c r="D178"/>
      <c r="E178" s="108"/>
      <c r="F178"/>
      <c r="G178"/>
      <c r="H178" s="108"/>
      <c r="I178"/>
      <c r="J178"/>
      <c r="K178"/>
      <c r="L178" s="111"/>
      <c r="M178"/>
      <c r="N178"/>
      <c r="O178"/>
      <c r="P178"/>
      <c r="Q178"/>
      <c r="R178"/>
      <c r="S178"/>
      <c r="T178" s="109"/>
      <c r="U178"/>
      <c r="V178"/>
      <c r="W178"/>
      <c r="X178"/>
      <c r="Y178"/>
      <c r="Z178"/>
      <c r="AA178"/>
    </row>
    <row r="179" spans="1:27" x14ac:dyDescent="0.25">
      <c r="A179"/>
      <c r="B179"/>
      <c r="C179"/>
      <c r="D179"/>
      <c r="E179" s="108"/>
      <c r="F179"/>
      <c r="G179"/>
      <c r="H179" s="108"/>
      <c r="I179"/>
      <c r="J179"/>
      <c r="K179"/>
      <c r="L179" s="111"/>
      <c r="M179"/>
      <c r="N179"/>
      <c r="O179"/>
      <c r="P179"/>
      <c r="Q179"/>
      <c r="R179"/>
      <c r="S179"/>
      <c r="T179" s="109"/>
      <c r="U179"/>
      <c r="V179"/>
      <c r="W179"/>
      <c r="X179"/>
      <c r="Y179"/>
      <c r="Z179"/>
      <c r="AA179"/>
    </row>
    <row r="180" spans="1:27" x14ac:dyDescent="0.25">
      <c r="A180"/>
      <c r="B180"/>
      <c r="C180"/>
      <c r="D180"/>
      <c r="E180" s="108"/>
      <c r="F180"/>
      <c r="G180"/>
      <c r="H180" s="108"/>
      <c r="I180"/>
      <c r="J180"/>
      <c r="K180"/>
      <c r="L180" s="111"/>
      <c r="M180"/>
      <c r="N180"/>
      <c r="O180"/>
      <c r="P180"/>
      <c r="Q180"/>
      <c r="R180"/>
      <c r="S180"/>
      <c r="T180" s="109"/>
      <c r="U180"/>
      <c r="V180"/>
      <c r="W180"/>
      <c r="X180"/>
      <c r="Y180"/>
      <c r="Z180"/>
      <c r="AA180"/>
    </row>
    <row r="181" spans="1:27" x14ac:dyDescent="0.25">
      <c r="A181"/>
      <c r="B181"/>
      <c r="C181"/>
      <c r="D181"/>
      <c r="E181" s="108"/>
      <c r="F181"/>
      <c r="G181"/>
      <c r="H181" s="108"/>
      <c r="I181"/>
      <c r="J181"/>
      <c r="K181"/>
      <c r="L181" s="111"/>
      <c r="M181"/>
      <c r="N181"/>
      <c r="O181"/>
      <c r="P181"/>
      <c r="Q181"/>
      <c r="R181"/>
      <c r="S181"/>
      <c r="T181" s="109"/>
      <c r="U181"/>
      <c r="V181"/>
      <c r="W181"/>
      <c r="X181"/>
      <c r="Y181"/>
      <c r="Z181"/>
      <c r="AA181"/>
    </row>
    <row r="182" spans="1:27" x14ac:dyDescent="0.25">
      <c r="A182"/>
      <c r="B182"/>
      <c r="C182"/>
      <c r="D182"/>
      <c r="E182" s="108"/>
      <c r="F182"/>
      <c r="G182"/>
      <c r="H182" s="108"/>
      <c r="I182"/>
      <c r="J182"/>
      <c r="K182"/>
      <c r="L182" s="111"/>
      <c r="M182"/>
      <c r="N182"/>
      <c r="O182"/>
      <c r="P182"/>
      <c r="Q182"/>
      <c r="R182"/>
      <c r="S182"/>
      <c r="T182" s="109"/>
      <c r="U182"/>
      <c r="V182"/>
      <c r="W182"/>
      <c r="X182"/>
      <c r="Y182"/>
      <c r="Z182"/>
      <c r="AA182"/>
    </row>
    <row r="183" spans="1:27" x14ac:dyDescent="0.25">
      <c r="A183"/>
      <c r="B183"/>
      <c r="C183"/>
      <c r="D183"/>
      <c r="E183" s="108"/>
      <c r="F183"/>
      <c r="G183"/>
      <c r="H183" s="108"/>
      <c r="I183"/>
      <c r="J183"/>
      <c r="K183"/>
      <c r="L183" s="111"/>
      <c r="M183"/>
      <c r="N183"/>
      <c r="O183"/>
      <c r="P183"/>
      <c r="Q183"/>
      <c r="R183"/>
      <c r="S183"/>
      <c r="T183" s="109"/>
      <c r="U183"/>
      <c r="V183"/>
      <c r="W183"/>
      <c r="X183"/>
      <c r="Y183"/>
      <c r="Z183"/>
      <c r="AA183"/>
    </row>
    <row r="184" spans="1:27" x14ac:dyDescent="0.25">
      <c r="A184"/>
      <c r="B184"/>
      <c r="C184"/>
      <c r="D184"/>
      <c r="E184" s="108"/>
      <c r="F184"/>
      <c r="G184"/>
      <c r="H184" s="108"/>
      <c r="I184"/>
      <c r="J184"/>
      <c r="K184"/>
      <c r="L184" s="111"/>
      <c r="M184"/>
      <c r="N184"/>
      <c r="O184"/>
      <c r="P184"/>
      <c r="Q184"/>
      <c r="R184"/>
      <c r="S184"/>
      <c r="T184" s="109"/>
      <c r="U184"/>
      <c r="V184"/>
      <c r="W184"/>
      <c r="X184"/>
      <c r="Y184"/>
      <c r="Z184"/>
      <c r="AA184"/>
    </row>
    <row r="185" spans="1:27" x14ac:dyDescent="0.25">
      <c r="A185"/>
      <c r="B185"/>
      <c r="C185"/>
      <c r="D185"/>
      <c r="E185" s="108"/>
      <c r="F185"/>
      <c r="G185"/>
      <c r="H185" s="108"/>
      <c r="I185"/>
      <c r="J185"/>
      <c r="K185"/>
      <c r="L185" s="111"/>
      <c r="M185"/>
      <c r="N185"/>
      <c r="O185"/>
      <c r="P185"/>
      <c r="Q185"/>
      <c r="R185"/>
      <c r="S185"/>
      <c r="T185" s="109"/>
      <c r="U185"/>
      <c r="V185"/>
      <c r="W185"/>
      <c r="X185"/>
      <c r="Y185"/>
      <c r="Z185"/>
      <c r="AA185"/>
    </row>
    <row r="186" spans="1:27" x14ac:dyDescent="0.25">
      <c r="A186"/>
      <c r="B186"/>
      <c r="C186"/>
      <c r="D186"/>
      <c r="E186" s="108"/>
      <c r="F186"/>
      <c r="G186"/>
      <c r="H186" s="108"/>
      <c r="I186"/>
      <c r="J186"/>
      <c r="K186"/>
      <c r="L186" s="111"/>
      <c r="M186"/>
      <c r="N186"/>
      <c r="O186"/>
      <c r="P186"/>
      <c r="Q186"/>
      <c r="R186"/>
      <c r="S186"/>
      <c r="T186" s="109"/>
      <c r="U186"/>
      <c r="V186"/>
      <c r="W186"/>
      <c r="X186"/>
      <c r="Y186"/>
      <c r="Z186"/>
      <c r="AA186"/>
    </row>
    <row r="187" spans="1:27" x14ac:dyDescent="0.25">
      <c r="A187"/>
      <c r="B187"/>
      <c r="C187"/>
      <c r="D187"/>
      <c r="E187" s="108"/>
      <c r="F187"/>
      <c r="G187"/>
      <c r="H187" s="108"/>
      <c r="I187"/>
      <c r="J187"/>
      <c r="K187"/>
      <c r="L187" s="111"/>
      <c r="M187"/>
      <c r="N187"/>
      <c r="O187"/>
      <c r="P187"/>
      <c r="Q187"/>
      <c r="R187"/>
      <c r="S187"/>
      <c r="T187" s="109"/>
      <c r="U187"/>
      <c r="V187"/>
      <c r="W187"/>
      <c r="X187"/>
      <c r="Y187"/>
      <c r="Z187"/>
      <c r="AA187"/>
    </row>
    <row r="188" spans="1:27" x14ac:dyDescent="0.25">
      <c r="A188"/>
      <c r="B188"/>
      <c r="C188"/>
      <c r="D188"/>
      <c r="E188" s="108"/>
      <c r="F188"/>
      <c r="G188"/>
      <c r="H188" s="108"/>
      <c r="I188"/>
      <c r="J188"/>
      <c r="K188"/>
      <c r="L188" s="111"/>
      <c r="M188"/>
      <c r="N188"/>
      <c r="O188"/>
      <c r="P188"/>
      <c r="Q188"/>
      <c r="R188"/>
      <c r="S188"/>
      <c r="T188" s="109"/>
      <c r="U188"/>
      <c r="V188"/>
      <c r="W188"/>
      <c r="X188"/>
      <c r="Y188"/>
      <c r="Z188"/>
      <c r="AA188"/>
    </row>
    <row r="189" spans="1:27" x14ac:dyDescent="0.25">
      <c r="A189"/>
      <c r="B189"/>
      <c r="C189"/>
      <c r="D189"/>
      <c r="E189" s="108"/>
      <c r="F189"/>
      <c r="G189"/>
      <c r="H189" s="108"/>
      <c r="I189"/>
      <c r="J189"/>
      <c r="K189"/>
      <c r="L189" s="111"/>
      <c r="M189"/>
      <c r="N189"/>
      <c r="O189"/>
      <c r="P189"/>
      <c r="Q189"/>
      <c r="R189"/>
      <c r="S189"/>
      <c r="T189" s="109"/>
      <c r="U189"/>
      <c r="V189"/>
      <c r="W189"/>
      <c r="X189"/>
      <c r="Y189"/>
      <c r="Z189"/>
      <c r="AA189"/>
    </row>
    <row r="190" spans="1:27" x14ac:dyDescent="0.25">
      <c r="A190"/>
      <c r="B190"/>
      <c r="C190"/>
      <c r="D190"/>
      <c r="E190" s="108"/>
      <c r="F190"/>
      <c r="G190"/>
      <c r="H190" s="108"/>
      <c r="I190"/>
      <c r="J190"/>
      <c r="K190"/>
      <c r="L190" s="111"/>
      <c r="M190"/>
      <c r="N190"/>
      <c r="O190"/>
      <c r="P190"/>
      <c r="Q190"/>
      <c r="R190"/>
      <c r="S190"/>
      <c r="T190" s="109"/>
      <c r="U190"/>
      <c r="V190"/>
      <c r="W190"/>
      <c r="X190"/>
      <c r="Y190"/>
      <c r="Z190"/>
      <c r="AA190"/>
    </row>
    <row r="191" spans="1:27" x14ac:dyDescent="0.25">
      <c r="A191"/>
      <c r="B191"/>
      <c r="C191"/>
      <c r="D191"/>
      <c r="E191" s="108"/>
      <c r="F191"/>
      <c r="G191"/>
      <c r="H191" s="108"/>
      <c r="I191"/>
      <c r="J191"/>
      <c r="K191"/>
      <c r="L191" s="111"/>
      <c r="M191"/>
      <c r="N191"/>
      <c r="O191"/>
      <c r="P191"/>
      <c r="Q191"/>
      <c r="R191"/>
      <c r="S191"/>
      <c r="T191" s="109"/>
      <c r="U191"/>
      <c r="V191"/>
      <c r="W191"/>
      <c r="X191"/>
      <c r="Y191"/>
      <c r="Z191"/>
      <c r="AA191"/>
    </row>
    <row r="192" spans="1:27" x14ac:dyDescent="0.25">
      <c r="A192"/>
      <c r="B192"/>
      <c r="C192"/>
      <c r="D192"/>
      <c r="E192" s="108"/>
      <c r="F192"/>
      <c r="G192"/>
      <c r="H192"/>
      <c r="I192"/>
      <c r="J192"/>
      <c r="K192"/>
      <c r="L192" s="111"/>
      <c r="M192"/>
      <c r="N192"/>
      <c r="O192"/>
      <c r="P192"/>
      <c r="Q192"/>
      <c r="R192"/>
      <c r="S192"/>
      <c r="T192" s="109"/>
      <c r="U192"/>
      <c r="V192"/>
      <c r="W192"/>
      <c r="X192"/>
      <c r="Y192"/>
      <c r="Z192"/>
      <c r="AA192"/>
    </row>
    <row r="193" spans="1:27" x14ac:dyDescent="0.25">
      <c r="A193"/>
      <c r="B193"/>
      <c r="C193"/>
      <c r="D193"/>
      <c r="E193" s="108"/>
      <c r="F193"/>
      <c r="G193"/>
      <c r="H193" s="108"/>
      <c r="I193"/>
      <c r="J193"/>
      <c r="K193"/>
      <c r="L193" s="111"/>
      <c r="M193"/>
      <c r="N193"/>
      <c r="O193"/>
      <c r="P193"/>
      <c r="Q193"/>
      <c r="R193"/>
      <c r="S193"/>
      <c r="T193" s="109"/>
      <c r="U193"/>
      <c r="V193"/>
      <c r="W193"/>
      <c r="X193"/>
      <c r="Y193"/>
      <c r="Z193"/>
      <c r="AA193"/>
    </row>
    <row r="194" spans="1:27" x14ac:dyDescent="0.25">
      <c r="A194"/>
      <c r="B194"/>
      <c r="C194"/>
      <c r="D194"/>
      <c r="E194" s="108"/>
      <c r="F194"/>
      <c r="G194"/>
      <c r="H194" s="108"/>
      <c r="I194"/>
      <c r="J194"/>
      <c r="K194"/>
      <c r="L194" s="111"/>
      <c r="M194"/>
      <c r="N194"/>
      <c r="O194"/>
      <c r="P194"/>
      <c r="Q194"/>
      <c r="R194"/>
      <c r="S194"/>
      <c r="T194" s="109"/>
      <c r="U194"/>
      <c r="V194"/>
      <c r="W194"/>
      <c r="X194"/>
      <c r="Y194"/>
      <c r="Z194"/>
      <c r="AA194"/>
    </row>
    <row r="195" spans="1:27" x14ac:dyDescent="0.25">
      <c r="A195"/>
      <c r="B195"/>
      <c r="C195"/>
      <c r="D195"/>
      <c r="E195" s="108"/>
      <c r="F195"/>
      <c r="G195"/>
      <c r="H195" s="108"/>
      <c r="I195"/>
      <c r="J195"/>
      <c r="K195"/>
      <c r="L195" s="111"/>
      <c r="M195"/>
      <c r="N195"/>
      <c r="O195"/>
      <c r="P195"/>
      <c r="Q195"/>
      <c r="R195"/>
      <c r="S195"/>
      <c r="T195" s="109"/>
      <c r="U195"/>
      <c r="V195"/>
      <c r="W195"/>
      <c r="X195"/>
      <c r="Y195"/>
      <c r="Z195"/>
      <c r="AA195"/>
    </row>
    <row r="196" spans="1:27" x14ac:dyDescent="0.25">
      <c r="A196"/>
      <c r="B196"/>
      <c r="C196"/>
      <c r="D196"/>
      <c r="E196" s="108"/>
      <c r="F196"/>
      <c r="G196"/>
      <c r="H196" s="108"/>
      <c r="I196"/>
      <c r="J196"/>
      <c r="K196"/>
      <c r="L196" s="111"/>
      <c r="M196"/>
      <c r="N196"/>
      <c r="O196"/>
      <c r="P196"/>
      <c r="Q196"/>
      <c r="R196"/>
      <c r="S196"/>
      <c r="T196" s="109"/>
      <c r="U196"/>
      <c r="V196"/>
      <c r="W196"/>
      <c r="X196"/>
      <c r="Y196"/>
      <c r="Z196"/>
      <c r="AA196"/>
    </row>
    <row r="197" spans="1:27" x14ac:dyDescent="0.25">
      <c r="A197"/>
      <c r="B197"/>
      <c r="C197"/>
      <c r="D197"/>
      <c r="E197" s="108"/>
      <c r="F197"/>
      <c r="G197"/>
      <c r="H197" s="108"/>
      <c r="I197"/>
      <c r="J197"/>
      <c r="K197"/>
      <c r="L197" s="111"/>
      <c r="M197"/>
      <c r="N197"/>
      <c r="O197"/>
      <c r="P197"/>
      <c r="Q197"/>
      <c r="R197"/>
      <c r="S197"/>
      <c r="T197" s="109"/>
      <c r="U197"/>
      <c r="V197"/>
      <c r="W197"/>
      <c r="X197"/>
      <c r="Y197"/>
      <c r="Z197"/>
      <c r="AA197"/>
    </row>
    <row r="198" spans="1:27" x14ac:dyDescent="0.25">
      <c r="A198"/>
      <c r="B198"/>
      <c r="C198"/>
      <c r="D198"/>
      <c r="E198" s="108"/>
      <c r="F198"/>
      <c r="G198"/>
      <c r="H198" s="108"/>
      <c r="I198"/>
      <c r="J198"/>
      <c r="K198"/>
      <c r="L198" s="111"/>
      <c r="M198"/>
      <c r="N198"/>
      <c r="O198"/>
      <c r="P198"/>
      <c r="Q198"/>
      <c r="R198"/>
      <c r="S198"/>
      <c r="T198" s="109"/>
      <c r="U198"/>
      <c r="V198"/>
      <c r="W198"/>
      <c r="X198"/>
      <c r="Y198"/>
      <c r="Z198"/>
      <c r="AA198"/>
    </row>
    <row r="199" spans="1:27" x14ac:dyDescent="0.25">
      <c r="A199"/>
      <c r="B199"/>
      <c r="C199"/>
      <c r="D199"/>
      <c r="E199" s="108"/>
      <c r="F199"/>
      <c r="G199"/>
      <c r="H199" s="108"/>
      <c r="I199"/>
      <c r="J199"/>
      <c r="K199"/>
      <c r="L199" s="111"/>
      <c r="M199"/>
      <c r="N199"/>
      <c r="O199"/>
      <c r="P199"/>
      <c r="Q199"/>
      <c r="R199"/>
      <c r="S199"/>
      <c r="T199" s="109"/>
      <c r="U199"/>
      <c r="V199"/>
      <c r="W199"/>
      <c r="X199"/>
      <c r="Y199"/>
      <c r="Z199"/>
      <c r="AA199"/>
    </row>
    <row r="200" spans="1:27" x14ac:dyDescent="0.25">
      <c r="A200"/>
      <c r="B200"/>
      <c r="C200"/>
      <c r="D200"/>
      <c r="E200" s="108"/>
      <c r="F200"/>
      <c r="G200"/>
      <c r="H200" s="108"/>
      <c r="I200"/>
      <c r="J200"/>
      <c r="K200"/>
      <c r="L200" s="111"/>
      <c r="M200"/>
      <c r="N200"/>
      <c r="O200"/>
      <c r="P200"/>
      <c r="Q200"/>
      <c r="R200"/>
      <c r="S200"/>
      <c r="T200" s="109"/>
      <c r="U200"/>
      <c r="V200"/>
      <c r="W200"/>
      <c r="X200"/>
      <c r="Y200"/>
      <c r="Z200"/>
      <c r="AA200"/>
    </row>
    <row r="201" spans="1:27" x14ac:dyDescent="0.25">
      <c r="A201"/>
      <c r="B201"/>
      <c r="C201"/>
      <c r="D201"/>
      <c r="E201" s="108"/>
      <c r="F201"/>
      <c r="G201"/>
      <c r="H201" s="108"/>
      <c r="I201"/>
      <c r="J201"/>
      <c r="K201"/>
      <c r="L201" s="111"/>
      <c r="M201"/>
      <c r="N201"/>
      <c r="O201"/>
      <c r="P201"/>
      <c r="Q201"/>
      <c r="R201"/>
      <c r="S201"/>
      <c r="T201" s="109"/>
      <c r="U201"/>
      <c r="V201"/>
      <c r="W201"/>
      <c r="X201"/>
      <c r="Y201"/>
      <c r="Z201"/>
      <c r="AA201"/>
    </row>
    <row r="202" spans="1:27" x14ac:dyDescent="0.25">
      <c r="A202"/>
      <c r="B202"/>
      <c r="C202"/>
      <c r="D202"/>
      <c r="E202" s="108"/>
      <c r="F202"/>
      <c r="G202"/>
      <c r="H202" s="108"/>
      <c r="I202"/>
      <c r="J202"/>
      <c r="K202"/>
      <c r="L202" s="111"/>
      <c r="M202"/>
      <c r="N202"/>
      <c r="O202"/>
      <c r="P202"/>
      <c r="Q202"/>
      <c r="R202"/>
      <c r="S202"/>
      <c r="T202" s="109"/>
      <c r="U202"/>
      <c r="V202"/>
      <c r="W202"/>
      <c r="X202"/>
      <c r="Y202"/>
      <c r="Z202"/>
      <c r="AA202"/>
    </row>
    <row r="203" spans="1:27" x14ac:dyDescent="0.25">
      <c r="A203"/>
      <c r="B203"/>
      <c r="C203"/>
      <c r="D203"/>
      <c r="E203" s="108"/>
      <c r="F203"/>
      <c r="G203"/>
      <c r="H203" s="108"/>
      <c r="I203"/>
      <c r="J203"/>
      <c r="K203"/>
      <c r="L203" s="111"/>
      <c r="M203"/>
      <c r="N203"/>
      <c r="O203"/>
      <c r="P203"/>
      <c r="Q203"/>
      <c r="R203"/>
      <c r="S203"/>
      <c r="T203" s="109"/>
      <c r="U203"/>
      <c r="V203"/>
      <c r="W203"/>
      <c r="X203"/>
      <c r="Y203"/>
      <c r="Z203"/>
      <c r="AA203"/>
    </row>
    <row r="204" spans="1:27" x14ac:dyDescent="0.25">
      <c r="A204"/>
      <c r="B204"/>
      <c r="C204"/>
      <c r="D204"/>
      <c r="E204" s="108"/>
      <c r="F204"/>
      <c r="G204"/>
      <c r="H204" s="108"/>
      <c r="I204"/>
      <c r="J204"/>
      <c r="K204"/>
      <c r="L204" s="111"/>
      <c r="M204"/>
      <c r="N204"/>
      <c r="O204"/>
      <c r="P204"/>
      <c r="Q204"/>
      <c r="R204"/>
      <c r="S204"/>
      <c r="T204" s="109"/>
      <c r="U204"/>
      <c r="V204"/>
      <c r="W204"/>
      <c r="X204"/>
      <c r="Y204"/>
      <c r="Z204"/>
      <c r="AA204"/>
    </row>
    <row r="205" spans="1:27" x14ac:dyDescent="0.25">
      <c r="A205"/>
      <c r="B205"/>
      <c r="C205"/>
      <c r="D205"/>
      <c r="E205" s="108"/>
      <c r="F205"/>
      <c r="G205"/>
      <c r="H205" s="108"/>
      <c r="I205"/>
      <c r="J205"/>
      <c r="K205"/>
      <c r="L205" s="111"/>
      <c r="M205"/>
      <c r="N205"/>
      <c r="O205"/>
      <c r="P205"/>
      <c r="Q205"/>
      <c r="R205"/>
      <c r="S205"/>
      <c r="T205" s="109"/>
      <c r="U205"/>
      <c r="V205"/>
      <c r="W205"/>
      <c r="X205"/>
      <c r="Y205"/>
      <c r="Z205"/>
      <c r="AA205"/>
    </row>
    <row r="206" spans="1:27" x14ac:dyDescent="0.25">
      <c r="A206"/>
      <c r="B206"/>
      <c r="C206"/>
      <c r="D206"/>
      <c r="E206" s="108"/>
      <c r="F206"/>
      <c r="G206"/>
      <c r="H206" s="108"/>
      <c r="I206"/>
      <c r="J206"/>
      <c r="K206"/>
      <c r="L206" s="111"/>
      <c r="M206"/>
      <c r="N206"/>
      <c r="O206"/>
      <c r="P206"/>
      <c r="Q206"/>
      <c r="R206"/>
      <c r="S206"/>
      <c r="T206" s="109"/>
      <c r="U206"/>
      <c r="V206"/>
      <c r="W206"/>
      <c r="X206"/>
      <c r="Y206"/>
      <c r="Z206"/>
      <c r="AA206"/>
    </row>
    <row r="207" spans="1:27" x14ac:dyDescent="0.25">
      <c r="A207"/>
      <c r="B207"/>
      <c r="C207"/>
      <c r="D207"/>
      <c r="E207" s="108"/>
      <c r="F207"/>
      <c r="G207"/>
      <c r="H207" s="108"/>
      <c r="I207"/>
      <c r="J207"/>
      <c r="K207"/>
      <c r="L207" s="111"/>
      <c r="M207"/>
      <c r="N207"/>
      <c r="O207"/>
      <c r="P207"/>
      <c r="Q207"/>
      <c r="R207"/>
      <c r="S207"/>
      <c r="T207" s="109"/>
      <c r="U207"/>
      <c r="V207"/>
      <c r="W207"/>
      <c r="X207"/>
      <c r="Y207"/>
      <c r="Z207"/>
      <c r="AA207"/>
    </row>
    <row r="208" spans="1:27" x14ac:dyDescent="0.25">
      <c r="A208"/>
      <c r="B208"/>
      <c r="C208"/>
      <c r="D208"/>
      <c r="E208" s="108"/>
      <c r="F208"/>
      <c r="G208"/>
      <c r="H208" s="108"/>
      <c r="I208"/>
      <c r="J208"/>
      <c r="K208"/>
      <c r="L208" s="111"/>
      <c r="M208"/>
      <c r="N208"/>
      <c r="O208"/>
      <c r="P208"/>
      <c r="Q208"/>
      <c r="R208"/>
      <c r="S208"/>
      <c r="T208" s="109"/>
      <c r="U208"/>
      <c r="V208"/>
      <c r="W208"/>
      <c r="X208"/>
      <c r="Y208"/>
      <c r="Z208"/>
      <c r="AA208"/>
    </row>
    <row r="209" spans="1:27" x14ac:dyDescent="0.25">
      <c r="A209"/>
      <c r="B209"/>
      <c r="C209"/>
      <c r="D209"/>
      <c r="E209" s="108"/>
      <c r="F209"/>
      <c r="G209"/>
      <c r="H209" s="108"/>
      <c r="I209"/>
      <c r="J209"/>
      <c r="K209"/>
      <c r="L209" s="111"/>
      <c r="M209"/>
      <c r="N209"/>
      <c r="O209"/>
      <c r="P209"/>
      <c r="Q209"/>
      <c r="R209"/>
      <c r="S209"/>
      <c r="T209" s="109"/>
      <c r="U209"/>
      <c r="V209"/>
      <c r="W209"/>
      <c r="X209"/>
      <c r="Y209"/>
      <c r="Z209"/>
      <c r="AA209"/>
    </row>
    <row r="210" spans="1:27" x14ac:dyDescent="0.25">
      <c r="A210"/>
      <c r="B210"/>
      <c r="C210"/>
      <c r="D210"/>
      <c r="E210" s="108"/>
      <c r="F210"/>
      <c r="G210"/>
      <c r="H210" s="108"/>
      <c r="I210"/>
      <c r="J210"/>
      <c r="K210"/>
      <c r="L210" s="111"/>
      <c r="M210"/>
      <c r="N210"/>
      <c r="O210"/>
      <c r="P210"/>
      <c r="Q210"/>
      <c r="R210"/>
      <c r="S210"/>
      <c r="T210" s="109"/>
      <c r="U210"/>
      <c r="V210"/>
      <c r="W210"/>
      <c r="X210"/>
      <c r="Y210"/>
      <c r="Z210"/>
      <c r="AA210"/>
    </row>
    <row r="211" spans="1:27" x14ac:dyDescent="0.25">
      <c r="A211"/>
      <c r="B211"/>
      <c r="C211"/>
      <c r="D211"/>
      <c r="E211" s="108"/>
      <c r="F211"/>
      <c r="G211"/>
      <c r="H211" s="108"/>
      <c r="I211"/>
      <c r="J211"/>
      <c r="K211"/>
      <c r="L211" s="111"/>
      <c r="M211"/>
      <c r="N211"/>
      <c r="O211"/>
      <c r="P211"/>
      <c r="Q211"/>
      <c r="R211"/>
      <c r="S211"/>
      <c r="T211" s="109"/>
      <c r="U211"/>
      <c r="V211"/>
      <c r="W211"/>
      <c r="X211"/>
      <c r="Y211"/>
      <c r="Z211"/>
      <c r="AA211"/>
    </row>
    <row r="212" spans="1:27" x14ac:dyDescent="0.25">
      <c r="A212"/>
      <c r="B212"/>
      <c r="C212"/>
      <c r="D212"/>
      <c r="E212" s="108"/>
      <c r="F212"/>
      <c r="G212"/>
      <c r="H212" s="108"/>
      <c r="I212"/>
      <c r="J212"/>
      <c r="K212"/>
      <c r="L212" s="111"/>
      <c r="M212"/>
      <c r="N212"/>
      <c r="O212"/>
      <c r="P212"/>
      <c r="Q212"/>
      <c r="R212"/>
      <c r="S212"/>
      <c r="T212" s="109"/>
      <c r="U212"/>
      <c r="V212"/>
      <c r="W212"/>
      <c r="X212"/>
      <c r="Y212"/>
      <c r="Z212"/>
      <c r="AA212"/>
    </row>
    <row r="213" spans="1:27" x14ac:dyDescent="0.25">
      <c r="A213"/>
      <c r="B213"/>
      <c r="C213"/>
      <c r="D213"/>
      <c r="E213" s="108"/>
      <c r="F213"/>
      <c r="G213"/>
      <c r="H213" s="108"/>
      <c r="I213"/>
      <c r="J213"/>
      <c r="K213"/>
      <c r="L213" s="111"/>
      <c r="M213"/>
      <c r="N213"/>
      <c r="O213"/>
      <c r="P213"/>
      <c r="Q213"/>
      <c r="R213"/>
      <c r="S213"/>
      <c r="T213" s="109"/>
      <c r="U213"/>
      <c r="V213"/>
      <c r="W213"/>
      <c r="X213"/>
      <c r="Y213"/>
      <c r="Z213"/>
      <c r="AA213"/>
    </row>
    <row r="214" spans="1:27" x14ac:dyDescent="0.25">
      <c r="A214"/>
      <c r="B214"/>
      <c r="C214"/>
      <c r="D214"/>
      <c r="E214" s="108"/>
      <c r="F214"/>
      <c r="G214"/>
      <c r="H214" s="108"/>
      <c r="I214"/>
      <c r="J214"/>
      <c r="K214"/>
      <c r="L214" s="111"/>
      <c r="M214"/>
      <c r="N214"/>
      <c r="O214"/>
      <c r="P214"/>
      <c r="Q214"/>
      <c r="R214"/>
      <c r="S214"/>
      <c r="T214" s="109"/>
      <c r="U214"/>
      <c r="V214"/>
      <c r="W214"/>
      <c r="X214"/>
      <c r="Y214"/>
      <c r="Z214"/>
      <c r="AA214"/>
    </row>
    <row r="215" spans="1:27" x14ac:dyDescent="0.25">
      <c r="A215"/>
      <c r="B215"/>
      <c r="C215"/>
      <c r="D215"/>
      <c r="E215" s="108"/>
      <c r="F215"/>
      <c r="G215"/>
      <c r="H215" s="108"/>
      <c r="I215"/>
      <c r="J215"/>
      <c r="K215"/>
      <c r="L215" s="111"/>
      <c r="M215"/>
      <c r="N215"/>
      <c r="O215"/>
      <c r="P215"/>
      <c r="Q215"/>
      <c r="R215"/>
      <c r="S215"/>
      <c r="T215" s="109"/>
      <c r="U215"/>
      <c r="V215"/>
      <c r="W215"/>
      <c r="X215"/>
      <c r="Y215"/>
      <c r="Z215"/>
      <c r="AA215"/>
    </row>
    <row r="216" spans="1:27" x14ac:dyDescent="0.25">
      <c r="A216"/>
      <c r="B216"/>
      <c r="C216"/>
      <c r="D216"/>
      <c r="E216" s="108"/>
      <c r="F216"/>
      <c r="G216"/>
      <c r="H216" s="108"/>
      <c r="I216"/>
      <c r="J216"/>
      <c r="K216"/>
      <c r="L216" s="111"/>
      <c r="M216"/>
      <c r="N216"/>
      <c r="O216"/>
      <c r="P216"/>
      <c r="Q216"/>
      <c r="R216"/>
      <c r="S216"/>
      <c r="T216" s="109"/>
      <c r="U216"/>
      <c r="V216"/>
      <c r="W216"/>
      <c r="X216"/>
      <c r="Y216"/>
      <c r="Z216"/>
      <c r="AA216"/>
    </row>
    <row r="217" spans="1:27" x14ac:dyDescent="0.25">
      <c r="A217"/>
      <c r="B217"/>
      <c r="C217"/>
      <c r="D217"/>
      <c r="E217" s="108"/>
      <c r="F217"/>
      <c r="G217"/>
      <c r="H217" s="108"/>
      <c r="I217"/>
      <c r="J217"/>
      <c r="K217"/>
      <c r="L217" s="111"/>
      <c r="M217"/>
      <c r="N217"/>
      <c r="O217"/>
      <c r="P217"/>
      <c r="Q217"/>
      <c r="R217"/>
      <c r="S217"/>
      <c r="T217" s="109"/>
      <c r="U217"/>
      <c r="V217"/>
      <c r="W217"/>
      <c r="X217"/>
      <c r="Y217"/>
      <c r="Z217"/>
      <c r="AA217"/>
    </row>
    <row r="218" spans="1:27" x14ac:dyDescent="0.25">
      <c r="A218"/>
      <c r="B218"/>
      <c r="C218"/>
      <c r="D218"/>
      <c r="E218" s="108"/>
      <c r="F218"/>
      <c r="G218"/>
      <c r="H218" s="108"/>
      <c r="I218"/>
      <c r="J218"/>
      <c r="K218"/>
      <c r="L218" s="111"/>
      <c r="M218"/>
      <c r="N218"/>
      <c r="O218"/>
      <c r="P218"/>
      <c r="Q218"/>
      <c r="R218"/>
      <c r="S218"/>
      <c r="T218" s="109"/>
      <c r="U218"/>
      <c r="V218"/>
      <c r="W218"/>
      <c r="X218"/>
      <c r="Y218"/>
      <c r="Z218"/>
      <c r="AA218"/>
    </row>
    <row r="219" spans="1:27" x14ac:dyDescent="0.25">
      <c r="A219"/>
      <c r="B219"/>
      <c r="C219"/>
      <c r="D219"/>
      <c r="E219" s="108"/>
      <c r="F219"/>
      <c r="G219"/>
      <c r="H219" s="108"/>
      <c r="I219"/>
      <c r="J219"/>
      <c r="K219"/>
      <c r="L219" s="111"/>
      <c r="M219"/>
      <c r="N219"/>
      <c r="O219"/>
      <c r="P219"/>
      <c r="Q219"/>
      <c r="R219"/>
      <c r="S219"/>
      <c r="T219" s="109"/>
      <c r="U219"/>
      <c r="V219"/>
      <c r="W219"/>
      <c r="X219"/>
      <c r="Y219"/>
      <c r="Z219"/>
      <c r="AA219"/>
    </row>
    <row r="220" spans="1:27" x14ac:dyDescent="0.25">
      <c r="A220"/>
      <c r="B220"/>
      <c r="C220"/>
      <c r="D220"/>
      <c r="E220" s="108"/>
      <c r="F220"/>
      <c r="G220"/>
      <c r="H220" s="108"/>
      <c r="I220"/>
      <c r="J220"/>
      <c r="K220"/>
      <c r="L220" s="111"/>
      <c r="M220"/>
      <c r="N220"/>
      <c r="O220"/>
      <c r="P220"/>
      <c r="Q220"/>
      <c r="R220"/>
      <c r="S220"/>
      <c r="T220" s="109"/>
      <c r="U220"/>
      <c r="V220"/>
      <c r="W220"/>
      <c r="X220"/>
      <c r="Y220"/>
      <c r="Z220"/>
      <c r="AA220"/>
    </row>
    <row r="221" spans="1:27" x14ac:dyDescent="0.25">
      <c r="A221"/>
      <c r="B221"/>
      <c r="C221"/>
      <c r="D221"/>
      <c r="E221" s="108"/>
      <c r="F221"/>
      <c r="G221"/>
      <c r="H221" s="108"/>
      <c r="I221"/>
      <c r="J221"/>
      <c r="K221"/>
      <c r="L221" s="111"/>
      <c r="M221"/>
      <c r="N221"/>
      <c r="O221"/>
      <c r="P221"/>
      <c r="Q221"/>
      <c r="R221"/>
      <c r="S221"/>
      <c r="T221" s="109"/>
      <c r="U221"/>
      <c r="V221"/>
      <c r="W221"/>
      <c r="X221"/>
      <c r="Y221"/>
      <c r="Z221"/>
      <c r="AA221"/>
    </row>
    <row r="222" spans="1:27" x14ac:dyDescent="0.25">
      <c r="A222"/>
      <c r="B222"/>
      <c r="C222"/>
      <c r="D222"/>
      <c r="E222" s="108"/>
      <c r="F222"/>
      <c r="G222"/>
      <c r="H222" s="108"/>
      <c r="I222"/>
      <c r="J222"/>
      <c r="K222"/>
      <c r="L222" s="111"/>
      <c r="M222"/>
      <c r="N222"/>
      <c r="O222"/>
      <c r="P222"/>
      <c r="Q222"/>
      <c r="R222"/>
      <c r="S222"/>
      <c r="T222" s="109"/>
      <c r="U222"/>
      <c r="V222"/>
      <c r="W222"/>
      <c r="X222"/>
      <c r="Y222"/>
      <c r="Z222"/>
      <c r="AA222"/>
    </row>
    <row r="223" spans="1:27" x14ac:dyDescent="0.25">
      <c r="A223"/>
      <c r="B223"/>
      <c r="C223"/>
      <c r="D223"/>
      <c r="E223" s="108"/>
      <c r="F223"/>
      <c r="G223"/>
      <c r="H223" s="108"/>
      <c r="I223"/>
      <c r="J223"/>
      <c r="K223"/>
      <c r="L223" s="111"/>
      <c r="M223"/>
      <c r="N223"/>
      <c r="O223"/>
      <c r="P223"/>
      <c r="Q223"/>
      <c r="R223"/>
      <c r="S223"/>
      <c r="T223" s="109"/>
      <c r="U223"/>
      <c r="V223"/>
      <c r="W223"/>
      <c r="X223"/>
      <c r="Y223"/>
      <c r="Z223"/>
      <c r="AA223"/>
    </row>
    <row r="224" spans="1:27" x14ac:dyDescent="0.25">
      <c r="A224"/>
      <c r="B224"/>
      <c r="C224"/>
      <c r="D224"/>
      <c r="E224" s="108"/>
      <c r="F224"/>
      <c r="G224"/>
      <c r="H224" s="108"/>
      <c r="I224"/>
      <c r="J224"/>
      <c r="K224"/>
      <c r="L224" s="111"/>
      <c r="M224"/>
      <c r="N224"/>
      <c r="O224"/>
      <c r="P224"/>
      <c r="Q224"/>
      <c r="R224"/>
      <c r="S224"/>
      <c r="T224" s="109"/>
      <c r="U224"/>
      <c r="V224"/>
      <c r="W224"/>
      <c r="X224"/>
      <c r="Y224"/>
      <c r="Z224"/>
      <c r="AA224"/>
    </row>
    <row r="225" spans="1:27" x14ac:dyDescent="0.25">
      <c r="A225"/>
      <c r="B225"/>
      <c r="C225"/>
      <c r="D225"/>
      <c r="E225" s="108"/>
      <c r="F225"/>
      <c r="G225"/>
      <c r="H225" s="108"/>
      <c r="I225"/>
      <c r="J225"/>
      <c r="K225"/>
      <c r="L225" s="111"/>
      <c r="M225"/>
      <c r="N225"/>
      <c r="O225"/>
      <c r="P225"/>
      <c r="Q225"/>
      <c r="R225"/>
      <c r="S225"/>
      <c r="T225" s="109"/>
      <c r="U225"/>
      <c r="V225"/>
      <c r="W225"/>
      <c r="X225"/>
      <c r="Y225"/>
      <c r="Z225"/>
      <c r="AA225"/>
    </row>
    <row r="226" spans="1:27" x14ac:dyDescent="0.25">
      <c r="A226"/>
      <c r="B226"/>
      <c r="C226"/>
      <c r="D226"/>
      <c r="E226" s="108"/>
      <c r="F226"/>
      <c r="G226"/>
      <c r="H226" s="108"/>
      <c r="I226"/>
      <c r="J226"/>
      <c r="K226"/>
      <c r="L226" s="111"/>
      <c r="M226"/>
      <c r="N226"/>
      <c r="O226"/>
      <c r="P226"/>
      <c r="Q226"/>
      <c r="R226"/>
      <c r="S226"/>
      <c r="T226" s="109"/>
      <c r="U226"/>
      <c r="V226"/>
      <c r="W226"/>
      <c r="X226"/>
      <c r="Y226"/>
      <c r="Z226"/>
      <c r="AA226"/>
    </row>
    <row r="227" spans="1:27" x14ac:dyDescent="0.25">
      <c r="A227"/>
      <c r="B227"/>
      <c r="C227"/>
      <c r="D227"/>
      <c r="E227" s="108"/>
      <c r="F227"/>
      <c r="G227"/>
      <c r="H227" s="108"/>
      <c r="I227"/>
      <c r="J227"/>
      <c r="K227"/>
      <c r="L227" s="111"/>
      <c r="M227"/>
      <c r="N227"/>
      <c r="O227"/>
      <c r="P227"/>
      <c r="Q227"/>
      <c r="R227"/>
      <c r="S227"/>
      <c r="T227" s="109"/>
      <c r="U227"/>
      <c r="V227"/>
      <c r="W227"/>
      <c r="X227"/>
      <c r="Y227"/>
      <c r="Z227"/>
      <c r="AA227"/>
    </row>
    <row r="228" spans="1:27" x14ac:dyDescent="0.25">
      <c r="A228"/>
      <c r="B228"/>
      <c r="C228"/>
      <c r="D228"/>
      <c r="E228" s="108"/>
      <c r="F228"/>
      <c r="G228"/>
      <c r="H228" s="108"/>
      <c r="I228"/>
      <c r="J228"/>
      <c r="K228"/>
      <c r="L228" s="111"/>
      <c r="M228"/>
      <c r="N228"/>
      <c r="O228"/>
      <c r="P228"/>
      <c r="Q228"/>
      <c r="R228"/>
      <c r="S228"/>
      <c r="T228" s="109"/>
      <c r="U228"/>
      <c r="V228"/>
      <c r="W228"/>
      <c r="X228"/>
      <c r="Y228"/>
      <c r="Z228"/>
      <c r="AA228"/>
    </row>
    <row r="229" spans="1:27" x14ac:dyDescent="0.25">
      <c r="A229"/>
      <c r="B229"/>
      <c r="C229"/>
      <c r="D229"/>
      <c r="E229" s="108"/>
      <c r="F229"/>
      <c r="G229"/>
      <c r="H229" s="108"/>
      <c r="I229"/>
      <c r="J229"/>
      <c r="K229"/>
      <c r="L229" s="111"/>
      <c r="M229"/>
      <c r="N229"/>
      <c r="O229"/>
      <c r="P229"/>
      <c r="Q229"/>
      <c r="R229"/>
      <c r="S229"/>
      <c r="T229" s="109"/>
      <c r="U229"/>
      <c r="V229"/>
      <c r="W229"/>
      <c r="X229"/>
      <c r="Y229"/>
      <c r="Z229"/>
      <c r="AA229"/>
    </row>
    <row r="230" spans="1:27" x14ac:dyDescent="0.25">
      <c r="A230"/>
      <c r="B230"/>
      <c r="C230"/>
      <c r="D230"/>
      <c r="E230" s="108"/>
      <c r="F230"/>
      <c r="G230"/>
      <c r="H230" s="108"/>
      <c r="I230"/>
      <c r="J230"/>
      <c r="K230"/>
      <c r="L230" s="111"/>
      <c r="M230"/>
      <c r="N230"/>
      <c r="O230"/>
      <c r="P230"/>
      <c r="Q230"/>
      <c r="R230"/>
      <c r="S230"/>
      <c r="T230" s="109"/>
      <c r="U230"/>
      <c r="V230"/>
      <c r="W230"/>
      <c r="X230"/>
      <c r="Y230"/>
      <c r="Z230"/>
      <c r="AA230"/>
    </row>
    <row r="231" spans="1:27" x14ac:dyDescent="0.25">
      <c r="A231"/>
      <c r="B231"/>
      <c r="C231"/>
      <c r="D231"/>
      <c r="E231" s="108"/>
      <c r="F231"/>
      <c r="G231"/>
      <c r="H231" s="108"/>
      <c r="I231"/>
      <c r="J231"/>
      <c r="K231"/>
      <c r="L231" s="111"/>
      <c r="M231"/>
      <c r="N231"/>
      <c r="O231"/>
      <c r="P231"/>
      <c r="Q231"/>
      <c r="R231"/>
      <c r="S231"/>
      <c r="T231" s="109"/>
      <c r="U231"/>
      <c r="V231"/>
      <c r="W231"/>
      <c r="X231"/>
      <c r="Y231"/>
      <c r="Z231"/>
      <c r="AA231"/>
    </row>
    <row r="232" spans="1:27" x14ac:dyDescent="0.25">
      <c r="A232"/>
      <c r="B232"/>
      <c r="C232"/>
      <c r="D232"/>
      <c r="E232" s="108"/>
      <c r="F232"/>
      <c r="G232"/>
      <c r="H232" s="108"/>
      <c r="I232"/>
      <c r="J232"/>
      <c r="K232"/>
      <c r="L232" s="111"/>
      <c r="M232"/>
      <c r="N232"/>
      <c r="O232"/>
      <c r="P232"/>
      <c r="Q232"/>
      <c r="R232"/>
      <c r="S232"/>
      <c r="T232" s="109"/>
      <c r="U232"/>
      <c r="V232"/>
      <c r="W232"/>
      <c r="X232"/>
      <c r="Y232"/>
      <c r="Z232"/>
      <c r="AA232"/>
    </row>
    <row r="233" spans="1:27" x14ac:dyDescent="0.25">
      <c r="A233"/>
      <c r="B233"/>
      <c r="C233"/>
      <c r="D233"/>
      <c r="E233" s="108"/>
      <c r="F233"/>
      <c r="G233"/>
      <c r="H233" s="108"/>
      <c r="I233"/>
      <c r="J233"/>
      <c r="K233"/>
      <c r="L233" s="111"/>
      <c r="M233"/>
      <c r="N233"/>
      <c r="O233"/>
      <c r="P233"/>
      <c r="Q233"/>
      <c r="R233"/>
      <c r="S233"/>
      <c r="T233" s="109"/>
      <c r="U233"/>
      <c r="V233"/>
      <c r="W233"/>
      <c r="X233"/>
      <c r="Y233"/>
      <c r="Z233"/>
      <c r="AA233"/>
    </row>
    <row r="234" spans="1:27" x14ac:dyDescent="0.25">
      <c r="A234"/>
      <c r="B234"/>
      <c r="C234"/>
      <c r="D234"/>
      <c r="E234" s="108"/>
      <c r="F234"/>
      <c r="G234"/>
      <c r="H234" s="108"/>
      <c r="I234"/>
      <c r="J234"/>
      <c r="K234"/>
      <c r="L234" s="111"/>
      <c r="M234"/>
      <c r="N234"/>
      <c r="O234"/>
      <c r="P234"/>
      <c r="Q234"/>
      <c r="R234"/>
      <c r="S234"/>
      <c r="T234" s="109"/>
      <c r="U234"/>
      <c r="V234"/>
      <c r="W234"/>
      <c r="X234"/>
      <c r="Y234"/>
      <c r="Z234"/>
      <c r="AA234"/>
    </row>
    <row r="235" spans="1:27" x14ac:dyDescent="0.25">
      <c r="A235"/>
      <c r="B235"/>
      <c r="C235"/>
      <c r="D235"/>
      <c r="E235" s="108"/>
      <c r="F235"/>
      <c r="G235"/>
      <c r="H235" s="108"/>
      <c r="I235"/>
      <c r="J235"/>
      <c r="K235"/>
      <c r="L235" s="111"/>
      <c r="M235"/>
      <c r="N235"/>
      <c r="O235"/>
      <c r="P235"/>
      <c r="Q235"/>
      <c r="R235"/>
      <c r="S235"/>
      <c r="T235" s="109"/>
      <c r="U235"/>
      <c r="V235"/>
      <c r="W235"/>
      <c r="X235"/>
      <c r="Y235"/>
      <c r="Z235"/>
      <c r="AA235"/>
    </row>
    <row r="236" spans="1:27" x14ac:dyDescent="0.25">
      <c r="A236"/>
      <c r="B236"/>
      <c r="C236"/>
      <c r="D236"/>
      <c r="E236" s="108"/>
      <c r="F236"/>
      <c r="G236"/>
      <c r="H236" s="108"/>
      <c r="I236"/>
      <c r="J236"/>
      <c r="K236"/>
      <c r="L236" s="111"/>
      <c r="M236"/>
      <c r="N236"/>
      <c r="O236"/>
      <c r="P236"/>
      <c r="Q236"/>
      <c r="R236"/>
      <c r="S236"/>
      <c r="T236" s="109"/>
      <c r="U236"/>
      <c r="V236"/>
      <c r="W236"/>
      <c r="X236"/>
      <c r="Y236"/>
      <c r="Z236"/>
      <c r="AA236"/>
    </row>
    <row r="237" spans="1:27" x14ac:dyDescent="0.25">
      <c r="A237"/>
      <c r="B237"/>
      <c r="C237"/>
      <c r="D237"/>
      <c r="E237" s="108"/>
      <c r="F237"/>
      <c r="G237"/>
      <c r="H237" s="108"/>
      <c r="I237"/>
      <c r="J237"/>
      <c r="K237"/>
      <c r="L237" s="111"/>
      <c r="M237"/>
      <c r="N237"/>
      <c r="O237"/>
      <c r="P237"/>
      <c r="Q237"/>
      <c r="R237"/>
      <c r="S237"/>
      <c r="T237" s="109"/>
      <c r="U237"/>
      <c r="V237"/>
      <c r="W237"/>
      <c r="X237"/>
      <c r="Y237"/>
      <c r="Z237"/>
      <c r="AA237"/>
    </row>
    <row r="238" spans="1:27" x14ac:dyDescent="0.25">
      <c r="A238"/>
      <c r="B238"/>
      <c r="C238"/>
      <c r="D238"/>
      <c r="E238" s="108"/>
      <c r="F238"/>
      <c r="G238"/>
      <c r="H238" s="108"/>
      <c r="I238"/>
      <c r="J238"/>
      <c r="K238"/>
      <c r="L238" s="111"/>
      <c r="M238"/>
      <c r="N238"/>
      <c r="O238"/>
      <c r="P238"/>
      <c r="Q238"/>
      <c r="R238"/>
      <c r="S238"/>
      <c r="T238" s="109"/>
      <c r="U238"/>
      <c r="V238"/>
      <c r="W238"/>
      <c r="X238"/>
      <c r="Y238"/>
      <c r="Z238"/>
      <c r="AA238"/>
    </row>
    <row r="239" spans="1:27" x14ac:dyDescent="0.25">
      <c r="A239"/>
      <c r="B239"/>
      <c r="C239"/>
      <c r="D239"/>
      <c r="E239" s="108"/>
      <c r="F239"/>
      <c r="G239"/>
      <c r="H239" s="108"/>
      <c r="I239"/>
      <c r="J239"/>
      <c r="K239"/>
      <c r="L239" s="111"/>
      <c r="M239"/>
      <c r="N239"/>
      <c r="O239"/>
      <c r="P239"/>
      <c r="Q239"/>
      <c r="R239"/>
      <c r="S239"/>
      <c r="T239" s="109"/>
      <c r="U239"/>
      <c r="V239"/>
      <c r="W239"/>
      <c r="X239"/>
      <c r="Y239"/>
      <c r="Z239"/>
      <c r="AA239"/>
    </row>
    <row r="240" spans="1:27" x14ac:dyDescent="0.25">
      <c r="A240"/>
      <c r="B240"/>
      <c r="C240"/>
      <c r="D240"/>
      <c r="E240" s="108"/>
      <c r="F240"/>
      <c r="G240"/>
      <c r="H240" s="108"/>
      <c r="I240"/>
      <c r="J240"/>
      <c r="K240"/>
      <c r="L240" s="111"/>
      <c r="M240"/>
      <c r="N240"/>
      <c r="O240"/>
      <c r="P240"/>
      <c r="Q240"/>
      <c r="R240"/>
      <c r="S240"/>
      <c r="T240" s="109"/>
      <c r="U240"/>
      <c r="V240"/>
      <c r="W240"/>
      <c r="X240"/>
      <c r="Y240"/>
      <c r="Z240"/>
      <c r="AA240"/>
    </row>
    <row r="241" spans="1:27" x14ac:dyDescent="0.25">
      <c r="A241"/>
      <c r="B241"/>
      <c r="C241"/>
      <c r="D241"/>
      <c r="E241" s="108"/>
      <c r="F241"/>
      <c r="G241"/>
      <c r="H241" s="108"/>
      <c r="I241"/>
      <c r="J241"/>
      <c r="K241"/>
      <c r="L241" s="111"/>
      <c r="M241"/>
      <c r="N241"/>
      <c r="O241"/>
      <c r="P241"/>
      <c r="Q241"/>
      <c r="R241"/>
      <c r="S241"/>
      <c r="T241" s="109"/>
      <c r="U241"/>
      <c r="V241"/>
      <c r="W241"/>
      <c r="X241"/>
      <c r="Y241"/>
      <c r="Z241"/>
      <c r="AA241"/>
    </row>
    <row r="242" spans="1:27" x14ac:dyDescent="0.25">
      <c r="A242"/>
      <c r="B242"/>
      <c r="C242"/>
      <c r="D242"/>
      <c r="E242" s="108"/>
      <c r="F242"/>
      <c r="G242"/>
      <c r="H242" s="108"/>
      <c r="I242"/>
      <c r="J242"/>
      <c r="K242"/>
      <c r="L242" s="111"/>
      <c r="M242"/>
      <c r="N242"/>
      <c r="O242"/>
      <c r="P242"/>
      <c r="Q242"/>
      <c r="R242"/>
      <c r="S242"/>
      <c r="T242" s="109"/>
      <c r="U242"/>
      <c r="V242"/>
      <c r="W242"/>
      <c r="X242"/>
      <c r="Y242"/>
      <c r="Z242"/>
      <c r="AA242"/>
    </row>
    <row r="243" spans="1:27" x14ac:dyDescent="0.25">
      <c r="A243"/>
      <c r="B243"/>
      <c r="C243"/>
      <c r="D243"/>
      <c r="E243" s="108"/>
      <c r="F243"/>
      <c r="G243"/>
      <c r="H243" s="108"/>
      <c r="I243"/>
      <c r="J243"/>
      <c r="K243"/>
      <c r="L243" s="111"/>
      <c r="M243"/>
      <c r="N243"/>
      <c r="O243"/>
      <c r="P243"/>
      <c r="Q243"/>
      <c r="R243"/>
      <c r="S243"/>
      <c r="T243" s="109"/>
      <c r="U243"/>
      <c r="V243"/>
      <c r="W243"/>
      <c r="X243"/>
      <c r="Y243"/>
      <c r="Z243"/>
      <c r="AA243"/>
    </row>
    <row r="244" spans="1:27" x14ac:dyDescent="0.25">
      <c r="A244"/>
      <c r="B244"/>
      <c r="C244"/>
      <c r="D244"/>
      <c r="E244" s="108"/>
      <c r="F244"/>
      <c r="G244"/>
      <c r="H244" s="108"/>
      <c r="I244"/>
      <c r="J244"/>
      <c r="K244"/>
      <c r="L244" s="111"/>
      <c r="M244"/>
      <c r="N244"/>
      <c r="O244"/>
      <c r="P244"/>
      <c r="Q244"/>
      <c r="R244"/>
      <c r="S244"/>
      <c r="T244" s="109"/>
      <c r="U244"/>
      <c r="V244"/>
      <c r="W244"/>
      <c r="X244"/>
      <c r="Y244"/>
      <c r="Z244"/>
      <c r="AA244"/>
    </row>
    <row r="245" spans="1:27" x14ac:dyDescent="0.25">
      <c r="A245"/>
      <c r="B245"/>
      <c r="C245"/>
      <c r="D245"/>
      <c r="E245" s="108"/>
      <c r="F245"/>
      <c r="G245"/>
      <c r="H245" s="108"/>
      <c r="I245"/>
      <c r="J245"/>
      <c r="K245"/>
      <c r="L245" s="111"/>
      <c r="M245"/>
      <c r="N245"/>
      <c r="O245"/>
      <c r="P245"/>
      <c r="Q245"/>
      <c r="R245"/>
      <c r="S245"/>
      <c r="T245" s="109"/>
      <c r="U245"/>
      <c r="V245"/>
      <c r="W245"/>
      <c r="X245"/>
      <c r="Y245"/>
      <c r="Z245"/>
      <c r="AA245"/>
    </row>
    <row r="246" spans="1:27" x14ac:dyDescent="0.25">
      <c r="A246"/>
      <c r="B246"/>
      <c r="C246"/>
      <c r="D246"/>
      <c r="E246" s="108"/>
      <c r="F246"/>
      <c r="G246"/>
      <c r="H246" s="108"/>
      <c r="I246"/>
      <c r="J246"/>
      <c r="K246"/>
      <c r="L246" s="111"/>
      <c r="M246"/>
      <c r="N246"/>
      <c r="O246"/>
      <c r="P246"/>
      <c r="Q246"/>
      <c r="R246"/>
      <c r="S246"/>
      <c r="T246" s="109"/>
      <c r="U246"/>
      <c r="V246"/>
      <c r="W246"/>
      <c r="X246"/>
      <c r="Y246"/>
      <c r="Z246"/>
      <c r="AA246"/>
    </row>
    <row r="247" spans="1:27" x14ac:dyDescent="0.25">
      <c r="A247"/>
      <c r="B247"/>
      <c r="C247"/>
      <c r="D247"/>
      <c r="E247" s="108"/>
      <c r="F247"/>
      <c r="G247"/>
      <c r="H247" s="108"/>
      <c r="I247"/>
      <c r="J247"/>
      <c r="K247"/>
      <c r="L247" s="111"/>
      <c r="M247"/>
      <c r="N247"/>
      <c r="O247"/>
      <c r="P247"/>
      <c r="Q247"/>
      <c r="R247"/>
      <c r="S247"/>
      <c r="T247" s="109"/>
      <c r="U247"/>
      <c r="V247"/>
      <c r="W247"/>
      <c r="X247"/>
      <c r="Y247"/>
      <c r="Z247"/>
      <c r="AA247"/>
    </row>
    <row r="248" spans="1:27" x14ac:dyDescent="0.25">
      <c r="A248"/>
      <c r="B248"/>
      <c r="C248"/>
      <c r="D248"/>
      <c r="E248" s="108"/>
      <c r="F248"/>
      <c r="G248"/>
      <c r="H248" s="108"/>
      <c r="I248"/>
      <c r="J248"/>
      <c r="K248"/>
      <c r="L248" s="111"/>
      <c r="M248"/>
      <c r="N248"/>
      <c r="O248"/>
      <c r="P248"/>
      <c r="Q248"/>
      <c r="R248"/>
      <c r="S248"/>
      <c r="T248" s="109"/>
      <c r="U248"/>
      <c r="V248"/>
      <c r="W248"/>
      <c r="X248"/>
      <c r="Y248"/>
      <c r="Z248"/>
      <c r="AA248"/>
    </row>
    <row r="249" spans="1:27" x14ac:dyDescent="0.25">
      <c r="A249"/>
      <c r="B249"/>
      <c r="C249"/>
      <c r="D249"/>
      <c r="E249" s="108"/>
      <c r="F249"/>
      <c r="G249"/>
      <c r="H249" s="108"/>
      <c r="I249"/>
      <c r="J249"/>
      <c r="K249"/>
      <c r="L249" s="111"/>
      <c r="M249"/>
      <c r="N249"/>
      <c r="O249"/>
      <c r="P249"/>
      <c r="Q249"/>
      <c r="R249"/>
      <c r="S249"/>
      <c r="T249" s="109"/>
      <c r="U249"/>
      <c r="V249"/>
      <c r="W249"/>
      <c r="X249"/>
      <c r="Y249"/>
      <c r="Z249"/>
      <c r="AA249"/>
    </row>
    <row r="250" spans="1:27" x14ac:dyDescent="0.25">
      <c r="A250"/>
      <c r="B250"/>
      <c r="C250"/>
      <c r="D250"/>
      <c r="E250" s="108"/>
      <c r="F250"/>
      <c r="G250"/>
      <c r="H250" s="108"/>
      <c r="I250"/>
      <c r="J250"/>
      <c r="K250"/>
      <c r="L250" s="111"/>
      <c r="M250"/>
      <c r="N250"/>
      <c r="O250"/>
      <c r="P250"/>
      <c r="Q250"/>
      <c r="R250"/>
      <c r="S250"/>
      <c r="T250" s="109"/>
      <c r="U250"/>
      <c r="V250"/>
      <c r="W250"/>
      <c r="X250"/>
      <c r="Y250"/>
      <c r="Z250"/>
      <c r="AA250"/>
    </row>
    <row r="251" spans="1:27" x14ac:dyDescent="0.25">
      <c r="A251"/>
      <c r="B251"/>
      <c r="C251"/>
      <c r="D251"/>
      <c r="E251" s="108"/>
      <c r="F251"/>
      <c r="G251"/>
      <c r="H251" s="108"/>
      <c r="I251"/>
      <c r="J251"/>
      <c r="K251"/>
      <c r="L251" s="111"/>
      <c r="M251"/>
      <c r="N251"/>
      <c r="O251"/>
      <c r="P251"/>
      <c r="Q251"/>
      <c r="R251"/>
      <c r="S251"/>
      <c r="T251" s="109"/>
      <c r="U251"/>
      <c r="V251"/>
      <c r="W251"/>
      <c r="X251"/>
      <c r="Y251"/>
      <c r="Z251"/>
      <c r="AA251"/>
    </row>
    <row r="252" spans="1:27" x14ac:dyDescent="0.25">
      <c r="A252"/>
      <c r="B252"/>
      <c r="C252"/>
      <c r="D252"/>
      <c r="E252" s="108"/>
      <c r="F252"/>
      <c r="G252"/>
      <c r="H252" s="108"/>
      <c r="I252"/>
      <c r="J252"/>
      <c r="K252"/>
      <c r="L252" s="111"/>
      <c r="M252"/>
      <c r="N252"/>
      <c r="O252"/>
      <c r="P252"/>
      <c r="Q252"/>
      <c r="R252"/>
      <c r="S252"/>
      <c r="T252" s="109"/>
      <c r="U252"/>
      <c r="V252"/>
      <c r="W252"/>
      <c r="X252"/>
      <c r="Y252"/>
      <c r="Z252"/>
      <c r="AA252"/>
    </row>
    <row r="253" spans="1:27" x14ac:dyDescent="0.25">
      <c r="A253"/>
      <c r="B253"/>
      <c r="C253"/>
      <c r="D253"/>
      <c r="E253" s="108"/>
      <c r="F253"/>
      <c r="G253"/>
      <c r="H253" s="108"/>
      <c r="I253"/>
      <c r="J253"/>
      <c r="K253"/>
      <c r="L253" s="111"/>
      <c r="M253"/>
      <c r="N253"/>
      <c r="O253"/>
      <c r="P253"/>
      <c r="Q253"/>
      <c r="R253"/>
      <c r="S253"/>
      <c r="T253" s="109"/>
      <c r="U253"/>
      <c r="V253"/>
      <c r="W253"/>
      <c r="X253"/>
      <c r="Y253"/>
      <c r="Z253"/>
      <c r="AA253"/>
    </row>
    <row r="254" spans="1:27" x14ac:dyDescent="0.25">
      <c r="A254"/>
      <c r="B254"/>
      <c r="C254"/>
      <c r="D254"/>
      <c r="E254" s="108"/>
      <c r="F254"/>
      <c r="G254"/>
      <c r="H254" s="108"/>
      <c r="I254"/>
      <c r="J254"/>
      <c r="K254"/>
      <c r="L254" s="111"/>
      <c r="M254"/>
      <c r="N254"/>
      <c r="O254"/>
      <c r="P254"/>
      <c r="Q254"/>
      <c r="R254"/>
      <c r="S254"/>
      <c r="T254" s="109"/>
      <c r="U254"/>
      <c r="V254"/>
      <c r="W254"/>
      <c r="X254"/>
      <c r="Y254"/>
      <c r="Z254"/>
      <c r="AA254"/>
    </row>
    <row r="255" spans="1:27" x14ac:dyDescent="0.25">
      <c r="A255"/>
      <c r="B255"/>
      <c r="C255"/>
      <c r="D255"/>
      <c r="E255" s="108"/>
      <c r="F255"/>
      <c r="G255"/>
      <c r="H255" s="108"/>
      <c r="I255"/>
      <c r="J255"/>
      <c r="K255"/>
      <c r="L255" s="111"/>
      <c r="M255"/>
      <c r="N255"/>
      <c r="O255"/>
      <c r="P255"/>
      <c r="Q255"/>
      <c r="R255"/>
      <c r="S255"/>
      <c r="T255" s="109"/>
      <c r="U255"/>
      <c r="V255"/>
      <c r="W255"/>
      <c r="X255"/>
      <c r="Y255"/>
      <c r="Z255"/>
      <c r="AA255"/>
    </row>
    <row r="256" spans="1:27" x14ac:dyDescent="0.25">
      <c r="A256"/>
      <c r="B256"/>
      <c r="C256"/>
      <c r="D256"/>
      <c r="E256" s="108"/>
      <c r="F256"/>
      <c r="G256"/>
      <c r="H256" s="108"/>
      <c r="I256"/>
      <c r="J256"/>
      <c r="K256"/>
      <c r="L256" s="111"/>
      <c r="M256"/>
      <c r="N256"/>
      <c r="O256"/>
      <c r="P256"/>
      <c r="Q256"/>
      <c r="R256"/>
      <c r="S256"/>
      <c r="T256" s="109"/>
      <c r="U256"/>
      <c r="V256"/>
      <c r="W256"/>
      <c r="X256"/>
      <c r="Y256"/>
      <c r="Z256"/>
      <c r="AA256"/>
    </row>
    <row r="257" spans="1:27" x14ac:dyDescent="0.25">
      <c r="A257"/>
      <c r="B257"/>
      <c r="C257"/>
      <c r="D257"/>
      <c r="E257" s="108"/>
      <c r="F257"/>
      <c r="G257"/>
      <c r="H257" s="108"/>
      <c r="I257"/>
      <c r="J257"/>
      <c r="K257"/>
      <c r="L257" s="111"/>
      <c r="M257"/>
      <c r="N257"/>
      <c r="O257"/>
      <c r="P257"/>
      <c r="Q257"/>
      <c r="R257"/>
      <c r="S257"/>
      <c r="T257" s="109"/>
      <c r="U257"/>
      <c r="V257"/>
      <c r="W257"/>
      <c r="X257"/>
      <c r="Y257"/>
      <c r="Z257"/>
      <c r="AA257"/>
    </row>
    <row r="258" spans="1:27" x14ac:dyDescent="0.25">
      <c r="A258"/>
      <c r="B258"/>
      <c r="C258"/>
      <c r="D258"/>
      <c r="E258" s="108"/>
      <c r="F258"/>
      <c r="G258"/>
      <c r="H258" s="108"/>
      <c r="I258"/>
      <c r="J258"/>
      <c r="K258"/>
      <c r="L258" s="111"/>
      <c r="M258"/>
      <c r="N258"/>
      <c r="O258"/>
      <c r="P258"/>
      <c r="Q258"/>
      <c r="R258"/>
      <c r="S258"/>
      <c r="T258" s="109"/>
      <c r="U258"/>
      <c r="V258"/>
      <c r="W258"/>
      <c r="X258"/>
      <c r="Y258"/>
      <c r="Z258"/>
      <c r="AA258"/>
    </row>
    <row r="259" spans="1:27" x14ac:dyDescent="0.25">
      <c r="A259"/>
      <c r="B259"/>
      <c r="C259"/>
      <c r="D259"/>
      <c r="E259" s="108"/>
      <c r="F259"/>
      <c r="G259"/>
      <c r="H259" s="108"/>
      <c r="I259"/>
      <c r="J259"/>
      <c r="K259"/>
      <c r="L259" s="111"/>
      <c r="M259"/>
      <c r="N259"/>
      <c r="O259"/>
      <c r="P259"/>
      <c r="Q259"/>
      <c r="R259"/>
      <c r="S259"/>
      <c r="T259" s="109"/>
      <c r="U259"/>
      <c r="V259"/>
      <c r="W259"/>
      <c r="X259"/>
      <c r="Y259"/>
      <c r="Z259"/>
      <c r="AA259"/>
    </row>
    <row r="260" spans="1:27" x14ac:dyDescent="0.25">
      <c r="A260"/>
      <c r="B260"/>
      <c r="C260"/>
      <c r="D260"/>
      <c r="E260" s="108"/>
      <c r="F260"/>
      <c r="G260"/>
      <c r="H260" s="108"/>
      <c r="I260"/>
      <c r="J260"/>
      <c r="K260"/>
      <c r="L260" s="111"/>
      <c r="M260"/>
      <c r="N260"/>
      <c r="O260"/>
      <c r="P260"/>
      <c r="Q260"/>
      <c r="R260"/>
      <c r="S260"/>
      <c r="T260" s="109"/>
      <c r="U260"/>
      <c r="V260"/>
      <c r="W260"/>
      <c r="X260"/>
      <c r="Y260"/>
      <c r="Z260"/>
      <c r="AA260"/>
    </row>
    <row r="261" spans="1:27" x14ac:dyDescent="0.25">
      <c r="A261"/>
      <c r="B261"/>
      <c r="C261"/>
      <c r="D261"/>
      <c r="E261" s="108"/>
      <c r="F261"/>
      <c r="G261"/>
      <c r="H261" s="108"/>
      <c r="I261"/>
      <c r="J261"/>
      <c r="K261"/>
      <c r="L261" s="111"/>
      <c r="M261"/>
      <c r="N261"/>
      <c r="O261"/>
      <c r="P261"/>
      <c r="Q261"/>
      <c r="R261"/>
      <c r="S261"/>
      <c r="T261" s="109"/>
      <c r="U261"/>
      <c r="V261"/>
      <c r="W261"/>
      <c r="X261"/>
      <c r="Y261"/>
      <c r="Z261"/>
      <c r="AA261"/>
    </row>
    <row r="262" spans="1:27" x14ac:dyDescent="0.25">
      <c r="A262"/>
      <c r="B262"/>
      <c r="C262"/>
      <c r="D262"/>
      <c r="E262" s="108"/>
      <c r="F262"/>
      <c r="G262"/>
      <c r="H262" s="108"/>
      <c r="I262"/>
      <c r="J262"/>
      <c r="K262"/>
      <c r="L262" s="111"/>
      <c r="M262"/>
      <c r="N262"/>
      <c r="O262"/>
      <c r="P262"/>
      <c r="Q262"/>
      <c r="R262"/>
      <c r="S262"/>
      <c r="T262" s="109"/>
      <c r="U262"/>
      <c r="V262"/>
      <c r="W262"/>
      <c r="X262"/>
      <c r="Y262"/>
      <c r="Z262"/>
      <c r="AA262"/>
    </row>
    <row r="263" spans="1:27" x14ac:dyDescent="0.25">
      <c r="A263"/>
      <c r="B263"/>
      <c r="C263"/>
      <c r="D263"/>
      <c r="E263" s="108"/>
      <c r="F263"/>
      <c r="G263"/>
      <c r="H263" s="108"/>
      <c r="I263"/>
      <c r="J263"/>
      <c r="K263"/>
      <c r="L263" s="111"/>
      <c r="M263"/>
      <c r="N263"/>
      <c r="O263"/>
      <c r="P263"/>
      <c r="Q263"/>
      <c r="R263"/>
      <c r="S263"/>
      <c r="T263" s="109"/>
      <c r="U263"/>
      <c r="V263"/>
      <c r="W263"/>
      <c r="X263"/>
      <c r="Y263"/>
      <c r="Z263"/>
      <c r="AA263"/>
    </row>
    <row r="264" spans="1:27" x14ac:dyDescent="0.25">
      <c r="A264"/>
      <c r="B264"/>
      <c r="C264"/>
      <c r="D264"/>
      <c r="E264" s="108"/>
      <c r="F264"/>
      <c r="G264"/>
      <c r="H264" s="108"/>
      <c r="I264"/>
      <c r="J264"/>
      <c r="K264"/>
      <c r="L264" s="111"/>
      <c r="M264"/>
      <c r="N264"/>
      <c r="O264"/>
      <c r="P264"/>
      <c r="Q264"/>
      <c r="R264"/>
      <c r="S264"/>
      <c r="T264" s="109"/>
      <c r="U264"/>
      <c r="V264"/>
      <c r="W264"/>
      <c r="X264"/>
      <c r="Y264"/>
      <c r="Z264"/>
      <c r="AA264"/>
    </row>
    <row r="265" spans="1:27" x14ac:dyDescent="0.25">
      <c r="A265"/>
      <c r="B265"/>
      <c r="C265"/>
      <c r="D265"/>
      <c r="E265" s="108"/>
      <c r="F265"/>
      <c r="G265"/>
      <c r="H265" s="108"/>
      <c r="I265"/>
      <c r="J265"/>
      <c r="K265"/>
      <c r="L265" s="111"/>
      <c r="M265"/>
      <c r="N265"/>
      <c r="O265"/>
      <c r="P265"/>
      <c r="Q265"/>
      <c r="R265"/>
      <c r="S265"/>
      <c r="T265" s="109"/>
      <c r="U265"/>
      <c r="V265"/>
      <c r="W265"/>
      <c r="X265"/>
      <c r="Y265"/>
      <c r="Z265"/>
      <c r="AA265"/>
    </row>
    <row r="266" spans="1:27" x14ac:dyDescent="0.25">
      <c r="A266"/>
      <c r="B266"/>
      <c r="C266"/>
      <c r="D266"/>
      <c r="E266" s="108"/>
      <c r="F266"/>
      <c r="G266"/>
      <c r="H266" s="108"/>
      <c r="I266"/>
      <c r="J266"/>
      <c r="K266"/>
      <c r="L266" s="111"/>
      <c r="M266"/>
      <c r="N266"/>
      <c r="O266"/>
      <c r="P266"/>
      <c r="Q266"/>
      <c r="R266"/>
      <c r="S266"/>
      <c r="T266" s="109"/>
      <c r="U266"/>
      <c r="V266"/>
      <c r="W266"/>
      <c r="X266"/>
      <c r="Y266"/>
      <c r="Z266"/>
      <c r="AA266"/>
    </row>
    <row r="267" spans="1:27" x14ac:dyDescent="0.25">
      <c r="A267"/>
      <c r="B267"/>
      <c r="C267"/>
      <c r="D267"/>
      <c r="E267" s="108"/>
      <c r="F267"/>
      <c r="G267"/>
      <c r="H267" s="108"/>
      <c r="I267"/>
      <c r="J267"/>
      <c r="K267"/>
      <c r="L267" s="111"/>
      <c r="M267"/>
      <c r="N267"/>
      <c r="O267"/>
      <c r="P267"/>
      <c r="Q267"/>
      <c r="R267"/>
      <c r="S267"/>
      <c r="T267" s="109"/>
      <c r="U267"/>
      <c r="V267"/>
      <c r="W267"/>
      <c r="X267"/>
      <c r="Y267"/>
      <c r="Z267"/>
      <c r="AA267"/>
    </row>
    <row r="268" spans="1:27" x14ac:dyDescent="0.25">
      <c r="A268"/>
      <c r="B268"/>
      <c r="C268"/>
      <c r="D268"/>
      <c r="E268" s="108"/>
      <c r="F268"/>
      <c r="G268"/>
      <c r="H268" s="108"/>
      <c r="I268"/>
      <c r="J268"/>
      <c r="K268"/>
      <c r="L268" s="111"/>
      <c r="M268"/>
      <c r="N268"/>
      <c r="O268"/>
      <c r="P268"/>
      <c r="Q268"/>
      <c r="R268"/>
      <c r="S268"/>
      <c r="T268" s="109"/>
      <c r="U268"/>
      <c r="V268"/>
      <c r="W268"/>
      <c r="X268"/>
      <c r="Y268"/>
      <c r="Z268"/>
      <c r="AA268"/>
    </row>
    <row r="269" spans="1:27" x14ac:dyDescent="0.25">
      <c r="A269"/>
      <c r="B269"/>
      <c r="C269"/>
      <c r="D269"/>
      <c r="E269" s="108"/>
      <c r="F269"/>
      <c r="G269"/>
      <c r="H269" s="108"/>
      <c r="I269"/>
      <c r="J269"/>
      <c r="K269"/>
      <c r="L269" s="111"/>
      <c r="M269"/>
      <c r="N269"/>
      <c r="O269"/>
      <c r="P269"/>
      <c r="Q269"/>
      <c r="R269"/>
      <c r="S269"/>
      <c r="T269" s="109"/>
      <c r="U269"/>
      <c r="V269"/>
      <c r="W269"/>
      <c r="X269"/>
      <c r="Y269"/>
      <c r="Z269"/>
      <c r="AA269"/>
    </row>
    <row r="270" spans="1:27" x14ac:dyDescent="0.25">
      <c r="A270"/>
      <c r="B270"/>
      <c r="C270"/>
      <c r="D270"/>
      <c r="E270" s="108"/>
      <c r="F270"/>
      <c r="G270"/>
      <c r="H270" s="108"/>
      <c r="I270"/>
      <c r="J270"/>
      <c r="K270"/>
      <c r="L270" s="111"/>
      <c r="M270"/>
      <c r="N270"/>
      <c r="O270"/>
      <c r="P270"/>
      <c r="Q270"/>
      <c r="R270"/>
      <c r="S270"/>
      <c r="T270" s="109"/>
      <c r="U270"/>
      <c r="V270"/>
      <c r="W270"/>
      <c r="X270"/>
      <c r="Y270"/>
      <c r="Z270"/>
      <c r="AA270"/>
    </row>
    <row r="271" spans="1:27" x14ac:dyDescent="0.25">
      <c r="A271"/>
      <c r="B271"/>
      <c r="C271"/>
      <c r="D271"/>
      <c r="E271" s="108"/>
      <c r="F271"/>
      <c r="G271"/>
      <c r="H271" s="108"/>
      <c r="I271"/>
      <c r="J271"/>
      <c r="K271"/>
      <c r="L271" s="111"/>
      <c r="M271"/>
      <c r="N271"/>
      <c r="O271"/>
      <c r="P271"/>
      <c r="Q271"/>
      <c r="R271"/>
      <c r="S271"/>
      <c r="T271" s="109"/>
      <c r="U271"/>
      <c r="V271"/>
      <c r="W271"/>
      <c r="X271"/>
      <c r="Y271"/>
      <c r="Z271"/>
      <c r="AA271"/>
    </row>
    <row r="272" spans="1:27" x14ac:dyDescent="0.25">
      <c r="A272"/>
      <c r="B272"/>
      <c r="C272"/>
      <c r="D272"/>
      <c r="E272" s="108"/>
      <c r="F272"/>
      <c r="G272"/>
      <c r="H272" s="108"/>
      <c r="I272"/>
      <c r="J272"/>
      <c r="K272"/>
      <c r="L272" s="111"/>
      <c r="M272"/>
      <c r="N272"/>
      <c r="O272"/>
      <c r="P272"/>
      <c r="Q272"/>
      <c r="R272"/>
      <c r="S272"/>
      <c r="T272" s="109"/>
      <c r="U272"/>
      <c r="V272"/>
      <c r="W272"/>
      <c r="X272"/>
      <c r="Y272"/>
      <c r="Z272"/>
      <c r="AA272"/>
    </row>
    <row r="273" spans="1:27" x14ac:dyDescent="0.25">
      <c r="A273"/>
      <c r="B273"/>
      <c r="C273"/>
      <c r="D273"/>
      <c r="E273" s="108"/>
      <c r="F273"/>
      <c r="G273"/>
      <c r="H273" s="108"/>
      <c r="I273"/>
      <c r="J273"/>
      <c r="K273"/>
      <c r="L273" s="111"/>
      <c r="M273"/>
      <c r="N273"/>
      <c r="O273"/>
      <c r="P273"/>
      <c r="Q273"/>
      <c r="R273"/>
      <c r="S273"/>
      <c r="T273" s="109"/>
      <c r="U273"/>
      <c r="V273"/>
      <c r="W273"/>
      <c r="X273"/>
      <c r="Y273"/>
      <c r="Z273"/>
      <c r="AA273"/>
    </row>
    <row r="274" spans="1:27" x14ac:dyDescent="0.25">
      <c r="A274"/>
      <c r="B274"/>
      <c r="C274"/>
      <c r="D274"/>
      <c r="E274" s="108"/>
      <c r="F274"/>
      <c r="G274"/>
      <c r="H274" s="108"/>
      <c r="I274"/>
      <c r="J274"/>
      <c r="K274"/>
      <c r="L274" s="111"/>
      <c r="M274"/>
      <c r="N274"/>
      <c r="O274"/>
      <c r="P274"/>
      <c r="Q274"/>
      <c r="R274"/>
      <c r="S274"/>
      <c r="T274" s="109"/>
      <c r="U274"/>
      <c r="V274"/>
      <c r="W274"/>
      <c r="X274"/>
      <c r="Y274"/>
      <c r="Z274"/>
      <c r="AA274"/>
    </row>
    <row r="275" spans="1:27" x14ac:dyDescent="0.25">
      <c r="A275"/>
      <c r="B275"/>
      <c r="C275"/>
      <c r="D275"/>
      <c r="E275" s="108"/>
      <c r="F275"/>
      <c r="G275"/>
      <c r="H275" s="108"/>
      <c r="I275"/>
      <c r="J275"/>
      <c r="K275"/>
      <c r="L275" s="111"/>
      <c r="M275"/>
      <c r="N275"/>
      <c r="O275"/>
      <c r="P275"/>
      <c r="Q275"/>
      <c r="R275"/>
      <c r="S275"/>
      <c r="T275" s="109"/>
      <c r="U275"/>
      <c r="V275"/>
      <c r="W275"/>
      <c r="X275"/>
      <c r="Y275"/>
      <c r="Z275"/>
      <c r="AA275"/>
    </row>
    <row r="276" spans="1:27" x14ac:dyDescent="0.25">
      <c r="A276"/>
      <c r="B276"/>
      <c r="C276"/>
      <c r="D276"/>
      <c r="E276" s="108"/>
      <c r="F276"/>
      <c r="G276"/>
      <c r="H276" s="108"/>
      <c r="I276"/>
      <c r="J276"/>
      <c r="K276"/>
      <c r="L276" s="111"/>
      <c r="M276"/>
      <c r="N276"/>
      <c r="O276"/>
      <c r="P276"/>
      <c r="Q276"/>
      <c r="R276"/>
      <c r="S276"/>
      <c r="T276" s="109"/>
      <c r="U276"/>
      <c r="V276"/>
      <c r="W276"/>
      <c r="X276"/>
      <c r="Y276"/>
      <c r="Z276"/>
      <c r="AA276"/>
    </row>
    <row r="277" spans="1:27" x14ac:dyDescent="0.25">
      <c r="A277"/>
      <c r="B277"/>
      <c r="C277"/>
      <c r="D277"/>
      <c r="E277" s="108"/>
      <c r="F277"/>
      <c r="G277"/>
      <c r="H277" s="108"/>
      <c r="I277"/>
      <c r="J277"/>
      <c r="K277"/>
      <c r="L277" s="111"/>
      <c r="M277"/>
      <c r="N277"/>
      <c r="O277"/>
      <c r="P277"/>
      <c r="Q277"/>
      <c r="R277"/>
      <c r="S277"/>
      <c r="T277" s="109"/>
      <c r="U277"/>
      <c r="V277"/>
      <c r="W277"/>
      <c r="X277"/>
      <c r="Y277"/>
      <c r="Z277"/>
      <c r="AA277"/>
    </row>
    <row r="278" spans="1:27" x14ac:dyDescent="0.25">
      <c r="A278"/>
      <c r="B278"/>
      <c r="C278"/>
      <c r="D278"/>
      <c r="E278" s="108"/>
      <c r="F278"/>
      <c r="G278"/>
      <c r="H278" s="108"/>
      <c r="I278"/>
      <c r="J278"/>
      <c r="K278"/>
      <c r="L278" s="111"/>
      <c r="M278"/>
      <c r="N278"/>
      <c r="O278"/>
      <c r="P278"/>
      <c r="Q278"/>
      <c r="R278"/>
      <c r="S278"/>
      <c r="T278" s="109"/>
      <c r="U278"/>
      <c r="V278"/>
      <c r="W278"/>
      <c r="X278"/>
      <c r="Y278"/>
      <c r="Z278"/>
      <c r="AA278"/>
    </row>
    <row r="279" spans="1:27" x14ac:dyDescent="0.25">
      <c r="A279"/>
      <c r="B279"/>
      <c r="C279"/>
      <c r="D279"/>
      <c r="E279" s="108"/>
      <c r="F279"/>
      <c r="G279"/>
      <c r="H279" s="108"/>
      <c r="I279"/>
      <c r="J279"/>
      <c r="K279"/>
      <c r="L279" s="111"/>
      <c r="M279"/>
      <c r="N279"/>
      <c r="O279"/>
      <c r="P279"/>
      <c r="Q279"/>
      <c r="R279"/>
      <c r="S279"/>
      <c r="T279" s="109"/>
      <c r="U279"/>
      <c r="V279"/>
      <c r="W279"/>
      <c r="X279"/>
      <c r="Y279"/>
      <c r="Z279"/>
      <c r="AA279"/>
    </row>
    <row r="280" spans="1:27" x14ac:dyDescent="0.25">
      <c r="A280"/>
      <c r="B280"/>
      <c r="C280"/>
      <c r="D280"/>
      <c r="E280" s="108"/>
      <c r="F280"/>
      <c r="G280"/>
      <c r="H280" s="108"/>
      <c r="I280"/>
      <c r="J280"/>
      <c r="K280"/>
      <c r="L280" s="111"/>
      <c r="M280"/>
      <c r="N280"/>
      <c r="O280"/>
      <c r="P280"/>
      <c r="Q280"/>
      <c r="R280"/>
      <c r="S280"/>
      <c r="T280" s="109"/>
      <c r="U280"/>
      <c r="V280"/>
      <c r="W280"/>
      <c r="X280"/>
      <c r="Y280"/>
      <c r="Z280"/>
      <c r="AA280"/>
    </row>
    <row r="281" spans="1:27" x14ac:dyDescent="0.25">
      <c r="A281"/>
      <c r="B281"/>
      <c r="C281"/>
      <c r="D281"/>
      <c r="E281" s="108"/>
      <c r="F281"/>
      <c r="G281"/>
      <c r="H281" s="108"/>
      <c r="I281"/>
      <c r="J281"/>
      <c r="K281"/>
      <c r="L281" s="111"/>
      <c r="M281"/>
      <c r="N281"/>
      <c r="O281"/>
      <c r="P281"/>
      <c r="Q281"/>
      <c r="R281"/>
      <c r="S281"/>
      <c r="T281" s="109"/>
      <c r="U281"/>
      <c r="V281"/>
      <c r="W281"/>
      <c r="X281"/>
      <c r="Y281"/>
      <c r="Z281"/>
      <c r="AA281"/>
    </row>
    <row r="282" spans="1:27" x14ac:dyDescent="0.25">
      <c r="A282"/>
      <c r="B282"/>
      <c r="C282"/>
      <c r="D282"/>
      <c r="E282" s="108"/>
      <c r="F282"/>
      <c r="G282"/>
      <c r="H282" s="108"/>
      <c r="I282"/>
      <c r="J282"/>
      <c r="K282"/>
      <c r="L282" s="111"/>
      <c r="M282"/>
      <c r="N282"/>
      <c r="O282"/>
      <c r="P282"/>
      <c r="Q282"/>
      <c r="R282"/>
      <c r="S282"/>
      <c r="T282" s="109"/>
      <c r="U282"/>
      <c r="V282"/>
      <c r="W282"/>
      <c r="X282"/>
      <c r="Y282"/>
      <c r="Z282"/>
      <c r="AA282"/>
    </row>
    <row r="283" spans="1:27" x14ac:dyDescent="0.25">
      <c r="A283"/>
      <c r="B283"/>
      <c r="C283"/>
      <c r="D283"/>
      <c r="E283" s="108"/>
      <c r="F283"/>
      <c r="G283"/>
      <c r="H283" s="108"/>
      <c r="I283"/>
      <c r="J283"/>
      <c r="K283"/>
      <c r="L283" s="111"/>
      <c r="M283"/>
      <c r="N283"/>
      <c r="O283"/>
      <c r="P283"/>
      <c r="Q283"/>
      <c r="R283"/>
      <c r="S283"/>
      <c r="T283" s="109"/>
      <c r="U283"/>
      <c r="V283"/>
      <c r="W283"/>
      <c r="X283"/>
      <c r="Y283"/>
      <c r="Z283"/>
      <c r="AA283"/>
    </row>
    <row r="284" spans="1:27" x14ac:dyDescent="0.25">
      <c r="A284"/>
      <c r="B284"/>
      <c r="C284"/>
      <c r="D284"/>
      <c r="E284" s="108"/>
      <c r="F284"/>
      <c r="G284"/>
      <c r="H284" s="108"/>
      <c r="I284"/>
      <c r="J284"/>
      <c r="K284"/>
      <c r="L284" s="111"/>
      <c r="M284"/>
      <c r="N284"/>
      <c r="O284"/>
      <c r="P284"/>
      <c r="Q284"/>
      <c r="R284"/>
      <c r="S284"/>
      <c r="T284" s="109"/>
      <c r="U284"/>
      <c r="V284"/>
      <c r="W284"/>
      <c r="X284"/>
      <c r="Y284"/>
      <c r="Z284"/>
      <c r="AA284"/>
    </row>
    <row r="285" spans="1:27" x14ac:dyDescent="0.25">
      <c r="A285"/>
      <c r="B285"/>
      <c r="C285"/>
      <c r="D285"/>
      <c r="E285" s="108"/>
      <c r="F285"/>
      <c r="G285"/>
      <c r="H285" s="108"/>
      <c r="I285"/>
      <c r="J285"/>
      <c r="K285"/>
      <c r="L285" s="111"/>
      <c r="M285"/>
      <c r="N285"/>
      <c r="O285"/>
      <c r="P285"/>
      <c r="Q285"/>
      <c r="R285"/>
      <c r="S285"/>
      <c r="T285" s="109"/>
      <c r="U285"/>
      <c r="V285"/>
      <c r="W285"/>
      <c r="X285"/>
      <c r="Y285"/>
      <c r="Z285"/>
      <c r="AA285"/>
    </row>
    <row r="286" spans="1:27" x14ac:dyDescent="0.25">
      <c r="A286"/>
      <c r="B286"/>
      <c r="C286"/>
      <c r="D286"/>
      <c r="E286" s="108"/>
      <c r="F286"/>
      <c r="G286"/>
      <c r="H286" s="108"/>
      <c r="I286"/>
      <c r="J286"/>
      <c r="K286"/>
      <c r="L286" s="111"/>
      <c r="M286"/>
      <c r="N286"/>
      <c r="O286"/>
      <c r="P286"/>
      <c r="Q286"/>
      <c r="R286"/>
      <c r="S286"/>
      <c r="T286" s="109"/>
      <c r="U286"/>
      <c r="V286"/>
      <c r="W286"/>
      <c r="X286"/>
      <c r="Y286"/>
      <c r="Z286"/>
      <c r="AA286"/>
    </row>
    <row r="287" spans="1:27" x14ac:dyDescent="0.25">
      <c r="A287"/>
      <c r="B287"/>
      <c r="C287"/>
      <c r="D287"/>
      <c r="E287" s="108"/>
      <c r="F287"/>
      <c r="G287"/>
      <c r="H287" s="108"/>
      <c r="I287"/>
      <c r="J287"/>
      <c r="K287"/>
      <c r="L287" s="111"/>
      <c r="M287"/>
      <c r="N287"/>
      <c r="O287"/>
      <c r="P287"/>
      <c r="Q287"/>
      <c r="R287"/>
      <c r="S287"/>
      <c r="T287" s="109"/>
      <c r="U287"/>
      <c r="V287"/>
      <c r="W287"/>
      <c r="X287"/>
      <c r="Y287"/>
      <c r="Z287"/>
      <c r="AA287"/>
    </row>
    <row r="288" spans="1:27" x14ac:dyDescent="0.25">
      <c r="A288"/>
      <c r="B288"/>
      <c r="C288"/>
      <c r="D288"/>
      <c r="E288" s="108"/>
      <c r="F288"/>
      <c r="G288"/>
      <c r="H288" s="108"/>
      <c r="I288"/>
      <c r="J288"/>
      <c r="K288"/>
      <c r="L288" s="111"/>
      <c r="M288"/>
      <c r="N288"/>
      <c r="O288"/>
      <c r="P288"/>
      <c r="Q288"/>
      <c r="R288"/>
      <c r="S288"/>
      <c r="T288" s="109"/>
      <c r="U288"/>
      <c r="V288"/>
      <c r="W288"/>
      <c r="X288"/>
      <c r="Y288"/>
      <c r="Z288"/>
      <c r="AA288"/>
    </row>
    <row r="289" spans="1:27" x14ac:dyDescent="0.25">
      <c r="A289"/>
      <c r="B289"/>
      <c r="C289"/>
      <c r="D289"/>
      <c r="E289" s="108"/>
      <c r="F289"/>
      <c r="G289"/>
      <c r="H289" s="108"/>
      <c r="I289"/>
      <c r="J289"/>
      <c r="K289"/>
      <c r="L289" s="111"/>
      <c r="M289"/>
      <c r="N289"/>
      <c r="O289"/>
      <c r="P289"/>
      <c r="Q289"/>
      <c r="R289"/>
      <c r="S289"/>
      <c r="T289" s="109"/>
      <c r="U289"/>
      <c r="V289"/>
      <c r="W289"/>
      <c r="X289"/>
      <c r="Y289"/>
      <c r="Z289"/>
      <c r="AA289"/>
    </row>
    <row r="290" spans="1:27" x14ac:dyDescent="0.25">
      <c r="A290"/>
      <c r="B290"/>
      <c r="C290"/>
      <c r="D290"/>
      <c r="E290" s="108"/>
      <c r="F290"/>
      <c r="G290"/>
      <c r="H290" s="108"/>
      <c r="I290"/>
      <c r="J290"/>
      <c r="K290"/>
      <c r="L290" s="111"/>
      <c r="M290"/>
      <c r="N290"/>
      <c r="O290"/>
      <c r="P290"/>
      <c r="Q290"/>
      <c r="R290"/>
      <c r="S290"/>
      <c r="T290" s="109"/>
      <c r="U290"/>
      <c r="V290"/>
      <c r="W290"/>
      <c r="X290"/>
      <c r="Y290"/>
      <c r="Z290"/>
      <c r="AA290"/>
    </row>
    <row r="291" spans="1:27" x14ac:dyDescent="0.25">
      <c r="A291"/>
      <c r="B291"/>
      <c r="C291"/>
      <c r="D291"/>
      <c r="E291" s="108"/>
      <c r="F291"/>
      <c r="G291"/>
      <c r="H291" s="108"/>
      <c r="I291"/>
      <c r="J291"/>
      <c r="K291"/>
      <c r="L291" s="111"/>
      <c r="M291"/>
      <c r="N291"/>
      <c r="O291"/>
      <c r="P291"/>
      <c r="Q291"/>
      <c r="R291"/>
      <c r="S291"/>
      <c r="T291" s="109"/>
      <c r="U291"/>
      <c r="V291"/>
      <c r="W291"/>
      <c r="X291"/>
      <c r="Y291"/>
      <c r="Z291"/>
      <c r="AA291"/>
    </row>
    <row r="292" spans="1:27" x14ac:dyDescent="0.25">
      <c r="A292"/>
      <c r="B292"/>
      <c r="C292"/>
      <c r="D292"/>
      <c r="E292" s="108"/>
      <c r="F292"/>
      <c r="G292"/>
      <c r="H292" s="108"/>
      <c r="I292"/>
      <c r="J292"/>
      <c r="K292"/>
      <c r="L292" s="111"/>
      <c r="M292"/>
      <c r="N292"/>
      <c r="O292"/>
      <c r="P292"/>
      <c r="Q292"/>
      <c r="R292"/>
      <c r="S292"/>
      <c r="T292" s="109"/>
      <c r="U292"/>
      <c r="V292"/>
      <c r="W292"/>
      <c r="X292"/>
      <c r="Y292"/>
      <c r="Z292"/>
      <c r="AA292"/>
    </row>
    <row r="293" spans="1:27" x14ac:dyDescent="0.25">
      <c r="A293"/>
      <c r="B293"/>
      <c r="C293"/>
      <c r="D293"/>
      <c r="E293" s="108"/>
      <c r="F293"/>
      <c r="G293"/>
      <c r="H293" s="108"/>
      <c r="I293"/>
      <c r="J293"/>
      <c r="K293"/>
      <c r="L293" s="111"/>
      <c r="M293"/>
      <c r="N293"/>
      <c r="O293"/>
      <c r="P293"/>
      <c r="Q293"/>
      <c r="R293"/>
      <c r="S293"/>
      <c r="T293" s="109"/>
      <c r="U293"/>
      <c r="V293"/>
      <c r="W293"/>
      <c r="X293"/>
      <c r="Y293"/>
      <c r="Z293"/>
      <c r="AA293"/>
    </row>
    <row r="294" spans="1:27" x14ac:dyDescent="0.25">
      <c r="A294"/>
      <c r="B294"/>
      <c r="C294"/>
      <c r="D294"/>
      <c r="E294" s="108"/>
      <c r="F294"/>
      <c r="G294"/>
      <c r="H294" s="108"/>
      <c r="I294"/>
      <c r="J294"/>
      <c r="K294"/>
      <c r="L294" s="111"/>
      <c r="M294"/>
      <c r="N294"/>
      <c r="O294"/>
      <c r="P294"/>
      <c r="Q294"/>
      <c r="R294"/>
      <c r="S294"/>
      <c r="T294" s="109"/>
      <c r="U294"/>
      <c r="V294"/>
      <c r="W294"/>
      <c r="X294"/>
      <c r="Y294"/>
      <c r="Z294"/>
      <c r="AA294"/>
    </row>
    <row r="295" spans="1:27" x14ac:dyDescent="0.25">
      <c r="A295"/>
      <c r="B295"/>
      <c r="C295"/>
      <c r="D295"/>
      <c r="E295" s="108"/>
      <c r="F295"/>
      <c r="G295"/>
      <c r="H295" s="108"/>
      <c r="I295"/>
      <c r="J295"/>
      <c r="K295"/>
      <c r="L295" s="111"/>
      <c r="M295"/>
      <c r="N295"/>
      <c r="O295"/>
      <c r="P295"/>
      <c r="Q295"/>
      <c r="R295"/>
      <c r="S295"/>
      <c r="T295" s="109"/>
      <c r="U295"/>
      <c r="V295"/>
      <c r="W295"/>
      <c r="X295"/>
      <c r="Y295"/>
      <c r="Z295"/>
      <c r="AA295"/>
    </row>
    <row r="296" spans="1:27" x14ac:dyDescent="0.25">
      <c r="A296"/>
      <c r="B296"/>
      <c r="C296"/>
      <c r="D296"/>
      <c r="E296" s="108"/>
      <c r="F296"/>
      <c r="G296"/>
      <c r="H296" s="108"/>
      <c r="I296"/>
      <c r="J296"/>
      <c r="K296"/>
      <c r="L296" s="111"/>
      <c r="M296"/>
      <c r="N296"/>
      <c r="O296"/>
      <c r="P296"/>
      <c r="Q296"/>
      <c r="R296"/>
      <c r="S296"/>
      <c r="T296" s="109"/>
      <c r="U296"/>
      <c r="V296"/>
      <c r="W296"/>
      <c r="X296"/>
      <c r="Y296"/>
      <c r="Z296"/>
      <c r="AA296"/>
    </row>
    <row r="297" spans="1:27" x14ac:dyDescent="0.25">
      <c r="A297"/>
      <c r="B297"/>
      <c r="C297"/>
      <c r="D297"/>
      <c r="E297" s="108"/>
      <c r="F297"/>
      <c r="G297"/>
      <c r="H297" s="108"/>
      <c r="I297"/>
      <c r="J297"/>
      <c r="K297"/>
      <c r="L297" s="111"/>
      <c r="M297"/>
      <c r="N297"/>
      <c r="O297"/>
      <c r="P297"/>
      <c r="Q297"/>
      <c r="R297"/>
      <c r="S297"/>
      <c r="T297" s="109"/>
      <c r="U297"/>
      <c r="V297"/>
      <c r="W297"/>
      <c r="X297"/>
      <c r="Y297"/>
      <c r="Z297"/>
      <c r="AA297"/>
    </row>
    <row r="298" spans="1:27" x14ac:dyDescent="0.25">
      <c r="A298"/>
      <c r="B298"/>
      <c r="C298"/>
      <c r="D298"/>
      <c r="E298" s="108"/>
      <c r="F298"/>
      <c r="G298"/>
      <c r="H298" s="108"/>
      <c r="I298"/>
      <c r="J298"/>
      <c r="K298"/>
      <c r="L298" s="111"/>
      <c r="M298"/>
      <c r="N298"/>
      <c r="O298"/>
      <c r="P298"/>
      <c r="Q298"/>
      <c r="R298"/>
      <c r="S298"/>
      <c r="T298" s="109"/>
      <c r="U298"/>
      <c r="V298"/>
      <c r="W298"/>
      <c r="X298"/>
      <c r="Y298"/>
      <c r="Z298"/>
      <c r="AA298"/>
    </row>
    <row r="299" spans="1:27" x14ac:dyDescent="0.25">
      <c r="A299"/>
      <c r="B299"/>
      <c r="C299"/>
      <c r="D299"/>
      <c r="E299" s="108"/>
      <c r="F299"/>
      <c r="G299"/>
      <c r="H299" s="108"/>
      <c r="I299"/>
      <c r="J299"/>
      <c r="K299"/>
      <c r="L299" s="111"/>
      <c r="M299"/>
      <c r="N299"/>
      <c r="O299"/>
      <c r="P299"/>
      <c r="Q299"/>
      <c r="R299"/>
      <c r="S299"/>
      <c r="T299" s="109"/>
      <c r="U299"/>
      <c r="V299"/>
      <c r="W299"/>
      <c r="X299"/>
      <c r="Y299"/>
      <c r="Z299"/>
      <c r="AA299"/>
    </row>
    <row r="300" spans="1:27" x14ac:dyDescent="0.25">
      <c r="A300"/>
      <c r="B300"/>
      <c r="C300"/>
      <c r="D300"/>
      <c r="E300" s="108"/>
      <c r="F300"/>
      <c r="G300"/>
      <c r="H300" s="108"/>
      <c r="I300"/>
      <c r="J300"/>
      <c r="K300"/>
      <c r="L300" s="111"/>
      <c r="M300"/>
      <c r="N300"/>
      <c r="O300"/>
      <c r="P300"/>
      <c r="Q300"/>
      <c r="R300"/>
      <c r="S300"/>
      <c r="T300" s="109"/>
      <c r="U300"/>
      <c r="V300"/>
      <c r="W300"/>
      <c r="X300"/>
      <c r="Y300"/>
      <c r="Z300"/>
      <c r="AA300"/>
    </row>
    <row r="301" spans="1:27" x14ac:dyDescent="0.25">
      <c r="A301"/>
      <c r="B301"/>
      <c r="C301"/>
      <c r="D301"/>
      <c r="E301" s="108"/>
      <c r="F301"/>
      <c r="G301"/>
      <c r="H301" s="108"/>
      <c r="I301"/>
      <c r="J301"/>
      <c r="K301"/>
      <c r="L301" s="111"/>
      <c r="M301"/>
      <c r="N301"/>
      <c r="O301"/>
      <c r="P301"/>
      <c r="Q301"/>
      <c r="R301"/>
      <c r="S301"/>
      <c r="T301" s="109"/>
      <c r="U301"/>
      <c r="V301"/>
      <c r="W301"/>
      <c r="X301"/>
      <c r="Y301"/>
      <c r="Z301"/>
      <c r="AA301"/>
    </row>
    <row r="302" spans="1:27" x14ac:dyDescent="0.25">
      <c r="A302"/>
      <c r="B302"/>
      <c r="C302"/>
      <c r="D302"/>
      <c r="E302" s="108"/>
      <c r="F302"/>
      <c r="G302"/>
      <c r="H302" s="108"/>
      <c r="I302"/>
      <c r="J302"/>
      <c r="K302"/>
      <c r="L302" s="111"/>
      <c r="M302"/>
      <c r="N302"/>
      <c r="O302"/>
      <c r="P302"/>
      <c r="Q302"/>
      <c r="R302"/>
      <c r="S302"/>
      <c r="T302" s="109"/>
      <c r="U302"/>
      <c r="V302"/>
      <c r="W302"/>
      <c r="X302"/>
      <c r="Y302"/>
      <c r="Z302"/>
      <c r="AA302"/>
    </row>
    <row r="303" spans="1:27" x14ac:dyDescent="0.25">
      <c r="A303"/>
      <c r="B303"/>
      <c r="C303"/>
      <c r="D303"/>
      <c r="E303" s="108"/>
      <c r="F303"/>
      <c r="G303"/>
      <c r="H303" s="108"/>
      <c r="I303"/>
      <c r="J303"/>
      <c r="K303"/>
      <c r="L303" s="111"/>
      <c r="M303"/>
      <c r="N303"/>
      <c r="O303"/>
      <c r="P303"/>
      <c r="Q303"/>
      <c r="R303"/>
      <c r="S303"/>
      <c r="T303" s="109"/>
      <c r="U303"/>
      <c r="V303"/>
      <c r="W303"/>
      <c r="X303"/>
      <c r="Y303"/>
      <c r="Z303"/>
      <c r="AA303"/>
    </row>
    <row r="304" spans="1:27" x14ac:dyDescent="0.25">
      <c r="A304"/>
      <c r="B304"/>
      <c r="C304"/>
      <c r="D304"/>
      <c r="E304" s="108"/>
      <c r="F304"/>
      <c r="G304"/>
      <c r="H304" s="108"/>
      <c r="I304"/>
      <c r="J304"/>
      <c r="K304"/>
      <c r="L304" s="111"/>
      <c r="M304"/>
      <c r="N304"/>
      <c r="O304"/>
      <c r="P304"/>
      <c r="Q304"/>
      <c r="R304"/>
      <c r="S304"/>
      <c r="T304" s="109"/>
      <c r="U304"/>
      <c r="V304"/>
      <c r="W304"/>
      <c r="X304"/>
      <c r="Y304"/>
      <c r="Z304"/>
      <c r="AA304"/>
    </row>
    <row r="305" spans="1:27" x14ac:dyDescent="0.25">
      <c r="A305"/>
      <c r="B305"/>
      <c r="C305"/>
      <c r="D305"/>
      <c r="E305" s="108"/>
      <c r="F305"/>
      <c r="G305"/>
      <c r="H305" s="108"/>
      <c r="I305"/>
      <c r="J305"/>
      <c r="K305"/>
      <c r="L305" s="111"/>
      <c r="M305"/>
      <c r="N305"/>
      <c r="O305"/>
      <c r="P305"/>
      <c r="Q305"/>
      <c r="R305"/>
      <c r="S305"/>
      <c r="T305" s="109"/>
      <c r="U305"/>
      <c r="V305"/>
      <c r="W305"/>
      <c r="X305"/>
      <c r="Y305"/>
      <c r="Z305"/>
      <c r="AA305"/>
    </row>
    <row r="306" spans="1:27" x14ac:dyDescent="0.25">
      <c r="A306"/>
      <c r="B306"/>
      <c r="C306"/>
      <c r="D306"/>
      <c r="E306" s="108"/>
      <c r="F306"/>
      <c r="G306"/>
      <c r="H306" s="108"/>
      <c r="I306"/>
      <c r="J306"/>
      <c r="K306"/>
      <c r="L306" s="111"/>
      <c r="M306"/>
      <c r="N306"/>
      <c r="O306"/>
      <c r="P306"/>
      <c r="Q306"/>
      <c r="R306"/>
      <c r="S306"/>
      <c r="T306" s="109"/>
      <c r="U306"/>
      <c r="V306"/>
      <c r="W306"/>
      <c r="X306"/>
      <c r="Y306"/>
      <c r="Z306"/>
      <c r="AA306"/>
    </row>
    <row r="307" spans="1:27" x14ac:dyDescent="0.25">
      <c r="A307"/>
      <c r="B307"/>
      <c r="C307"/>
      <c r="D307"/>
      <c r="E307" s="108"/>
      <c r="F307"/>
      <c r="G307"/>
      <c r="H307" s="108"/>
      <c r="I307"/>
      <c r="J307"/>
      <c r="K307"/>
      <c r="L307" s="111"/>
      <c r="M307"/>
      <c r="N307"/>
      <c r="O307"/>
      <c r="P307"/>
      <c r="Q307"/>
      <c r="R307"/>
      <c r="S307"/>
      <c r="T307" s="109"/>
      <c r="U307"/>
      <c r="V307"/>
      <c r="W307"/>
      <c r="X307"/>
      <c r="Y307"/>
      <c r="Z307"/>
      <c r="AA307"/>
    </row>
    <row r="308" spans="1:27" x14ac:dyDescent="0.25">
      <c r="A308"/>
      <c r="B308"/>
      <c r="C308"/>
      <c r="D308"/>
      <c r="E308" s="108"/>
      <c r="F308"/>
      <c r="G308"/>
      <c r="H308" s="108"/>
      <c r="I308"/>
      <c r="J308"/>
      <c r="K308"/>
      <c r="L308" s="111"/>
      <c r="M308"/>
      <c r="N308"/>
      <c r="O308"/>
      <c r="P308"/>
      <c r="Q308"/>
      <c r="R308"/>
      <c r="S308"/>
      <c r="T308" s="109"/>
      <c r="U308"/>
      <c r="V308"/>
      <c r="W308"/>
      <c r="X308"/>
      <c r="Y308"/>
      <c r="Z308"/>
      <c r="AA308"/>
    </row>
    <row r="309" spans="1:27" x14ac:dyDescent="0.25">
      <c r="A309"/>
      <c r="B309"/>
      <c r="C309"/>
      <c r="D309"/>
      <c r="E309" s="108"/>
      <c r="F309"/>
      <c r="G309"/>
      <c r="H309" s="108"/>
      <c r="I309"/>
      <c r="J309"/>
      <c r="K309"/>
      <c r="L309" s="111"/>
      <c r="M309"/>
      <c r="N309"/>
      <c r="O309"/>
      <c r="P309"/>
      <c r="Q309"/>
      <c r="R309"/>
      <c r="S309"/>
      <c r="T309" s="109"/>
      <c r="U309"/>
      <c r="V309"/>
      <c r="W309"/>
      <c r="X309"/>
      <c r="Y309"/>
      <c r="Z309"/>
      <c r="AA309"/>
    </row>
    <row r="310" spans="1:27" x14ac:dyDescent="0.25">
      <c r="A310"/>
      <c r="B310"/>
      <c r="C310"/>
      <c r="D310"/>
      <c r="E310" s="108"/>
      <c r="F310"/>
      <c r="G310"/>
      <c r="H310" s="108"/>
      <c r="I310"/>
      <c r="J310"/>
      <c r="K310"/>
      <c r="L310" s="111"/>
      <c r="M310"/>
      <c r="N310"/>
      <c r="O310"/>
      <c r="P310"/>
      <c r="Q310"/>
      <c r="R310"/>
      <c r="S310"/>
      <c r="T310" s="109"/>
      <c r="U310"/>
      <c r="V310"/>
      <c r="W310"/>
      <c r="X310"/>
      <c r="Y310"/>
      <c r="Z310"/>
      <c r="AA310"/>
    </row>
    <row r="311" spans="1:27" x14ac:dyDescent="0.25">
      <c r="A311"/>
      <c r="B311"/>
      <c r="C311"/>
      <c r="D311"/>
      <c r="E311" s="108"/>
      <c r="F311"/>
      <c r="G311"/>
      <c r="H311" s="108"/>
      <c r="I311"/>
      <c r="J311"/>
      <c r="K311"/>
      <c r="L311" s="111"/>
      <c r="M311"/>
      <c r="N311"/>
      <c r="O311"/>
      <c r="P311"/>
      <c r="Q311"/>
      <c r="R311"/>
      <c r="S311"/>
      <c r="T311" s="109"/>
      <c r="U311"/>
      <c r="V311"/>
      <c r="W311"/>
      <c r="X311"/>
      <c r="Y311"/>
      <c r="Z311"/>
      <c r="AA311"/>
    </row>
    <row r="312" spans="1:27" x14ac:dyDescent="0.25">
      <c r="A312"/>
      <c r="B312"/>
      <c r="C312"/>
      <c r="D312"/>
      <c r="E312" s="108"/>
      <c r="F312"/>
      <c r="G312"/>
      <c r="H312" s="108"/>
      <c r="I312"/>
      <c r="J312"/>
      <c r="K312"/>
      <c r="L312" s="111"/>
      <c r="M312"/>
      <c r="N312"/>
      <c r="O312"/>
      <c r="P312"/>
      <c r="Q312"/>
      <c r="R312"/>
      <c r="S312"/>
      <c r="T312" s="109"/>
      <c r="U312"/>
      <c r="V312"/>
      <c r="W312"/>
      <c r="X312"/>
      <c r="Y312"/>
      <c r="Z312"/>
      <c r="AA312"/>
    </row>
    <row r="313" spans="1:27" x14ac:dyDescent="0.25">
      <c r="A313"/>
      <c r="B313"/>
      <c r="C313"/>
      <c r="D313"/>
      <c r="E313" s="108"/>
      <c r="F313"/>
      <c r="G313"/>
      <c r="H313" s="108"/>
      <c r="I313"/>
      <c r="J313"/>
      <c r="K313"/>
      <c r="L313" s="111"/>
      <c r="M313"/>
      <c r="N313"/>
      <c r="O313"/>
      <c r="P313"/>
      <c r="Q313"/>
      <c r="R313"/>
      <c r="S313"/>
      <c r="T313" s="109"/>
      <c r="U313"/>
      <c r="V313"/>
      <c r="W313"/>
      <c r="X313"/>
      <c r="Y313"/>
      <c r="Z313"/>
      <c r="AA313"/>
    </row>
    <row r="314" spans="1:27" x14ac:dyDescent="0.25">
      <c r="A314"/>
      <c r="B314"/>
      <c r="C314"/>
      <c r="D314"/>
      <c r="E314" s="108"/>
      <c r="F314"/>
      <c r="G314"/>
      <c r="H314" s="108"/>
      <c r="I314"/>
      <c r="J314"/>
      <c r="K314"/>
      <c r="L314" s="111"/>
      <c r="M314"/>
      <c r="N314"/>
      <c r="O314"/>
      <c r="P314"/>
      <c r="Q314"/>
      <c r="R314"/>
      <c r="S314"/>
      <c r="T314" s="109"/>
      <c r="U314"/>
      <c r="V314"/>
      <c r="W314"/>
      <c r="X314"/>
      <c r="Y314"/>
      <c r="Z314"/>
      <c r="AA314"/>
    </row>
    <row r="315" spans="1:27" x14ac:dyDescent="0.25">
      <c r="A315"/>
      <c r="B315"/>
      <c r="C315"/>
      <c r="D315"/>
      <c r="E315" s="108"/>
      <c r="F315"/>
      <c r="G315"/>
      <c r="H315" s="108"/>
      <c r="I315"/>
      <c r="J315"/>
      <c r="K315"/>
      <c r="L315" s="111"/>
      <c r="M315"/>
      <c r="N315"/>
      <c r="O315"/>
      <c r="P315"/>
      <c r="Q315"/>
      <c r="R315"/>
      <c r="S315"/>
      <c r="T315" s="109"/>
      <c r="U315"/>
      <c r="V315"/>
      <c r="W315"/>
      <c r="X315"/>
      <c r="Y315"/>
      <c r="Z315"/>
      <c r="AA315"/>
    </row>
    <row r="316" spans="1:27" x14ac:dyDescent="0.25">
      <c r="A316"/>
      <c r="B316"/>
      <c r="C316"/>
      <c r="D316"/>
      <c r="E316" s="108"/>
      <c r="F316"/>
      <c r="G316"/>
      <c r="H316" s="108"/>
      <c r="I316"/>
      <c r="J316"/>
      <c r="K316"/>
      <c r="L316" s="111"/>
      <c r="M316"/>
      <c r="N316"/>
      <c r="O316"/>
      <c r="P316"/>
      <c r="Q316"/>
      <c r="R316"/>
      <c r="S316"/>
      <c r="T316" s="109"/>
      <c r="U316"/>
      <c r="V316"/>
      <c r="W316"/>
      <c r="X316"/>
      <c r="Y316"/>
      <c r="Z316"/>
      <c r="AA316"/>
    </row>
    <row r="317" spans="1:27" x14ac:dyDescent="0.25">
      <c r="A317"/>
      <c r="B317"/>
      <c r="C317"/>
      <c r="D317"/>
      <c r="E317" s="108"/>
      <c r="F317"/>
      <c r="G317"/>
      <c r="H317" s="108"/>
      <c r="I317"/>
      <c r="J317"/>
      <c r="K317"/>
      <c r="L317" s="111"/>
      <c r="M317"/>
      <c r="N317"/>
      <c r="O317"/>
      <c r="P317"/>
      <c r="Q317"/>
      <c r="R317"/>
      <c r="S317"/>
      <c r="T317" s="109"/>
      <c r="U317"/>
      <c r="V317"/>
      <c r="W317"/>
      <c r="X317"/>
      <c r="Y317"/>
      <c r="Z317"/>
      <c r="AA317"/>
    </row>
    <row r="318" spans="1:27" x14ac:dyDescent="0.25">
      <c r="A318"/>
      <c r="B318"/>
      <c r="C318"/>
      <c r="D318"/>
      <c r="E318" s="108"/>
      <c r="F318"/>
      <c r="G318"/>
      <c r="H318" s="108"/>
      <c r="I318"/>
      <c r="J318"/>
      <c r="K318"/>
      <c r="L318" s="111"/>
      <c r="M318"/>
      <c r="N318"/>
      <c r="O318"/>
      <c r="P318"/>
      <c r="Q318"/>
      <c r="R318"/>
      <c r="S318"/>
      <c r="T318" s="109"/>
      <c r="U318"/>
      <c r="V318"/>
      <c r="W318"/>
      <c r="X318"/>
      <c r="Y318"/>
      <c r="Z318"/>
      <c r="AA318"/>
    </row>
    <row r="319" spans="1:27" x14ac:dyDescent="0.25">
      <c r="A319"/>
      <c r="B319"/>
      <c r="C319"/>
      <c r="D319"/>
      <c r="E319" s="108"/>
      <c r="F319"/>
      <c r="G319"/>
      <c r="H319" s="108"/>
      <c r="I319"/>
      <c r="J319"/>
      <c r="K319"/>
      <c r="L319" s="111"/>
      <c r="M319"/>
      <c r="N319"/>
      <c r="O319"/>
      <c r="P319"/>
      <c r="Q319"/>
      <c r="R319"/>
      <c r="S319"/>
      <c r="T319" s="109"/>
      <c r="U319"/>
      <c r="V319"/>
      <c r="W319"/>
      <c r="X319"/>
      <c r="Y319"/>
      <c r="Z319"/>
      <c r="AA319"/>
    </row>
    <row r="320" spans="1:27" x14ac:dyDescent="0.25">
      <c r="A320"/>
      <c r="B320"/>
      <c r="C320"/>
      <c r="D320"/>
      <c r="E320" s="108"/>
      <c r="F320"/>
      <c r="G320"/>
      <c r="H320" s="108"/>
      <c r="I320"/>
      <c r="J320"/>
      <c r="K320"/>
      <c r="L320" s="111"/>
      <c r="M320"/>
      <c r="N320"/>
      <c r="O320"/>
      <c r="P320"/>
      <c r="Q320"/>
      <c r="R320"/>
      <c r="S320"/>
      <c r="T320" s="109"/>
      <c r="U320"/>
      <c r="V320"/>
      <c r="W320"/>
      <c r="X320"/>
      <c r="Y320"/>
      <c r="Z320"/>
      <c r="AA320"/>
    </row>
    <row r="321" spans="1:27" x14ac:dyDescent="0.25">
      <c r="A321"/>
      <c r="B321"/>
      <c r="C321"/>
      <c r="D321"/>
      <c r="E321" s="108"/>
      <c r="F321"/>
      <c r="G321"/>
      <c r="H321" s="108"/>
      <c r="I321"/>
      <c r="J321"/>
      <c r="K321"/>
      <c r="L321" s="111"/>
      <c r="M321"/>
      <c r="N321"/>
      <c r="O321"/>
      <c r="P321"/>
      <c r="Q321"/>
      <c r="R321"/>
      <c r="S321"/>
      <c r="T321" s="109"/>
      <c r="U321"/>
      <c r="V321"/>
      <c r="W321"/>
      <c r="X321"/>
      <c r="Y321"/>
      <c r="Z321"/>
      <c r="AA321"/>
    </row>
    <row r="322" spans="1:27" x14ac:dyDescent="0.25">
      <c r="A322"/>
      <c r="B322"/>
      <c r="C322"/>
      <c r="D322"/>
      <c r="E322" s="108"/>
      <c r="F322"/>
      <c r="G322"/>
      <c r="H322" s="108"/>
      <c r="I322"/>
      <c r="J322"/>
      <c r="K322"/>
      <c r="L322" s="111"/>
      <c r="M322"/>
      <c r="N322"/>
      <c r="O322"/>
      <c r="P322"/>
      <c r="Q322"/>
      <c r="R322"/>
      <c r="S322"/>
      <c r="T322" s="109"/>
      <c r="U322"/>
      <c r="V322"/>
      <c r="W322"/>
      <c r="X322"/>
      <c r="Y322"/>
      <c r="Z322"/>
      <c r="AA322"/>
    </row>
    <row r="323" spans="1:27" x14ac:dyDescent="0.25">
      <c r="A323"/>
      <c r="B323"/>
      <c r="C323"/>
      <c r="D323"/>
      <c r="E323" s="108"/>
      <c r="F323"/>
      <c r="G323"/>
      <c r="H323" s="108"/>
      <c r="I323"/>
      <c r="J323"/>
      <c r="K323"/>
      <c r="L323" s="111"/>
      <c r="M323"/>
      <c r="N323"/>
      <c r="O323"/>
      <c r="P323"/>
      <c r="Q323"/>
      <c r="R323"/>
      <c r="S323"/>
      <c r="T323" s="109"/>
      <c r="U323"/>
      <c r="V323"/>
      <c r="W323"/>
      <c r="X323"/>
      <c r="Y323"/>
      <c r="Z323"/>
      <c r="AA323"/>
    </row>
    <row r="324" spans="1:27" x14ac:dyDescent="0.25">
      <c r="A324"/>
      <c r="B324"/>
      <c r="C324"/>
      <c r="D324"/>
      <c r="E324" s="108"/>
      <c r="F324"/>
      <c r="G324"/>
      <c r="H324" s="108"/>
      <c r="I324"/>
      <c r="J324"/>
      <c r="K324"/>
      <c r="L324" s="111"/>
      <c r="M324"/>
      <c r="N324"/>
      <c r="O324"/>
      <c r="P324"/>
      <c r="Q324"/>
      <c r="R324"/>
      <c r="S324"/>
      <c r="T324" s="109"/>
      <c r="U324"/>
      <c r="V324"/>
      <c r="W324"/>
      <c r="X324"/>
      <c r="Y324"/>
      <c r="Z324"/>
      <c r="AA324"/>
    </row>
    <row r="325" spans="1:27" x14ac:dyDescent="0.25">
      <c r="A325"/>
      <c r="B325"/>
      <c r="C325"/>
      <c r="D325"/>
      <c r="E325" s="108"/>
      <c r="F325"/>
      <c r="G325"/>
      <c r="H325" s="108"/>
      <c r="I325"/>
      <c r="J325"/>
      <c r="K325"/>
      <c r="L325" s="111"/>
      <c r="M325"/>
      <c r="N325"/>
      <c r="O325"/>
      <c r="P325"/>
      <c r="Q325"/>
      <c r="R325"/>
      <c r="S325"/>
      <c r="T325" s="109"/>
      <c r="U325"/>
      <c r="V325"/>
      <c r="W325"/>
      <c r="X325"/>
      <c r="Y325"/>
      <c r="Z325"/>
      <c r="AA325"/>
    </row>
    <row r="326" spans="1:27" x14ac:dyDescent="0.25">
      <c r="A326"/>
      <c r="B326"/>
      <c r="C326"/>
      <c r="D326"/>
      <c r="E326" s="108"/>
      <c r="F326"/>
      <c r="G326"/>
      <c r="H326" s="108"/>
      <c r="I326"/>
      <c r="J326"/>
      <c r="K326"/>
      <c r="L326" s="111"/>
      <c r="M326"/>
      <c r="N326"/>
      <c r="O326"/>
      <c r="P326"/>
      <c r="Q326"/>
      <c r="R326"/>
      <c r="S326"/>
      <c r="T326" s="109"/>
      <c r="U326"/>
      <c r="V326"/>
      <c r="W326"/>
      <c r="X326"/>
      <c r="Y326"/>
      <c r="Z326"/>
      <c r="AA326"/>
    </row>
    <row r="327" spans="1:27" x14ac:dyDescent="0.25">
      <c r="A327"/>
      <c r="B327"/>
      <c r="C327"/>
      <c r="D327"/>
      <c r="E327" s="108"/>
      <c r="F327"/>
      <c r="G327"/>
      <c r="H327" s="108"/>
      <c r="I327"/>
      <c r="J327"/>
      <c r="K327"/>
      <c r="L327" s="111"/>
      <c r="M327"/>
      <c r="N327"/>
      <c r="O327"/>
      <c r="P327"/>
      <c r="Q327"/>
      <c r="R327"/>
      <c r="S327"/>
      <c r="T327" s="109"/>
      <c r="U327"/>
      <c r="V327"/>
      <c r="W327"/>
      <c r="X327"/>
      <c r="Y327"/>
      <c r="Z327"/>
      <c r="AA327"/>
    </row>
    <row r="328" spans="1:27" x14ac:dyDescent="0.25">
      <c r="A328"/>
      <c r="B328"/>
      <c r="C328"/>
      <c r="D328"/>
      <c r="E328" s="108"/>
      <c r="F328"/>
      <c r="G328"/>
      <c r="H328" s="108"/>
      <c r="I328"/>
      <c r="J328"/>
      <c r="K328"/>
      <c r="L328" s="111"/>
      <c r="M328"/>
      <c r="N328"/>
      <c r="O328"/>
      <c r="P328"/>
      <c r="Q328"/>
      <c r="R328"/>
      <c r="S328"/>
      <c r="T328" s="109"/>
      <c r="U328"/>
      <c r="V328"/>
      <c r="W328"/>
      <c r="X328"/>
      <c r="Y328"/>
      <c r="Z328"/>
      <c r="AA328"/>
    </row>
    <row r="329" spans="1:27" x14ac:dyDescent="0.25">
      <c r="A329"/>
      <c r="B329"/>
      <c r="C329"/>
      <c r="D329"/>
      <c r="E329" s="108"/>
      <c r="F329"/>
      <c r="G329"/>
      <c r="H329"/>
      <c r="I329"/>
      <c r="J329"/>
      <c r="K329"/>
      <c r="L329" s="111"/>
      <c r="M329"/>
      <c r="N329"/>
      <c r="O329"/>
      <c r="P329"/>
      <c r="Q329"/>
      <c r="R329"/>
      <c r="S329"/>
      <c r="T329" s="109"/>
      <c r="U329"/>
      <c r="V329"/>
      <c r="W329"/>
      <c r="X329"/>
      <c r="Y329"/>
      <c r="Z329"/>
      <c r="AA329"/>
    </row>
    <row r="330" spans="1:27" x14ac:dyDescent="0.25">
      <c r="A330"/>
      <c r="B330"/>
      <c r="C330"/>
      <c r="D330"/>
      <c r="E330" s="108"/>
      <c r="F330"/>
      <c r="G330"/>
      <c r="H330" s="108"/>
      <c r="I330"/>
      <c r="J330"/>
      <c r="K330"/>
      <c r="L330" s="111"/>
      <c r="M330"/>
      <c r="N330"/>
      <c r="O330"/>
      <c r="P330"/>
      <c r="Q330"/>
      <c r="R330"/>
      <c r="S330"/>
      <c r="T330" s="109"/>
      <c r="U330"/>
      <c r="V330"/>
      <c r="W330"/>
      <c r="X330"/>
      <c r="Y330"/>
      <c r="Z330"/>
      <c r="AA330"/>
    </row>
    <row r="331" spans="1:27" x14ac:dyDescent="0.25">
      <c r="A331"/>
      <c r="B331"/>
      <c r="C331"/>
      <c r="D331"/>
      <c r="E331" s="108"/>
      <c r="F331"/>
      <c r="G331"/>
      <c r="H331" s="108"/>
      <c r="I331"/>
      <c r="J331"/>
      <c r="K331"/>
      <c r="L331" s="111"/>
      <c r="M331"/>
      <c r="N331"/>
      <c r="O331"/>
      <c r="P331"/>
      <c r="Q331"/>
      <c r="R331"/>
      <c r="S331"/>
      <c r="T331" s="109"/>
      <c r="U331"/>
      <c r="V331"/>
      <c r="W331"/>
      <c r="X331"/>
      <c r="Y331"/>
      <c r="Z331"/>
      <c r="AA331"/>
    </row>
    <row r="332" spans="1:27" x14ac:dyDescent="0.25">
      <c r="A332"/>
      <c r="B332"/>
      <c r="C332"/>
      <c r="D332"/>
      <c r="E332" s="108"/>
      <c r="F332"/>
      <c r="G332"/>
      <c r="H332" s="108"/>
      <c r="I332"/>
      <c r="J332"/>
      <c r="K332"/>
      <c r="L332" s="111"/>
      <c r="M332"/>
      <c r="N332"/>
      <c r="O332"/>
      <c r="P332"/>
      <c r="Q332"/>
      <c r="R332"/>
      <c r="S332"/>
      <c r="T332" s="109"/>
      <c r="U332"/>
      <c r="V332"/>
      <c r="W332"/>
      <c r="X332"/>
      <c r="Y332"/>
      <c r="Z332"/>
      <c r="AA332"/>
    </row>
    <row r="333" spans="1:27" x14ac:dyDescent="0.25">
      <c r="A333"/>
      <c r="B333"/>
      <c r="C333"/>
      <c r="D333"/>
      <c r="E333" s="108"/>
      <c r="F333"/>
      <c r="G333"/>
      <c r="H333" s="108"/>
      <c r="I333"/>
      <c r="J333"/>
      <c r="K333"/>
      <c r="L333" s="111"/>
      <c r="M333"/>
      <c r="N333"/>
      <c r="O333"/>
      <c r="P333"/>
      <c r="Q333"/>
      <c r="R333"/>
      <c r="S333"/>
      <c r="T333" s="109"/>
      <c r="U333"/>
      <c r="V333"/>
      <c r="W333"/>
      <c r="X333"/>
      <c r="Y333"/>
      <c r="Z333"/>
      <c r="AA333"/>
    </row>
    <row r="334" spans="1:27" x14ac:dyDescent="0.25">
      <c r="A334"/>
      <c r="B334"/>
      <c r="C334"/>
      <c r="D334"/>
      <c r="E334" s="108"/>
      <c r="F334"/>
      <c r="G334"/>
      <c r="H334" s="108"/>
      <c r="I334"/>
      <c r="J334"/>
      <c r="K334"/>
      <c r="L334" s="111"/>
      <c r="M334"/>
      <c r="N334"/>
      <c r="O334"/>
      <c r="P334"/>
      <c r="Q334"/>
      <c r="R334"/>
      <c r="S334"/>
      <c r="T334" s="109"/>
      <c r="U334"/>
      <c r="V334"/>
      <c r="W334"/>
      <c r="X334"/>
      <c r="Y334"/>
      <c r="Z334"/>
      <c r="AA334"/>
    </row>
    <row r="335" spans="1:27" x14ac:dyDescent="0.25">
      <c r="A335"/>
      <c r="B335"/>
      <c r="C335"/>
      <c r="D335"/>
      <c r="E335" s="108"/>
      <c r="F335"/>
      <c r="G335"/>
      <c r="H335" s="108"/>
      <c r="I335"/>
      <c r="J335"/>
      <c r="K335"/>
      <c r="L335" s="111"/>
      <c r="M335"/>
      <c r="N335"/>
      <c r="O335"/>
      <c r="P335"/>
      <c r="Q335"/>
      <c r="R335"/>
      <c r="S335"/>
      <c r="T335" s="109"/>
      <c r="U335"/>
      <c r="V335"/>
      <c r="W335"/>
      <c r="X335"/>
      <c r="Y335"/>
      <c r="Z335"/>
      <c r="AA335"/>
    </row>
    <row r="336" spans="1:27" x14ac:dyDescent="0.25">
      <c r="A336"/>
      <c r="B336"/>
      <c r="C336"/>
      <c r="D336"/>
      <c r="E336" s="108"/>
      <c r="F336"/>
      <c r="G336"/>
      <c r="H336" s="108"/>
      <c r="I336"/>
      <c r="J336"/>
      <c r="K336"/>
      <c r="L336" s="111"/>
      <c r="M336"/>
      <c r="N336"/>
      <c r="O336"/>
      <c r="P336"/>
      <c r="Q336"/>
      <c r="R336"/>
      <c r="S336"/>
      <c r="T336" s="109"/>
      <c r="U336"/>
      <c r="V336"/>
      <c r="W336"/>
      <c r="X336"/>
      <c r="Y336"/>
      <c r="Z336"/>
      <c r="AA336"/>
    </row>
    <row r="337" spans="1:27" x14ac:dyDescent="0.25">
      <c r="A337"/>
      <c r="B337"/>
      <c r="C337"/>
      <c r="D337"/>
      <c r="E337" s="108"/>
      <c r="F337"/>
      <c r="G337"/>
      <c r="H337" s="108"/>
      <c r="I337"/>
      <c r="J337"/>
      <c r="K337"/>
      <c r="L337" s="111"/>
      <c r="M337"/>
      <c r="N337"/>
      <c r="O337"/>
      <c r="P337"/>
      <c r="Q337"/>
      <c r="R337"/>
      <c r="S337"/>
      <c r="T337" s="109"/>
      <c r="U337"/>
      <c r="V337"/>
      <c r="W337"/>
      <c r="X337"/>
      <c r="Y337"/>
      <c r="Z337"/>
      <c r="AA337"/>
    </row>
    <row r="338" spans="1:27" x14ac:dyDescent="0.25">
      <c r="A338"/>
      <c r="B338"/>
      <c r="C338"/>
      <c r="D338"/>
      <c r="E338" s="108"/>
      <c r="F338"/>
      <c r="G338"/>
      <c r="H338" s="108"/>
      <c r="I338"/>
      <c r="J338"/>
      <c r="K338"/>
      <c r="L338" s="111"/>
      <c r="M338"/>
      <c r="N338"/>
      <c r="O338"/>
      <c r="P338"/>
      <c r="Q338"/>
      <c r="R338"/>
      <c r="S338"/>
      <c r="T338" s="109"/>
      <c r="U338"/>
      <c r="V338"/>
      <c r="W338"/>
      <c r="X338"/>
      <c r="Y338"/>
      <c r="Z338"/>
      <c r="AA338"/>
    </row>
    <row r="339" spans="1:27" x14ac:dyDescent="0.25">
      <c r="A339"/>
      <c r="B339"/>
      <c r="C339"/>
      <c r="D339"/>
      <c r="E339" s="108"/>
      <c r="F339"/>
      <c r="G339"/>
      <c r="H339" s="108"/>
      <c r="I339"/>
      <c r="J339"/>
      <c r="K339"/>
      <c r="L339" s="111"/>
      <c r="M339"/>
      <c r="N339"/>
      <c r="O339"/>
      <c r="P339"/>
      <c r="Q339"/>
      <c r="R339"/>
      <c r="S339"/>
      <c r="T339" s="109"/>
      <c r="U339"/>
      <c r="V339"/>
      <c r="W339"/>
      <c r="X339"/>
      <c r="Y339"/>
      <c r="Z339"/>
      <c r="AA339"/>
    </row>
    <row r="340" spans="1:27" x14ac:dyDescent="0.25">
      <c r="A340"/>
      <c r="B340"/>
      <c r="C340"/>
      <c r="D340"/>
      <c r="E340" s="108"/>
      <c r="F340"/>
      <c r="G340"/>
      <c r="H340" s="108"/>
      <c r="I340"/>
      <c r="J340"/>
      <c r="K340"/>
      <c r="L340" s="111"/>
      <c r="M340"/>
      <c r="N340"/>
      <c r="O340"/>
      <c r="P340"/>
      <c r="Q340"/>
      <c r="R340"/>
      <c r="S340"/>
      <c r="T340" s="109"/>
      <c r="U340"/>
      <c r="V340"/>
      <c r="W340"/>
      <c r="X340"/>
      <c r="Y340"/>
      <c r="Z340"/>
      <c r="AA340"/>
    </row>
    <row r="341" spans="1:27" x14ac:dyDescent="0.25">
      <c r="A341"/>
      <c r="B341"/>
      <c r="C341"/>
      <c r="D341"/>
      <c r="E341" s="108"/>
      <c r="F341"/>
      <c r="G341"/>
      <c r="H341" s="108"/>
      <c r="I341"/>
      <c r="J341"/>
      <c r="K341"/>
      <c r="L341" s="111"/>
      <c r="M341"/>
      <c r="N341"/>
      <c r="O341"/>
      <c r="P341"/>
      <c r="Q341"/>
      <c r="R341"/>
      <c r="S341"/>
      <c r="T341" s="109"/>
      <c r="U341"/>
      <c r="V341"/>
      <c r="W341"/>
      <c r="X341"/>
      <c r="Y341"/>
      <c r="Z341"/>
      <c r="AA341"/>
    </row>
    <row r="342" spans="1:27" x14ac:dyDescent="0.25">
      <c r="A342"/>
      <c r="B342"/>
      <c r="C342"/>
      <c r="D342"/>
      <c r="E342" s="108"/>
      <c r="F342"/>
      <c r="G342"/>
      <c r="H342" s="108"/>
      <c r="I342"/>
      <c r="J342"/>
      <c r="K342"/>
      <c r="L342" s="111"/>
      <c r="M342"/>
      <c r="N342"/>
      <c r="O342"/>
      <c r="P342"/>
      <c r="Q342"/>
      <c r="R342"/>
      <c r="S342"/>
      <c r="T342" s="109"/>
      <c r="U342"/>
      <c r="V342"/>
      <c r="W342"/>
      <c r="X342"/>
      <c r="Y342"/>
      <c r="Z342"/>
      <c r="AA342"/>
    </row>
    <row r="343" spans="1:27" x14ac:dyDescent="0.25">
      <c r="A343"/>
      <c r="B343"/>
      <c r="C343"/>
      <c r="D343"/>
      <c r="E343" s="108"/>
      <c r="F343"/>
      <c r="G343"/>
      <c r="H343" s="108"/>
      <c r="I343"/>
      <c r="J343"/>
      <c r="K343"/>
      <c r="L343" s="111"/>
      <c r="M343"/>
      <c r="N343"/>
      <c r="O343"/>
      <c r="P343"/>
      <c r="Q343"/>
      <c r="R343"/>
      <c r="S343"/>
      <c r="T343" s="109"/>
      <c r="U343"/>
      <c r="V343"/>
      <c r="W343"/>
      <c r="X343"/>
      <c r="Y343"/>
      <c r="Z343"/>
      <c r="AA343"/>
    </row>
    <row r="344" spans="1:27" x14ac:dyDescent="0.25">
      <c r="A344"/>
      <c r="B344"/>
      <c r="C344"/>
      <c r="D344"/>
      <c r="E344" s="108"/>
      <c r="F344"/>
      <c r="G344"/>
      <c r="H344" s="108"/>
      <c r="I344"/>
      <c r="J344"/>
      <c r="K344"/>
      <c r="L344" s="111"/>
      <c r="M344"/>
      <c r="N344"/>
      <c r="O344"/>
      <c r="P344"/>
      <c r="Q344"/>
      <c r="R344"/>
      <c r="S344"/>
      <c r="T344" s="109"/>
      <c r="U344"/>
      <c r="V344"/>
      <c r="W344"/>
      <c r="X344"/>
      <c r="Y344"/>
      <c r="Z344"/>
      <c r="AA344"/>
    </row>
    <row r="345" spans="1:27" x14ac:dyDescent="0.25">
      <c r="A345"/>
      <c r="B345"/>
      <c r="C345"/>
      <c r="D345"/>
      <c r="E345" s="108"/>
      <c r="F345"/>
      <c r="G345"/>
      <c r="H345" s="108"/>
      <c r="I345"/>
      <c r="J345"/>
      <c r="K345"/>
      <c r="L345" s="111"/>
      <c r="M345"/>
      <c r="N345"/>
      <c r="O345"/>
      <c r="P345"/>
      <c r="Q345"/>
      <c r="R345"/>
      <c r="S345"/>
      <c r="T345" s="109"/>
      <c r="U345"/>
      <c r="V345"/>
      <c r="W345"/>
      <c r="X345"/>
      <c r="Y345"/>
      <c r="Z345"/>
      <c r="AA345"/>
    </row>
    <row r="346" spans="1:27" x14ac:dyDescent="0.25">
      <c r="A346"/>
      <c r="B346"/>
      <c r="C346"/>
      <c r="D346"/>
      <c r="E346" s="108"/>
      <c r="F346"/>
      <c r="G346"/>
      <c r="H346" s="108"/>
      <c r="I346"/>
      <c r="J346"/>
      <c r="K346"/>
      <c r="L346" s="111"/>
      <c r="M346"/>
      <c r="N346"/>
      <c r="O346"/>
      <c r="P346"/>
      <c r="Q346"/>
      <c r="R346"/>
      <c r="S346"/>
      <c r="T346" s="109"/>
      <c r="U346"/>
      <c r="V346"/>
      <c r="W346"/>
      <c r="X346"/>
      <c r="Y346"/>
      <c r="Z346"/>
      <c r="AA346"/>
    </row>
    <row r="347" spans="1:27" x14ac:dyDescent="0.25">
      <c r="A347"/>
      <c r="B347"/>
      <c r="C347"/>
      <c r="D347"/>
      <c r="E347" s="108"/>
      <c r="F347"/>
      <c r="G347"/>
      <c r="H347" s="108"/>
      <c r="I347"/>
      <c r="J347"/>
      <c r="K347"/>
      <c r="L347" s="111"/>
      <c r="M347"/>
      <c r="N347"/>
      <c r="O347"/>
      <c r="P347"/>
      <c r="Q347"/>
      <c r="R347"/>
      <c r="S347"/>
      <c r="T347" s="109"/>
      <c r="U347"/>
      <c r="V347"/>
      <c r="W347"/>
      <c r="X347"/>
      <c r="Y347"/>
      <c r="Z347"/>
      <c r="AA347"/>
    </row>
    <row r="348" spans="1:27" x14ac:dyDescent="0.25">
      <c r="A348"/>
      <c r="B348"/>
      <c r="C348"/>
      <c r="D348"/>
      <c r="E348" s="108"/>
      <c r="F348"/>
      <c r="G348"/>
      <c r="H348" s="108"/>
      <c r="I348"/>
      <c r="J348"/>
      <c r="K348"/>
      <c r="L348" s="111"/>
      <c r="M348"/>
      <c r="N348"/>
      <c r="O348"/>
      <c r="P348"/>
      <c r="Q348"/>
      <c r="R348"/>
      <c r="S348"/>
      <c r="T348" s="109"/>
      <c r="U348"/>
      <c r="V348"/>
      <c r="W348"/>
      <c r="X348"/>
      <c r="Y348"/>
      <c r="Z348"/>
      <c r="AA348"/>
    </row>
    <row r="349" spans="1:27" x14ac:dyDescent="0.25">
      <c r="A349"/>
      <c r="B349"/>
      <c r="C349"/>
      <c r="D349"/>
      <c r="E349" s="108"/>
      <c r="F349"/>
      <c r="G349"/>
      <c r="H349" s="108"/>
      <c r="I349"/>
      <c r="J349"/>
      <c r="K349"/>
      <c r="L349" s="111"/>
      <c r="M349"/>
      <c r="N349"/>
      <c r="O349"/>
      <c r="P349"/>
      <c r="Q349"/>
      <c r="R349"/>
      <c r="S349"/>
      <c r="T349" s="109"/>
      <c r="U349"/>
      <c r="V349"/>
      <c r="W349"/>
      <c r="X349"/>
      <c r="Y349"/>
      <c r="Z349"/>
      <c r="AA349"/>
    </row>
    <row r="350" spans="1:27" x14ac:dyDescent="0.25">
      <c r="A350"/>
      <c r="B350"/>
      <c r="C350"/>
      <c r="D350"/>
      <c r="E350" s="108"/>
      <c r="F350"/>
      <c r="G350"/>
      <c r="H350" s="108"/>
      <c r="I350"/>
      <c r="J350"/>
      <c r="K350"/>
      <c r="L350" s="111"/>
      <c r="M350"/>
      <c r="N350"/>
      <c r="O350"/>
      <c r="P350"/>
      <c r="Q350"/>
      <c r="R350"/>
      <c r="S350"/>
      <c r="T350" s="109"/>
      <c r="U350"/>
      <c r="V350"/>
      <c r="W350"/>
      <c r="X350"/>
      <c r="Y350"/>
      <c r="Z350"/>
      <c r="AA350"/>
    </row>
    <row r="351" spans="1:27" x14ac:dyDescent="0.25">
      <c r="A351"/>
      <c r="B351"/>
      <c r="C351"/>
      <c r="D351"/>
      <c r="E351" s="108"/>
      <c r="F351"/>
      <c r="G351"/>
      <c r="H351" s="108"/>
      <c r="I351"/>
      <c r="J351"/>
      <c r="K351"/>
      <c r="L351" s="111"/>
      <c r="M351"/>
      <c r="N351"/>
      <c r="O351"/>
      <c r="P351"/>
      <c r="Q351"/>
      <c r="R351"/>
      <c r="S351"/>
      <c r="T351" s="109"/>
      <c r="U351"/>
      <c r="V351"/>
      <c r="W351"/>
      <c r="X351"/>
      <c r="Y351"/>
      <c r="Z351"/>
      <c r="AA351"/>
    </row>
    <row r="352" spans="1:27" x14ac:dyDescent="0.25">
      <c r="A352"/>
      <c r="B352"/>
      <c r="C352"/>
      <c r="D352"/>
      <c r="E352" s="108"/>
      <c r="F352"/>
      <c r="G352"/>
      <c r="H352" s="108"/>
      <c r="I352"/>
      <c r="J352"/>
      <c r="K352"/>
      <c r="L352" s="111"/>
      <c r="M352"/>
      <c r="N352"/>
      <c r="O352"/>
      <c r="P352"/>
      <c r="Q352"/>
      <c r="R352"/>
      <c r="S352"/>
      <c r="T352" s="109"/>
      <c r="U352"/>
      <c r="V352"/>
      <c r="W352"/>
      <c r="X352"/>
      <c r="Y352"/>
      <c r="Z352"/>
      <c r="AA352"/>
    </row>
    <row r="353" spans="1:27" x14ac:dyDescent="0.25">
      <c r="A353"/>
      <c r="B353"/>
      <c r="C353"/>
      <c r="D353"/>
      <c r="E353" s="108"/>
      <c r="F353"/>
      <c r="G353"/>
      <c r="H353" s="108"/>
      <c r="I353"/>
      <c r="J353"/>
      <c r="K353"/>
      <c r="L353" s="111"/>
      <c r="M353"/>
      <c r="N353"/>
      <c r="O353"/>
      <c r="P353"/>
      <c r="Q353"/>
      <c r="R353"/>
      <c r="S353"/>
      <c r="T353" s="109"/>
      <c r="U353"/>
      <c r="V353"/>
      <c r="W353"/>
      <c r="X353"/>
      <c r="Y353"/>
      <c r="Z353"/>
      <c r="AA353"/>
    </row>
    <row r="354" spans="1:27" x14ac:dyDescent="0.25">
      <c r="A354"/>
      <c r="B354"/>
      <c r="C354"/>
      <c r="D354"/>
      <c r="E354" s="108"/>
      <c r="F354"/>
      <c r="G354"/>
      <c r="H354" s="108"/>
      <c r="I354"/>
      <c r="J354"/>
      <c r="K354"/>
      <c r="L354" s="111"/>
      <c r="M354"/>
      <c r="N354"/>
      <c r="O354"/>
      <c r="P354"/>
      <c r="Q354"/>
      <c r="R354"/>
      <c r="S354"/>
      <c r="T354" s="109"/>
      <c r="U354"/>
      <c r="V354"/>
      <c r="W354"/>
      <c r="X354"/>
      <c r="Y354"/>
      <c r="Z354"/>
      <c r="AA354"/>
    </row>
    <row r="355" spans="1:27" x14ac:dyDescent="0.25">
      <c r="A355"/>
      <c r="B355"/>
      <c r="C355"/>
      <c r="D355"/>
      <c r="E355" s="108"/>
      <c r="F355"/>
      <c r="G355"/>
      <c r="H355" s="108"/>
      <c r="I355"/>
      <c r="J355"/>
      <c r="K355"/>
      <c r="L355" s="111"/>
      <c r="M355"/>
      <c r="N355"/>
      <c r="O355"/>
      <c r="P355"/>
      <c r="Q355"/>
      <c r="R355"/>
      <c r="S355"/>
      <c r="T355" s="109"/>
      <c r="U355"/>
      <c r="V355"/>
      <c r="W355"/>
      <c r="X355"/>
      <c r="Y355"/>
      <c r="Z355"/>
      <c r="AA355"/>
    </row>
    <row r="356" spans="1:27" x14ac:dyDescent="0.25">
      <c r="A356"/>
      <c r="B356"/>
      <c r="C356"/>
      <c r="D356"/>
      <c r="E356" s="108"/>
      <c r="F356"/>
      <c r="G356"/>
      <c r="H356" s="108"/>
      <c r="I356"/>
      <c r="J356"/>
      <c r="K356"/>
      <c r="L356" s="111"/>
      <c r="M356"/>
      <c r="N356"/>
      <c r="O356"/>
      <c r="P356"/>
      <c r="Q356"/>
      <c r="R356"/>
      <c r="S356"/>
      <c r="T356" s="109"/>
      <c r="U356"/>
      <c r="V356"/>
      <c r="W356"/>
      <c r="X356"/>
      <c r="Y356"/>
      <c r="Z356"/>
      <c r="AA356"/>
    </row>
    <row r="357" spans="1:27" x14ac:dyDescent="0.25">
      <c r="A357"/>
      <c r="B357"/>
      <c r="C357"/>
      <c r="D357"/>
      <c r="E357" s="108"/>
      <c r="F357"/>
      <c r="G357"/>
      <c r="H357" s="108"/>
      <c r="I357"/>
      <c r="J357"/>
      <c r="K357"/>
      <c r="L357" s="111"/>
      <c r="M357"/>
      <c r="N357"/>
      <c r="O357"/>
      <c r="P357"/>
      <c r="Q357"/>
      <c r="R357"/>
      <c r="S357"/>
      <c r="T357" s="109"/>
      <c r="U357"/>
      <c r="V357"/>
      <c r="W357"/>
      <c r="X357"/>
      <c r="Y357"/>
      <c r="Z357"/>
      <c r="AA357"/>
    </row>
    <row r="358" spans="1:27" x14ac:dyDescent="0.25">
      <c r="A358"/>
      <c r="B358"/>
      <c r="C358"/>
      <c r="D358"/>
      <c r="E358" s="108"/>
      <c r="F358"/>
      <c r="G358"/>
      <c r="H358" s="108"/>
      <c r="I358"/>
      <c r="J358"/>
      <c r="K358"/>
      <c r="L358" s="111"/>
      <c r="M358"/>
      <c r="N358"/>
      <c r="O358"/>
      <c r="P358"/>
      <c r="Q358"/>
      <c r="R358"/>
      <c r="S358"/>
      <c r="T358" s="109"/>
      <c r="U358"/>
      <c r="V358"/>
      <c r="W358"/>
      <c r="X358"/>
      <c r="Y358"/>
      <c r="Z358"/>
      <c r="AA358"/>
    </row>
    <row r="359" spans="1:27" x14ac:dyDescent="0.25">
      <c r="A359"/>
      <c r="B359"/>
      <c r="C359"/>
      <c r="D359"/>
      <c r="E359" s="108"/>
      <c r="F359"/>
      <c r="G359"/>
      <c r="H359" s="108"/>
      <c r="I359"/>
      <c r="J359"/>
      <c r="K359"/>
      <c r="L359" s="111"/>
      <c r="M359"/>
      <c r="N359"/>
      <c r="O359"/>
      <c r="P359"/>
      <c r="Q359"/>
      <c r="R359"/>
      <c r="S359"/>
      <c r="T359" s="109"/>
      <c r="U359"/>
      <c r="V359"/>
      <c r="W359"/>
      <c r="X359"/>
      <c r="Y359"/>
      <c r="Z359"/>
      <c r="AA359"/>
    </row>
    <row r="360" spans="1:27" x14ac:dyDescent="0.25">
      <c r="A360"/>
      <c r="B360"/>
      <c r="C360"/>
      <c r="D360"/>
      <c r="E360" s="108"/>
      <c r="F360"/>
      <c r="G360"/>
      <c r="H360" s="108"/>
      <c r="I360"/>
      <c r="J360"/>
      <c r="K360"/>
      <c r="L360" s="111"/>
      <c r="M360"/>
      <c r="N360"/>
      <c r="O360"/>
      <c r="P360"/>
      <c r="Q360"/>
      <c r="R360"/>
      <c r="S360"/>
      <c r="T360" s="109"/>
      <c r="U360"/>
      <c r="V360"/>
      <c r="W360"/>
      <c r="X360"/>
      <c r="Y360"/>
      <c r="Z360"/>
      <c r="AA360"/>
    </row>
    <row r="361" spans="1:27" x14ac:dyDescent="0.25">
      <c r="A361"/>
      <c r="B361"/>
      <c r="C361"/>
      <c r="D361"/>
      <c r="E361" s="108"/>
      <c r="F361"/>
      <c r="G361"/>
      <c r="H361" s="108"/>
      <c r="I361"/>
      <c r="J361"/>
      <c r="K361"/>
      <c r="L361" s="111"/>
      <c r="M361"/>
      <c r="N361"/>
      <c r="O361"/>
      <c r="P361"/>
      <c r="Q361"/>
      <c r="R361"/>
      <c r="S361"/>
      <c r="T361" s="109"/>
      <c r="U361"/>
      <c r="V361"/>
      <c r="W361"/>
      <c r="X361"/>
      <c r="Y361"/>
      <c r="Z361"/>
      <c r="AA361"/>
    </row>
    <row r="362" spans="1:27" x14ac:dyDescent="0.25">
      <c r="A362"/>
      <c r="B362"/>
      <c r="C362"/>
      <c r="D362"/>
      <c r="E362" s="108"/>
      <c r="F362"/>
      <c r="G362"/>
      <c r="H362" s="108"/>
      <c r="I362"/>
      <c r="J362"/>
      <c r="K362"/>
      <c r="L362" s="111"/>
      <c r="M362"/>
      <c r="N362"/>
      <c r="O362"/>
      <c r="P362"/>
      <c r="Q362"/>
      <c r="R362"/>
      <c r="S362"/>
      <c r="T362" s="109"/>
      <c r="U362"/>
      <c r="V362"/>
      <c r="W362"/>
      <c r="X362"/>
      <c r="Y362"/>
      <c r="Z362"/>
      <c r="AA362"/>
    </row>
    <row r="363" spans="1:27" x14ac:dyDescent="0.25">
      <c r="A363"/>
      <c r="B363"/>
      <c r="C363"/>
      <c r="D363"/>
      <c r="E363" s="108"/>
      <c r="F363"/>
      <c r="G363"/>
      <c r="H363" s="108"/>
      <c r="I363"/>
      <c r="J363"/>
      <c r="K363"/>
      <c r="L363" s="111"/>
      <c r="M363"/>
      <c r="N363"/>
      <c r="O363"/>
      <c r="P363"/>
      <c r="Q363"/>
      <c r="R363"/>
      <c r="S363"/>
      <c r="T363" s="109"/>
      <c r="U363"/>
      <c r="V363"/>
      <c r="W363"/>
      <c r="X363"/>
      <c r="Y363"/>
      <c r="Z363"/>
      <c r="AA363"/>
    </row>
    <row r="364" spans="1:27" x14ac:dyDescent="0.25">
      <c r="A364"/>
      <c r="B364"/>
      <c r="C364"/>
      <c r="D364"/>
      <c r="E364" s="108"/>
      <c r="F364"/>
      <c r="G364"/>
      <c r="H364" s="108"/>
      <c r="I364"/>
      <c r="J364"/>
      <c r="K364"/>
      <c r="L364" s="111"/>
      <c r="M364"/>
      <c r="N364"/>
      <c r="O364"/>
      <c r="P364"/>
      <c r="Q364"/>
      <c r="R364"/>
      <c r="S364"/>
      <c r="T364" s="109"/>
      <c r="U364"/>
      <c r="V364"/>
      <c r="W364"/>
      <c r="X364"/>
      <c r="Y364"/>
      <c r="Z364"/>
      <c r="AA364"/>
    </row>
    <row r="365" spans="1:27" x14ac:dyDescent="0.25">
      <c r="A365"/>
      <c r="B365"/>
      <c r="C365"/>
      <c r="D365"/>
      <c r="E365" s="108"/>
      <c r="F365"/>
      <c r="G365"/>
      <c r="H365" s="108"/>
      <c r="I365"/>
      <c r="J365"/>
      <c r="K365"/>
      <c r="L365" s="111"/>
      <c r="M365"/>
      <c r="N365"/>
      <c r="O365"/>
      <c r="P365"/>
      <c r="Q365"/>
      <c r="R365"/>
      <c r="S365"/>
      <c r="T365" s="109"/>
      <c r="U365"/>
      <c r="V365"/>
      <c r="W365"/>
      <c r="X365"/>
      <c r="Y365"/>
      <c r="Z365"/>
      <c r="AA365"/>
    </row>
    <row r="366" spans="1:27" x14ac:dyDescent="0.25">
      <c r="A366"/>
      <c r="B366"/>
      <c r="C366"/>
      <c r="D366"/>
      <c r="E366" s="108"/>
      <c r="F366"/>
      <c r="G366"/>
      <c r="H366" s="108"/>
      <c r="I366"/>
      <c r="J366"/>
      <c r="K366"/>
      <c r="L366" s="111"/>
      <c r="M366"/>
      <c r="N366"/>
      <c r="O366"/>
      <c r="P366"/>
      <c r="Q366"/>
      <c r="R366"/>
      <c r="S366"/>
      <c r="T366" s="109"/>
      <c r="U366"/>
      <c r="V366"/>
      <c r="W366"/>
      <c r="X366"/>
      <c r="Y366"/>
      <c r="Z366"/>
      <c r="AA366"/>
    </row>
    <row r="367" spans="1:27" x14ac:dyDescent="0.25">
      <c r="A367"/>
      <c r="B367"/>
      <c r="C367"/>
      <c r="D367"/>
      <c r="E367" s="108"/>
      <c r="F367"/>
      <c r="G367"/>
      <c r="H367" s="108"/>
      <c r="I367"/>
      <c r="J367"/>
      <c r="K367"/>
      <c r="L367" s="111"/>
      <c r="M367"/>
      <c r="N367"/>
      <c r="O367"/>
      <c r="P367"/>
      <c r="Q367"/>
      <c r="R367"/>
      <c r="S367"/>
      <c r="T367" s="109"/>
      <c r="U367"/>
      <c r="V367"/>
      <c r="W367"/>
      <c r="X367"/>
      <c r="Y367"/>
      <c r="Z367"/>
      <c r="AA367"/>
    </row>
    <row r="368" spans="1:27" x14ac:dyDescent="0.25">
      <c r="A368"/>
      <c r="B368"/>
      <c r="C368"/>
      <c r="D368"/>
      <c r="E368" s="108"/>
      <c r="F368"/>
      <c r="G368"/>
      <c r="H368" s="108"/>
      <c r="I368"/>
      <c r="J368"/>
      <c r="K368"/>
      <c r="L368" s="111"/>
      <c r="M368"/>
      <c r="N368"/>
      <c r="O368"/>
      <c r="P368"/>
      <c r="Q368"/>
      <c r="R368"/>
      <c r="S368"/>
      <c r="T368" s="109"/>
      <c r="U368"/>
      <c r="V368"/>
      <c r="W368"/>
      <c r="X368"/>
      <c r="Y368"/>
      <c r="Z368"/>
      <c r="AA368"/>
    </row>
    <row r="369" spans="1:27" x14ac:dyDescent="0.25">
      <c r="A369"/>
      <c r="B369"/>
      <c r="C369"/>
      <c r="D369"/>
      <c r="E369" s="108"/>
      <c r="F369"/>
      <c r="G369"/>
      <c r="H369" s="108"/>
      <c r="I369"/>
      <c r="J369"/>
      <c r="K369"/>
      <c r="L369" s="111"/>
      <c r="M369"/>
      <c r="N369"/>
      <c r="O369"/>
      <c r="P369"/>
      <c r="Q369"/>
      <c r="R369"/>
      <c r="S369"/>
      <c r="T369" s="109"/>
      <c r="U369"/>
      <c r="V369"/>
      <c r="W369"/>
      <c r="X369"/>
      <c r="Y369"/>
      <c r="Z369"/>
      <c r="AA369"/>
    </row>
    <row r="370" spans="1:27" x14ac:dyDescent="0.25">
      <c r="A370"/>
      <c r="B370"/>
      <c r="C370"/>
      <c r="D370"/>
      <c r="E370" s="108"/>
      <c r="F370"/>
      <c r="G370"/>
      <c r="H370" s="108"/>
      <c r="I370"/>
      <c r="J370"/>
      <c r="K370"/>
      <c r="L370" s="111"/>
      <c r="M370"/>
      <c r="N370"/>
      <c r="O370"/>
      <c r="P370"/>
      <c r="Q370"/>
      <c r="R370"/>
      <c r="S370"/>
      <c r="T370" s="109"/>
      <c r="U370"/>
      <c r="V370"/>
      <c r="W370"/>
      <c r="X370"/>
      <c r="Y370"/>
      <c r="Z370"/>
      <c r="AA370"/>
    </row>
    <row r="371" spans="1:27" x14ac:dyDescent="0.25">
      <c r="A371"/>
      <c r="B371"/>
      <c r="C371"/>
      <c r="D371"/>
      <c r="E371" s="108"/>
      <c r="F371"/>
      <c r="G371"/>
      <c r="H371" s="108"/>
      <c r="I371"/>
      <c r="J371"/>
      <c r="K371"/>
      <c r="L371" s="111"/>
      <c r="M371"/>
      <c r="N371"/>
      <c r="O371"/>
      <c r="P371"/>
      <c r="Q371"/>
      <c r="R371"/>
      <c r="S371"/>
      <c r="T371" s="109"/>
      <c r="U371"/>
      <c r="V371"/>
      <c r="W371"/>
      <c r="X371"/>
      <c r="Y371"/>
      <c r="Z371"/>
      <c r="AA371"/>
    </row>
    <row r="372" spans="1:27" x14ac:dyDescent="0.25">
      <c r="A372"/>
      <c r="B372"/>
      <c r="C372"/>
      <c r="D372"/>
      <c r="E372" s="108"/>
      <c r="F372"/>
      <c r="G372"/>
      <c r="H372" s="108"/>
      <c r="I372"/>
      <c r="J372"/>
      <c r="K372"/>
      <c r="L372" s="111"/>
      <c r="M372"/>
      <c r="N372"/>
      <c r="O372"/>
      <c r="P372"/>
      <c r="Q372"/>
      <c r="R372"/>
      <c r="S372"/>
      <c r="T372" s="109"/>
      <c r="U372"/>
      <c r="V372"/>
      <c r="W372"/>
      <c r="X372"/>
      <c r="Y372"/>
      <c r="Z372"/>
      <c r="AA372"/>
    </row>
    <row r="373" spans="1:27" x14ac:dyDescent="0.25">
      <c r="A373"/>
      <c r="B373"/>
      <c r="C373"/>
      <c r="D373"/>
      <c r="E373" s="108"/>
      <c r="F373"/>
      <c r="G373"/>
      <c r="H373" s="108"/>
      <c r="I373"/>
      <c r="J373"/>
      <c r="K373"/>
      <c r="L373" s="111"/>
      <c r="M373"/>
      <c r="N373"/>
      <c r="O373"/>
      <c r="P373"/>
      <c r="Q373"/>
      <c r="R373"/>
      <c r="S373"/>
      <c r="T373" s="109"/>
      <c r="U373"/>
      <c r="V373"/>
      <c r="W373"/>
      <c r="X373"/>
      <c r="Y373"/>
      <c r="Z373"/>
      <c r="AA373"/>
    </row>
    <row r="374" spans="1:27" x14ac:dyDescent="0.25">
      <c r="A374"/>
      <c r="B374"/>
      <c r="C374"/>
      <c r="D374"/>
      <c r="E374" s="108"/>
      <c r="F374"/>
      <c r="G374"/>
      <c r="H374" s="108"/>
      <c r="I374"/>
      <c r="J374"/>
      <c r="K374"/>
      <c r="L374" s="111"/>
      <c r="M374"/>
      <c r="N374"/>
      <c r="O374"/>
      <c r="P374"/>
      <c r="Q374"/>
      <c r="R374"/>
      <c r="S374"/>
      <c r="T374" s="109"/>
      <c r="U374"/>
      <c r="V374"/>
      <c r="W374"/>
      <c r="X374"/>
      <c r="Y374"/>
      <c r="Z374"/>
      <c r="AA374"/>
    </row>
    <row r="375" spans="1:27" x14ac:dyDescent="0.25">
      <c r="A375"/>
      <c r="B375"/>
      <c r="C375"/>
      <c r="D375"/>
      <c r="E375" s="108"/>
      <c r="F375"/>
      <c r="G375"/>
      <c r="H375" s="108"/>
      <c r="I375"/>
      <c r="J375"/>
      <c r="K375"/>
      <c r="L375" s="111"/>
      <c r="M375"/>
      <c r="N375"/>
      <c r="O375"/>
      <c r="P375"/>
      <c r="Q375"/>
      <c r="R375"/>
      <c r="S375"/>
      <c r="T375" s="109"/>
      <c r="U375"/>
      <c r="V375"/>
      <c r="W375"/>
      <c r="X375"/>
      <c r="Y375"/>
      <c r="Z375"/>
      <c r="AA375"/>
    </row>
    <row r="376" spans="1:27" x14ac:dyDescent="0.25">
      <c r="A376"/>
      <c r="B376"/>
      <c r="C376"/>
      <c r="D376"/>
      <c r="E376" s="108"/>
      <c r="F376"/>
      <c r="G376"/>
      <c r="H376" s="108"/>
      <c r="I376"/>
      <c r="J376"/>
      <c r="K376"/>
      <c r="L376" s="111"/>
      <c r="M376"/>
      <c r="N376"/>
      <c r="O376"/>
      <c r="P376"/>
      <c r="Q376"/>
      <c r="R376"/>
      <c r="S376"/>
      <c r="T376" s="109"/>
      <c r="U376"/>
      <c r="V376"/>
      <c r="W376"/>
      <c r="X376"/>
      <c r="Y376"/>
      <c r="Z376"/>
      <c r="AA376"/>
    </row>
    <row r="377" spans="1:27" x14ac:dyDescent="0.25">
      <c r="A377"/>
      <c r="B377"/>
      <c r="C377"/>
      <c r="D377"/>
      <c r="E377" s="108"/>
      <c r="F377"/>
      <c r="G377"/>
      <c r="H377" s="108"/>
      <c r="I377"/>
      <c r="J377"/>
      <c r="K377"/>
      <c r="L377" s="111"/>
      <c r="M377"/>
      <c r="N377"/>
      <c r="O377"/>
      <c r="P377"/>
      <c r="Q377"/>
      <c r="R377"/>
      <c r="S377"/>
      <c r="T377" s="109"/>
      <c r="U377"/>
      <c r="V377"/>
      <c r="W377"/>
      <c r="X377"/>
      <c r="Y377"/>
      <c r="Z377"/>
      <c r="AA377"/>
    </row>
    <row r="378" spans="1:27" x14ac:dyDescent="0.25">
      <c r="A378"/>
      <c r="B378"/>
      <c r="C378"/>
      <c r="D378"/>
      <c r="E378" s="108"/>
      <c r="F378"/>
      <c r="G378"/>
      <c r="H378" s="108"/>
      <c r="I378"/>
      <c r="J378"/>
      <c r="K378"/>
      <c r="L378" s="111"/>
      <c r="M378"/>
      <c r="N378"/>
      <c r="O378"/>
      <c r="P378"/>
      <c r="Q378"/>
      <c r="R378"/>
      <c r="S378"/>
      <c r="T378" s="109"/>
      <c r="U378"/>
      <c r="V378"/>
      <c r="W378"/>
      <c r="X378"/>
      <c r="Y378"/>
      <c r="Z378"/>
      <c r="AA378"/>
    </row>
    <row r="379" spans="1:27" x14ac:dyDescent="0.25">
      <c r="A379"/>
      <c r="B379"/>
      <c r="C379"/>
      <c r="D379"/>
      <c r="E379" s="108"/>
      <c r="F379"/>
      <c r="G379"/>
      <c r="H379" s="108"/>
      <c r="I379"/>
      <c r="J379"/>
      <c r="K379"/>
      <c r="L379" s="111"/>
      <c r="M379"/>
      <c r="N379"/>
      <c r="O379"/>
      <c r="P379"/>
      <c r="Q379"/>
      <c r="R379"/>
      <c r="S379"/>
      <c r="T379" s="109"/>
      <c r="U379"/>
      <c r="V379"/>
      <c r="W379"/>
      <c r="X379"/>
      <c r="Y379"/>
      <c r="Z379"/>
      <c r="AA379"/>
    </row>
    <row r="380" spans="1:27" x14ac:dyDescent="0.25">
      <c r="A380"/>
      <c r="B380"/>
      <c r="C380"/>
      <c r="D380"/>
      <c r="E380" s="108"/>
      <c r="F380"/>
      <c r="G380"/>
      <c r="H380" s="108"/>
      <c r="I380"/>
      <c r="J380"/>
      <c r="K380"/>
      <c r="L380" s="111"/>
      <c r="M380"/>
      <c r="N380"/>
      <c r="O380"/>
      <c r="P380"/>
      <c r="Q380"/>
      <c r="R380"/>
      <c r="S380"/>
      <c r="T380" s="109"/>
      <c r="U380"/>
      <c r="V380"/>
      <c r="W380"/>
      <c r="X380"/>
      <c r="Y380"/>
      <c r="Z380"/>
      <c r="AA380"/>
    </row>
    <row r="381" spans="1:27" x14ac:dyDescent="0.25">
      <c r="A381"/>
      <c r="B381"/>
      <c r="C381"/>
      <c r="D381"/>
      <c r="E381" s="108"/>
      <c r="F381"/>
      <c r="G381"/>
      <c r="H381" s="108"/>
      <c r="I381"/>
      <c r="J381"/>
      <c r="K381"/>
      <c r="L381" s="111"/>
      <c r="M381"/>
      <c r="N381"/>
      <c r="O381"/>
      <c r="P381"/>
      <c r="Q381"/>
      <c r="R381"/>
      <c r="S381"/>
      <c r="T381" s="109"/>
      <c r="U381"/>
      <c r="V381"/>
      <c r="W381"/>
      <c r="X381"/>
      <c r="Y381"/>
      <c r="Z381"/>
      <c r="AA381"/>
    </row>
    <row r="382" spans="1:27" x14ac:dyDescent="0.25">
      <c r="A382"/>
      <c r="B382"/>
      <c r="C382"/>
      <c r="D382"/>
      <c r="E382" s="108"/>
      <c r="F382"/>
      <c r="G382"/>
      <c r="H382" s="108"/>
      <c r="I382"/>
      <c r="J382"/>
      <c r="K382"/>
      <c r="L382" s="111"/>
      <c r="M382"/>
      <c r="N382"/>
      <c r="O382"/>
      <c r="P382"/>
      <c r="Q382"/>
      <c r="R382"/>
      <c r="S382"/>
      <c r="T382" s="109"/>
      <c r="U382"/>
      <c r="V382"/>
      <c r="W382"/>
      <c r="X382"/>
      <c r="Y382"/>
      <c r="Z382"/>
      <c r="AA382"/>
    </row>
    <row r="383" spans="1:27" x14ac:dyDescent="0.25">
      <c r="A383"/>
      <c r="B383"/>
      <c r="C383"/>
      <c r="D383"/>
      <c r="E383" s="108"/>
      <c r="F383"/>
      <c r="G383"/>
      <c r="H383" s="108"/>
      <c r="I383"/>
      <c r="J383"/>
      <c r="K383"/>
      <c r="L383" s="111"/>
      <c r="M383"/>
      <c r="N383"/>
      <c r="O383"/>
      <c r="P383"/>
      <c r="Q383"/>
      <c r="R383"/>
      <c r="S383"/>
      <c r="T383" s="109"/>
      <c r="U383"/>
      <c r="V383"/>
      <c r="W383"/>
      <c r="X383"/>
      <c r="Y383"/>
      <c r="Z383"/>
      <c r="AA383"/>
    </row>
    <row r="384" spans="1:27" x14ac:dyDescent="0.25">
      <c r="A384"/>
      <c r="B384"/>
      <c r="C384"/>
      <c r="D384"/>
      <c r="E384" s="108"/>
      <c r="F384"/>
      <c r="G384"/>
      <c r="H384" s="108"/>
      <c r="I384"/>
      <c r="J384"/>
      <c r="K384"/>
      <c r="L384" s="111"/>
      <c r="M384"/>
      <c r="N384"/>
      <c r="O384"/>
      <c r="P384"/>
      <c r="Q384"/>
      <c r="R384"/>
      <c r="S384"/>
      <c r="T384" s="109"/>
      <c r="U384"/>
      <c r="V384"/>
      <c r="W384"/>
      <c r="X384"/>
      <c r="Y384"/>
      <c r="Z384"/>
      <c r="AA384"/>
    </row>
    <row r="385" spans="1:27" x14ac:dyDescent="0.25">
      <c r="A385"/>
      <c r="B385"/>
      <c r="C385"/>
      <c r="D385"/>
      <c r="E385" s="108"/>
      <c r="F385"/>
      <c r="G385"/>
      <c r="H385" s="108"/>
      <c r="I385"/>
      <c r="J385"/>
      <c r="K385"/>
      <c r="L385" s="111"/>
      <c r="M385"/>
      <c r="N385"/>
      <c r="O385"/>
      <c r="P385"/>
      <c r="Q385"/>
      <c r="R385"/>
      <c r="S385"/>
      <c r="T385" s="109"/>
      <c r="U385"/>
      <c r="V385"/>
      <c r="W385"/>
      <c r="X385"/>
      <c r="Y385"/>
      <c r="Z385"/>
      <c r="AA385"/>
    </row>
    <row r="386" spans="1:27" x14ac:dyDescent="0.25">
      <c r="A386"/>
      <c r="B386"/>
      <c r="C386"/>
      <c r="D386"/>
      <c r="E386" s="108"/>
      <c r="F386"/>
      <c r="G386"/>
      <c r="H386" s="108"/>
      <c r="I386"/>
      <c r="J386"/>
      <c r="K386"/>
      <c r="L386" s="111"/>
      <c r="M386"/>
      <c r="N386"/>
      <c r="O386"/>
      <c r="P386"/>
      <c r="Q386"/>
      <c r="R386"/>
      <c r="S386"/>
      <c r="T386" s="109"/>
      <c r="U386"/>
      <c r="V386"/>
      <c r="W386"/>
      <c r="X386"/>
      <c r="Y386"/>
      <c r="Z386"/>
      <c r="AA386"/>
    </row>
    <row r="387" spans="1:27" x14ac:dyDescent="0.25">
      <c r="A387"/>
      <c r="B387"/>
      <c r="C387"/>
      <c r="D387"/>
      <c r="E387" s="108"/>
      <c r="F387"/>
      <c r="G387"/>
      <c r="H387" s="108"/>
      <c r="I387"/>
      <c r="J387"/>
      <c r="K387"/>
      <c r="L387" s="111"/>
      <c r="M387"/>
      <c r="N387"/>
      <c r="O387"/>
      <c r="P387"/>
      <c r="Q387"/>
      <c r="R387"/>
      <c r="S387"/>
      <c r="T387" s="109"/>
      <c r="U387"/>
      <c r="V387"/>
      <c r="W387"/>
      <c r="X387"/>
      <c r="Y387"/>
      <c r="Z387"/>
      <c r="AA387"/>
    </row>
    <row r="388" spans="1:27" x14ac:dyDescent="0.25">
      <c r="A388"/>
      <c r="B388"/>
      <c r="C388"/>
      <c r="D388"/>
      <c r="E388" s="108"/>
      <c r="F388"/>
      <c r="G388"/>
      <c r="H388" s="108"/>
      <c r="I388"/>
      <c r="J388"/>
      <c r="K388"/>
      <c r="L388" s="111"/>
      <c r="M388"/>
      <c r="N388"/>
      <c r="O388"/>
      <c r="P388"/>
      <c r="Q388"/>
      <c r="R388"/>
      <c r="S388"/>
      <c r="T388" s="109"/>
      <c r="U388"/>
      <c r="V388"/>
      <c r="W388"/>
      <c r="X388"/>
      <c r="Y388"/>
      <c r="Z388"/>
      <c r="AA388"/>
    </row>
    <row r="389" spans="1:27" x14ac:dyDescent="0.25">
      <c r="A389"/>
      <c r="B389"/>
      <c r="C389"/>
      <c r="D389"/>
      <c r="E389" s="108"/>
      <c r="F389"/>
      <c r="G389"/>
      <c r="H389" s="108"/>
      <c r="I389"/>
      <c r="J389"/>
      <c r="K389"/>
      <c r="L389" s="111"/>
      <c r="M389"/>
      <c r="N389"/>
      <c r="O389"/>
      <c r="P389"/>
      <c r="Q389"/>
      <c r="R389"/>
      <c r="S389"/>
      <c r="T389" s="109"/>
      <c r="U389"/>
      <c r="V389"/>
      <c r="W389"/>
      <c r="X389"/>
      <c r="Y389"/>
      <c r="Z389"/>
      <c r="AA389"/>
    </row>
    <row r="390" spans="1:27" x14ac:dyDescent="0.25">
      <c r="A390"/>
      <c r="B390"/>
      <c r="C390"/>
      <c r="D390"/>
      <c r="E390" s="108"/>
      <c r="F390"/>
      <c r="G390"/>
      <c r="H390" s="108"/>
      <c r="I390"/>
      <c r="J390"/>
      <c r="K390"/>
      <c r="L390" s="111"/>
      <c r="M390"/>
      <c r="N390"/>
      <c r="O390"/>
      <c r="P390"/>
      <c r="Q390"/>
      <c r="R390"/>
      <c r="S390"/>
      <c r="T390" s="109"/>
      <c r="U390"/>
      <c r="V390"/>
      <c r="W390"/>
      <c r="X390"/>
      <c r="Y390"/>
      <c r="Z390"/>
      <c r="AA390"/>
    </row>
    <row r="391" spans="1:27" x14ac:dyDescent="0.25">
      <c r="A391"/>
      <c r="B391"/>
      <c r="C391"/>
      <c r="D391"/>
      <c r="E391" s="108"/>
      <c r="F391"/>
      <c r="G391"/>
      <c r="H391" s="108"/>
      <c r="I391"/>
      <c r="J391"/>
      <c r="K391"/>
      <c r="L391" s="111"/>
      <c r="M391"/>
      <c r="N391"/>
      <c r="O391"/>
      <c r="P391"/>
      <c r="Q391"/>
      <c r="R391"/>
      <c r="S391"/>
      <c r="T391" s="109"/>
      <c r="U391"/>
      <c r="V391"/>
      <c r="W391"/>
      <c r="X391"/>
      <c r="Y391"/>
      <c r="Z391"/>
      <c r="AA391"/>
    </row>
    <row r="392" spans="1:27" x14ac:dyDescent="0.25">
      <c r="A392"/>
      <c r="B392"/>
      <c r="C392"/>
      <c r="D392"/>
      <c r="E392" s="108"/>
      <c r="F392"/>
      <c r="G392"/>
      <c r="H392" s="108"/>
      <c r="I392"/>
      <c r="J392"/>
      <c r="K392"/>
      <c r="L392" s="111"/>
      <c r="M392"/>
      <c r="N392"/>
      <c r="O392"/>
      <c r="P392"/>
      <c r="Q392"/>
      <c r="R392"/>
      <c r="S392"/>
      <c r="T392" s="109"/>
      <c r="U392"/>
      <c r="V392"/>
      <c r="W392"/>
      <c r="X392"/>
      <c r="Y392"/>
      <c r="Z392"/>
      <c r="AA392"/>
    </row>
    <row r="393" spans="1:27" x14ac:dyDescent="0.25">
      <c r="A393"/>
      <c r="B393"/>
      <c r="C393"/>
      <c r="D393"/>
      <c r="E393" s="108"/>
      <c r="F393"/>
      <c r="G393"/>
      <c r="H393" s="108"/>
      <c r="I393"/>
      <c r="J393"/>
      <c r="K393"/>
      <c r="L393" s="111"/>
      <c r="M393"/>
      <c r="N393"/>
      <c r="O393"/>
      <c r="P393"/>
      <c r="Q393"/>
      <c r="R393"/>
      <c r="S393"/>
      <c r="T393" s="109"/>
      <c r="U393"/>
      <c r="V393"/>
      <c r="W393"/>
      <c r="X393"/>
      <c r="Y393"/>
      <c r="Z393"/>
      <c r="AA393"/>
    </row>
    <row r="394" spans="1:27" x14ac:dyDescent="0.25">
      <c r="A394"/>
      <c r="B394"/>
      <c r="C394"/>
      <c r="D394"/>
      <c r="E394" s="108"/>
      <c r="F394"/>
      <c r="G394"/>
      <c r="H394" s="108"/>
      <c r="I394"/>
      <c r="J394"/>
      <c r="K394"/>
      <c r="L394" s="111"/>
      <c r="M394"/>
      <c r="N394"/>
      <c r="O394"/>
      <c r="P394"/>
      <c r="Q394"/>
      <c r="R394"/>
      <c r="S394"/>
      <c r="T394" s="109"/>
      <c r="U394"/>
      <c r="V394"/>
      <c r="W394"/>
      <c r="X394"/>
      <c r="Y394"/>
      <c r="Z394"/>
      <c r="AA394"/>
    </row>
    <row r="395" spans="1:27" x14ac:dyDescent="0.25">
      <c r="A395"/>
      <c r="B395"/>
      <c r="C395"/>
      <c r="D395"/>
      <c r="E395" s="108"/>
      <c r="F395"/>
      <c r="G395"/>
      <c r="H395" s="108"/>
      <c r="I395"/>
      <c r="J395"/>
      <c r="K395"/>
      <c r="L395" s="111"/>
      <c r="M395"/>
      <c r="N395"/>
      <c r="O395"/>
      <c r="P395"/>
      <c r="Q395"/>
      <c r="R395"/>
      <c r="S395"/>
      <c r="T395" s="109"/>
      <c r="U395"/>
      <c r="V395"/>
      <c r="W395"/>
      <c r="X395"/>
      <c r="Y395"/>
      <c r="Z395"/>
      <c r="AA395"/>
    </row>
    <row r="396" spans="1:27" x14ac:dyDescent="0.25">
      <c r="A396"/>
      <c r="B396"/>
      <c r="C396"/>
      <c r="D396"/>
      <c r="E396" s="108"/>
      <c r="F396"/>
      <c r="G396"/>
      <c r="H396" s="108"/>
      <c r="I396"/>
      <c r="J396"/>
      <c r="K396"/>
      <c r="L396" s="111"/>
      <c r="M396"/>
      <c r="N396"/>
      <c r="O396"/>
      <c r="P396"/>
      <c r="Q396"/>
      <c r="R396"/>
      <c r="S396"/>
      <c r="T396" s="109"/>
      <c r="U396"/>
      <c r="V396"/>
      <c r="W396"/>
      <c r="X396"/>
      <c r="Y396"/>
      <c r="Z396"/>
      <c r="AA396"/>
    </row>
    <row r="397" spans="1:27" x14ac:dyDescent="0.25">
      <c r="A397"/>
      <c r="B397"/>
      <c r="C397"/>
      <c r="D397"/>
      <c r="E397" s="108"/>
      <c r="F397"/>
      <c r="G397"/>
      <c r="H397" s="108"/>
      <c r="I397"/>
      <c r="J397"/>
      <c r="K397"/>
      <c r="L397" s="111"/>
      <c r="M397"/>
      <c r="N397"/>
      <c r="O397"/>
      <c r="P397"/>
      <c r="Q397"/>
      <c r="R397"/>
      <c r="S397"/>
      <c r="T397" s="109"/>
      <c r="U397"/>
      <c r="V397"/>
      <c r="W397"/>
      <c r="X397"/>
      <c r="Y397"/>
      <c r="Z397"/>
      <c r="AA397"/>
    </row>
    <row r="398" spans="1:27" x14ac:dyDescent="0.25">
      <c r="A398"/>
      <c r="B398"/>
      <c r="C398"/>
      <c r="D398"/>
      <c r="E398" s="108"/>
      <c r="F398"/>
      <c r="G398"/>
      <c r="H398" s="108"/>
      <c r="I398"/>
      <c r="J398"/>
      <c r="K398"/>
      <c r="L398" s="111"/>
      <c r="M398"/>
      <c r="N398"/>
      <c r="O398"/>
      <c r="P398"/>
      <c r="Q398"/>
      <c r="R398"/>
      <c r="S398"/>
      <c r="T398" s="109"/>
      <c r="U398"/>
      <c r="V398"/>
      <c r="W398"/>
      <c r="X398"/>
      <c r="Y398"/>
      <c r="Z398"/>
      <c r="AA398"/>
    </row>
    <row r="399" spans="1:27" x14ac:dyDescent="0.25">
      <c r="A399"/>
      <c r="B399"/>
      <c r="C399"/>
      <c r="D399"/>
      <c r="E399" s="108"/>
      <c r="F399"/>
      <c r="G399"/>
      <c r="H399" s="108"/>
      <c r="I399"/>
      <c r="J399"/>
      <c r="K399"/>
      <c r="L399" s="111"/>
      <c r="M399"/>
      <c r="N399"/>
      <c r="O399"/>
      <c r="P399"/>
      <c r="Q399"/>
      <c r="R399"/>
      <c r="S399"/>
      <c r="T399" s="109"/>
      <c r="U399"/>
      <c r="V399"/>
      <c r="W399"/>
      <c r="X399"/>
      <c r="Y399"/>
      <c r="Z399"/>
      <c r="AA399"/>
    </row>
    <row r="400" spans="1:27" x14ac:dyDescent="0.25">
      <c r="A400"/>
      <c r="B400"/>
      <c r="C400"/>
      <c r="D400"/>
      <c r="E400" s="108"/>
      <c r="F400"/>
      <c r="G400"/>
      <c r="H400" s="108"/>
      <c r="I400"/>
      <c r="J400"/>
      <c r="K400"/>
      <c r="L400" s="111"/>
      <c r="M400"/>
      <c r="N400"/>
      <c r="O400"/>
      <c r="P400"/>
      <c r="Q400"/>
      <c r="R400"/>
      <c r="S400"/>
      <c r="T400" s="109"/>
      <c r="U400"/>
      <c r="V400"/>
      <c r="W400"/>
      <c r="X400"/>
      <c r="Y400"/>
      <c r="Z400"/>
      <c r="AA400"/>
    </row>
    <row r="401" spans="1:27" x14ac:dyDescent="0.25">
      <c r="A401"/>
      <c r="B401"/>
      <c r="C401"/>
      <c r="D401"/>
      <c r="E401" s="108"/>
      <c r="F401"/>
      <c r="G401"/>
      <c r="H401" s="108"/>
      <c r="I401"/>
      <c r="J401"/>
      <c r="K401"/>
      <c r="L401" s="111"/>
      <c r="M401"/>
      <c r="N401"/>
      <c r="O401"/>
      <c r="P401"/>
      <c r="Q401"/>
      <c r="R401"/>
      <c r="S401"/>
      <c r="T401" s="109"/>
      <c r="U401"/>
      <c r="V401"/>
      <c r="W401"/>
      <c r="X401"/>
      <c r="Y401"/>
      <c r="Z401"/>
      <c r="AA401"/>
    </row>
    <row r="402" spans="1:27" x14ac:dyDescent="0.25">
      <c r="A402"/>
      <c r="B402"/>
      <c r="C402"/>
      <c r="D402"/>
      <c r="E402" s="108"/>
      <c r="F402"/>
      <c r="G402"/>
      <c r="H402" s="108"/>
      <c r="I402"/>
      <c r="J402"/>
      <c r="K402"/>
      <c r="L402" s="111"/>
      <c r="M402"/>
      <c r="N402"/>
      <c r="O402"/>
      <c r="P402"/>
      <c r="Q402"/>
      <c r="R402"/>
      <c r="S402"/>
      <c r="T402" s="109"/>
      <c r="U402"/>
      <c r="V402"/>
      <c r="W402"/>
      <c r="X402"/>
      <c r="Y402"/>
      <c r="Z402"/>
      <c r="AA402"/>
    </row>
    <row r="403" spans="1:27" x14ac:dyDescent="0.25">
      <c r="A403"/>
      <c r="B403"/>
      <c r="C403"/>
      <c r="D403"/>
      <c r="E403" s="108"/>
      <c r="F403"/>
      <c r="G403"/>
      <c r="H403" s="108"/>
      <c r="I403"/>
      <c r="J403"/>
      <c r="K403"/>
      <c r="L403" s="111"/>
      <c r="M403"/>
      <c r="N403"/>
      <c r="O403"/>
      <c r="P403"/>
      <c r="Q403"/>
      <c r="R403"/>
      <c r="S403"/>
      <c r="T403" s="109"/>
      <c r="U403"/>
      <c r="V403"/>
      <c r="W403"/>
      <c r="X403"/>
      <c r="Y403"/>
      <c r="Z403"/>
      <c r="AA403"/>
    </row>
    <row r="404" spans="1:27" x14ac:dyDescent="0.25">
      <c r="A404"/>
      <c r="B404"/>
      <c r="C404"/>
      <c r="D404"/>
      <c r="E404" s="108"/>
      <c r="F404"/>
      <c r="G404"/>
      <c r="H404" s="108"/>
      <c r="I404"/>
      <c r="J404"/>
      <c r="K404"/>
      <c r="L404" s="111"/>
      <c r="M404"/>
      <c r="N404"/>
      <c r="O404"/>
      <c r="P404"/>
      <c r="Q404"/>
      <c r="R404"/>
      <c r="S404"/>
      <c r="T404" s="109"/>
      <c r="U404"/>
      <c r="V404"/>
      <c r="W404"/>
      <c r="X404"/>
      <c r="Y404"/>
      <c r="Z404"/>
      <c r="AA404"/>
    </row>
    <row r="405" spans="1:27" x14ac:dyDescent="0.25">
      <c r="A405"/>
      <c r="B405"/>
      <c r="C405"/>
      <c r="D405"/>
      <c r="E405" s="108"/>
      <c r="F405"/>
      <c r="G405"/>
      <c r="H405" s="108"/>
      <c r="I405"/>
      <c r="J405"/>
      <c r="K405"/>
      <c r="L405" s="111"/>
      <c r="M405"/>
      <c r="N405"/>
      <c r="O405"/>
      <c r="P405"/>
      <c r="Q405"/>
      <c r="R405"/>
      <c r="S405"/>
      <c r="T405" s="109"/>
      <c r="U405"/>
      <c r="V405"/>
      <c r="W405"/>
      <c r="X405"/>
      <c r="Y405"/>
      <c r="Z405"/>
      <c r="AA405"/>
    </row>
    <row r="406" spans="1:27" x14ac:dyDescent="0.25">
      <c r="A406"/>
      <c r="B406"/>
      <c r="C406"/>
      <c r="D406"/>
      <c r="E406" s="108"/>
      <c r="F406"/>
      <c r="G406"/>
      <c r="H406" s="108"/>
      <c r="I406"/>
      <c r="J406"/>
      <c r="K406"/>
      <c r="L406" s="111"/>
      <c r="M406"/>
      <c r="N406"/>
      <c r="O406"/>
      <c r="P406"/>
      <c r="Q406"/>
      <c r="R406"/>
      <c r="S406"/>
      <c r="T406" s="109"/>
      <c r="U406"/>
      <c r="V406"/>
      <c r="W406"/>
      <c r="X406"/>
      <c r="Y406"/>
      <c r="Z406"/>
      <c r="AA406"/>
    </row>
    <row r="407" spans="1:27" x14ac:dyDescent="0.25">
      <c r="A407"/>
      <c r="B407"/>
      <c r="C407"/>
      <c r="D407"/>
      <c r="E407" s="108"/>
      <c r="F407"/>
      <c r="G407"/>
      <c r="H407" s="108"/>
      <c r="I407"/>
      <c r="J407"/>
      <c r="K407"/>
      <c r="L407" s="111"/>
      <c r="M407"/>
      <c r="N407"/>
      <c r="O407"/>
      <c r="P407"/>
      <c r="Q407"/>
      <c r="R407"/>
      <c r="S407"/>
      <c r="T407" s="109"/>
      <c r="U407"/>
      <c r="V407"/>
      <c r="W407"/>
      <c r="X407"/>
      <c r="Y407"/>
      <c r="Z407"/>
      <c r="AA407"/>
    </row>
    <row r="408" spans="1:27" x14ac:dyDescent="0.25">
      <c r="A408"/>
      <c r="B408"/>
      <c r="C408"/>
      <c r="D408"/>
      <c r="E408" s="108"/>
      <c r="F408"/>
      <c r="G408"/>
      <c r="H408" s="108"/>
      <c r="I408"/>
      <c r="J408"/>
      <c r="K408"/>
      <c r="L408" s="111"/>
      <c r="M408"/>
      <c r="N408"/>
      <c r="O408"/>
      <c r="P408"/>
      <c r="Q408"/>
      <c r="R408"/>
      <c r="S408"/>
      <c r="T408" s="109"/>
      <c r="U408"/>
      <c r="V408"/>
      <c r="W408"/>
      <c r="X408"/>
      <c r="Y408"/>
      <c r="Z408"/>
      <c r="AA408"/>
    </row>
    <row r="409" spans="1:27" x14ac:dyDescent="0.25">
      <c r="A409"/>
      <c r="B409"/>
      <c r="C409"/>
      <c r="D409"/>
      <c r="E409" s="108"/>
      <c r="F409"/>
      <c r="G409"/>
      <c r="H409" s="108"/>
      <c r="I409"/>
      <c r="J409"/>
      <c r="K409"/>
      <c r="L409" s="111"/>
      <c r="M409"/>
      <c r="N409"/>
      <c r="O409"/>
      <c r="P409"/>
      <c r="Q409"/>
      <c r="R409"/>
      <c r="S409"/>
      <c r="T409" s="109"/>
      <c r="U409"/>
      <c r="V409"/>
      <c r="W409"/>
      <c r="X409"/>
      <c r="Y409"/>
      <c r="Z409"/>
      <c r="AA409"/>
    </row>
    <row r="410" spans="1:27" x14ac:dyDescent="0.25">
      <c r="A410"/>
      <c r="B410"/>
      <c r="C410"/>
      <c r="D410"/>
      <c r="E410" s="108"/>
      <c r="F410"/>
      <c r="G410"/>
      <c r="H410" s="108"/>
      <c r="I410"/>
      <c r="J410"/>
      <c r="K410"/>
      <c r="L410" s="111"/>
      <c r="M410"/>
      <c r="N410"/>
      <c r="O410"/>
      <c r="P410"/>
      <c r="Q410"/>
      <c r="R410"/>
      <c r="S410"/>
      <c r="T410" s="109"/>
      <c r="U410"/>
      <c r="V410"/>
      <c r="W410"/>
      <c r="X410"/>
      <c r="Y410"/>
      <c r="Z410"/>
      <c r="AA410"/>
    </row>
    <row r="411" spans="1:27" x14ac:dyDescent="0.25">
      <c r="A411"/>
      <c r="B411"/>
      <c r="C411"/>
      <c r="D411"/>
      <c r="E411" s="108"/>
      <c r="F411"/>
      <c r="G411"/>
      <c r="H411" s="108"/>
      <c r="I411"/>
      <c r="J411"/>
      <c r="K411"/>
      <c r="L411" s="111"/>
      <c r="M411"/>
      <c r="N411"/>
      <c r="O411"/>
      <c r="P411"/>
      <c r="Q411"/>
      <c r="R411"/>
      <c r="S411"/>
      <c r="T411" s="109"/>
      <c r="U411"/>
      <c r="V411"/>
      <c r="W411"/>
      <c r="X411"/>
      <c r="Y411"/>
      <c r="Z411"/>
      <c r="AA411"/>
    </row>
    <row r="412" spans="1:27" x14ac:dyDescent="0.25">
      <c r="A412"/>
      <c r="B412"/>
      <c r="C412"/>
      <c r="D412"/>
      <c r="E412" s="108"/>
      <c r="F412"/>
      <c r="G412"/>
      <c r="H412" s="108"/>
      <c r="I412"/>
      <c r="J412"/>
      <c r="K412"/>
      <c r="L412" s="111"/>
      <c r="M412"/>
      <c r="N412"/>
      <c r="O412"/>
      <c r="P412"/>
      <c r="Q412"/>
      <c r="R412"/>
      <c r="S412"/>
      <c r="T412" s="109"/>
      <c r="U412"/>
      <c r="V412"/>
      <c r="W412"/>
      <c r="X412"/>
      <c r="Y412"/>
      <c r="Z412"/>
      <c r="AA412"/>
    </row>
    <row r="413" spans="1:27" x14ac:dyDescent="0.25">
      <c r="A413"/>
      <c r="B413"/>
      <c r="C413"/>
      <c r="D413"/>
      <c r="E413" s="108"/>
      <c r="F413"/>
      <c r="G413"/>
      <c r="H413" s="108"/>
      <c r="I413"/>
      <c r="J413"/>
      <c r="K413"/>
      <c r="L413" s="111"/>
      <c r="M413"/>
      <c r="N413"/>
      <c r="O413"/>
      <c r="P413"/>
      <c r="Q413"/>
      <c r="R413"/>
      <c r="S413"/>
      <c r="T413" s="109"/>
      <c r="U413"/>
      <c r="V413"/>
      <c r="W413"/>
      <c r="X413"/>
      <c r="Y413"/>
      <c r="Z413"/>
      <c r="AA413"/>
    </row>
    <row r="414" spans="1:27" x14ac:dyDescent="0.25">
      <c r="A414"/>
      <c r="B414"/>
      <c r="C414"/>
      <c r="D414"/>
      <c r="E414" s="108"/>
      <c r="F414"/>
      <c r="G414"/>
      <c r="H414" s="108"/>
      <c r="I414"/>
      <c r="J414"/>
      <c r="K414"/>
      <c r="L414" s="111"/>
      <c r="M414"/>
      <c r="N414"/>
      <c r="O414"/>
      <c r="P414"/>
      <c r="Q414"/>
      <c r="R414"/>
      <c r="S414"/>
      <c r="T414" s="109"/>
      <c r="U414"/>
      <c r="V414"/>
      <c r="W414"/>
      <c r="X414"/>
      <c r="Y414"/>
      <c r="Z414"/>
      <c r="AA414"/>
    </row>
    <row r="415" spans="1:27" x14ac:dyDescent="0.25">
      <c r="A415"/>
      <c r="B415"/>
      <c r="C415"/>
      <c r="D415"/>
      <c r="E415" s="108"/>
      <c r="F415"/>
      <c r="G415"/>
      <c r="H415" s="108"/>
      <c r="I415"/>
      <c r="J415"/>
      <c r="K415"/>
      <c r="L415" s="111"/>
      <c r="M415"/>
      <c r="N415"/>
      <c r="O415"/>
      <c r="P415"/>
      <c r="Q415"/>
      <c r="R415"/>
      <c r="S415"/>
      <c r="T415" s="109"/>
      <c r="U415"/>
      <c r="V415"/>
      <c r="W415"/>
      <c r="X415"/>
      <c r="Y415"/>
      <c r="Z415"/>
      <c r="AA415"/>
    </row>
    <row r="416" spans="1:27" x14ac:dyDescent="0.25">
      <c r="A416"/>
      <c r="B416"/>
      <c r="C416"/>
      <c r="D416"/>
      <c r="E416" s="108"/>
      <c r="F416"/>
      <c r="G416"/>
      <c r="H416" s="108"/>
      <c r="I416"/>
      <c r="J416"/>
      <c r="K416"/>
      <c r="L416" s="111"/>
      <c r="M416"/>
      <c r="N416"/>
      <c r="O416"/>
      <c r="P416"/>
      <c r="Q416"/>
      <c r="R416"/>
      <c r="S416"/>
      <c r="T416" s="109"/>
      <c r="U416"/>
      <c r="V416"/>
      <c r="W416"/>
      <c r="X416"/>
      <c r="Y416"/>
      <c r="Z416"/>
      <c r="AA416"/>
    </row>
    <row r="417" spans="1:27" x14ac:dyDescent="0.25">
      <c r="A417"/>
      <c r="B417"/>
      <c r="C417"/>
      <c r="D417"/>
      <c r="E417" s="108"/>
      <c r="F417"/>
      <c r="G417"/>
      <c r="H417" s="108"/>
      <c r="I417"/>
      <c r="J417"/>
      <c r="K417"/>
      <c r="L417" s="111"/>
      <c r="M417"/>
      <c r="N417"/>
      <c r="O417"/>
      <c r="P417"/>
      <c r="Q417"/>
      <c r="R417"/>
      <c r="S417"/>
      <c r="T417" s="109"/>
      <c r="U417"/>
      <c r="V417"/>
      <c r="W417"/>
      <c r="X417"/>
      <c r="Y417"/>
      <c r="Z417"/>
      <c r="AA417"/>
    </row>
    <row r="418" spans="1:27" x14ac:dyDescent="0.25">
      <c r="A418"/>
      <c r="B418"/>
      <c r="C418"/>
      <c r="D418"/>
      <c r="E418" s="108"/>
      <c r="F418"/>
      <c r="G418"/>
      <c r="H418" s="108"/>
      <c r="I418"/>
      <c r="J418"/>
      <c r="K418"/>
      <c r="L418" s="111"/>
      <c r="M418"/>
      <c r="N418"/>
      <c r="O418"/>
      <c r="P418"/>
      <c r="Q418"/>
      <c r="R418"/>
      <c r="S418"/>
      <c r="T418" s="109"/>
      <c r="U418"/>
      <c r="V418"/>
      <c r="W418"/>
      <c r="X418"/>
      <c r="Y418"/>
      <c r="Z418"/>
      <c r="AA418"/>
    </row>
    <row r="419" spans="1:27" x14ac:dyDescent="0.25">
      <c r="A419"/>
      <c r="B419"/>
      <c r="C419"/>
      <c r="D419"/>
      <c r="E419" s="108"/>
      <c r="F419"/>
      <c r="G419"/>
      <c r="H419" s="108"/>
      <c r="I419"/>
      <c r="J419"/>
      <c r="K419"/>
      <c r="L419" s="111"/>
      <c r="M419"/>
      <c r="N419"/>
      <c r="O419"/>
      <c r="P419"/>
      <c r="Q419"/>
      <c r="R419"/>
      <c r="S419"/>
      <c r="T419" s="109"/>
      <c r="U419"/>
      <c r="V419"/>
      <c r="W419"/>
      <c r="X419"/>
      <c r="Y419"/>
      <c r="Z419"/>
      <c r="AA419"/>
    </row>
    <row r="420" spans="1:27" x14ac:dyDescent="0.25">
      <c r="A420"/>
      <c r="B420"/>
      <c r="C420"/>
      <c r="D420"/>
      <c r="E420" s="108"/>
      <c r="F420"/>
      <c r="G420"/>
      <c r="H420" s="108"/>
      <c r="I420"/>
      <c r="J420"/>
      <c r="K420"/>
      <c r="L420" s="111"/>
      <c r="M420"/>
      <c r="N420"/>
      <c r="O420"/>
      <c r="P420"/>
      <c r="Q420"/>
      <c r="R420"/>
      <c r="S420"/>
      <c r="T420" s="109"/>
      <c r="U420"/>
      <c r="V420"/>
      <c r="W420"/>
      <c r="X420"/>
      <c r="Y420"/>
      <c r="Z420"/>
      <c r="AA420"/>
    </row>
    <row r="421" spans="1:27" x14ac:dyDescent="0.25">
      <c r="A421"/>
      <c r="B421"/>
      <c r="C421"/>
      <c r="D421"/>
      <c r="E421" s="108"/>
      <c r="F421"/>
      <c r="G421"/>
      <c r="H421" s="108"/>
      <c r="I421"/>
      <c r="J421"/>
      <c r="K421"/>
      <c r="L421" s="111"/>
      <c r="M421"/>
      <c r="N421"/>
      <c r="O421"/>
      <c r="P421"/>
      <c r="Q421"/>
      <c r="R421"/>
      <c r="S421"/>
      <c r="T421" s="109"/>
      <c r="U421"/>
      <c r="V421"/>
      <c r="W421"/>
      <c r="X421"/>
      <c r="Y421"/>
      <c r="Z421"/>
      <c r="AA421"/>
    </row>
    <row r="422" spans="1:27" x14ac:dyDescent="0.25">
      <c r="A422"/>
      <c r="B422"/>
      <c r="C422"/>
      <c r="D422"/>
      <c r="E422" s="108"/>
      <c r="F422"/>
      <c r="G422"/>
      <c r="H422" s="108"/>
      <c r="I422"/>
      <c r="J422"/>
      <c r="K422"/>
      <c r="L422" s="111"/>
      <c r="M422"/>
      <c r="N422"/>
      <c r="O422"/>
      <c r="P422"/>
      <c r="Q422"/>
      <c r="R422"/>
      <c r="S422"/>
      <c r="T422" s="109"/>
      <c r="U422"/>
      <c r="V422"/>
      <c r="W422"/>
      <c r="X422"/>
      <c r="Y422"/>
      <c r="Z422"/>
      <c r="AA422"/>
    </row>
    <row r="423" spans="1:27" x14ac:dyDescent="0.25">
      <c r="A423"/>
      <c r="B423"/>
      <c r="C423"/>
      <c r="D423"/>
      <c r="E423" s="108"/>
      <c r="F423"/>
      <c r="G423"/>
      <c r="H423" s="108"/>
      <c r="I423"/>
      <c r="J423"/>
      <c r="K423"/>
      <c r="L423" s="111"/>
      <c r="M423"/>
      <c r="N423"/>
      <c r="O423"/>
      <c r="P423"/>
      <c r="Q423"/>
      <c r="R423"/>
      <c r="S423"/>
      <c r="T423" s="109"/>
      <c r="U423"/>
      <c r="V423"/>
      <c r="W423"/>
      <c r="X423"/>
      <c r="Y423"/>
      <c r="Z423"/>
      <c r="AA423"/>
    </row>
    <row r="424" spans="1:27" x14ac:dyDescent="0.25">
      <c r="A424"/>
      <c r="B424"/>
      <c r="C424"/>
      <c r="D424"/>
      <c r="E424" s="108"/>
      <c r="F424"/>
      <c r="G424"/>
      <c r="H424" s="108"/>
      <c r="I424"/>
      <c r="J424"/>
      <c r="K424"/>
      <c r="L424" s="111"/>
      <c r="M424"/>
      <c r="N424"/>
      <c r="O424"/>
      <c r="P424"/>
      <c r="Q424"/>
      <c r="R424"/>
      <c r="S424"/>
      <c r="T424" s="109"/>
      <c r="U424"/>
      <c r="V424"/>
      <c r="W424"/>
      <c r="X424"/>
      <c r="Y424"/>
      <c r="Z424"/>
      <c r="AA424"/>
    </row>
    <row r="425" spans="1:27" x14ac:dyDescent="0.25">
      <c r="A425"/>
      <c r="B425"/>
      <c r="C425"/>
      <c r="D425"/>
      <c r="E425" s="108"/>
      <c r="F425"/>
      <c r="G425"/>
      <c r="H425" s="108"/>
      <c r="I425"/>
      <c r="J425"/>
      <c r="K425"/>
      <c r="L425" s="111"/>
      <c r="M425"/>
      <c r="N425"/>
      <c r="O425"/>
      <c r="P425"/>
      <c r="Q425"/>
      <c r="R425"/>
      <c r="S425"/>
      <c r="T425" s="109"/>
      <c r="U425"/>
      <c r="V425"/>
      <c r="W425"/>
      <c r="X425"/>
      <c r="Y425"/>
      <c r="Z425"/>
      <c r="AA425"/>
    </row>
    <row r="426" spans="1:27" x14ac:dyDescent="0.25">
      <c r="A426"/>
      <c r="B426"/>
      <c r="C426"/>
      <c r="D426"/>
      <c r="E426" s="108"/>
      <c r="F426"/>
      <c r="G426"/>
      <c r="H426" s="108"/>
      <c r="I426"/>
      <c r="J426"/>
      <c r="K426"/>
      <c r="L426" s="111"/>
      <c r="M426"/>
      <c r="N426"/>
      <c r="O426"/>
      <c r="P426"/>
      <c r="Q426"/>
      <c r="R426"/>
      <c r="S426"/>
      <c r="T426" s="109"/>
      <c r="U426"/>
      <c r="V426"/>
      <c r="W426"/>
      <c r="X426"/>
      <c r="Y426"/>
      <c r="Z426"/>
      <c r="AA426"/>
    </row>
    <row r="427" spans="1:27" x14ac:dyDescent="0.25">
      <c r="A427"/>
      <c r="B427"/>
      <c r="C427"/>
      <c r="D427"/>
      <c r="E427" s="108"/>
      <c r="F427"/>
      <c r="G427"/>
      <c r="H427" s="108"/>
      <c r="I427"/>
      <c r="J427"/>
      <c r="K427"/>
      <c r="L427" s="111"/>
      <c r="M427"/>
      <c r="N427"/>
      <c r="O427"/>
      <c r="P427"/>
      <c r="Q427"/>
      <c r="R427"/>
      <c r="S427"/>
      <c r="T427" s="109"/>
      <c r="U427"/>
      <c r="V427"/>
      <c r="W427"/>
      <c r="X427"/>
      <c r="Y427"/>
      <c r="Z427"/>
      <c r="AA427"/>
    </row>
    <row r="428" spans="1:27" x14ac:dyDescent="0.25">
      <c r="A428"/>
      <c r="B428"/>
      <c r="C428"/>
      <c r="D428"/>
      <c r="E428" s="108"/>
      <c r="F428"/>
      <c r="G428"/>
      <c r="H428" s="108"/>
      <c r="I428"/>
      <c r="J428"/>
      <c r="K428"/>
      <c r="L428" s="111"/>
      <c r="M428"/>
      <c r="N428"/>
      <c r="O428"/>
      <c r="P428"/>
      <c r="Q428"/>
      <c r="R428"/>
      <c r="S428"/>
      <c r="T428" s="109"/>
      <c r="U428"/>
      <c r="V428"/>
      <c r="W428"/>
      <c r="X428"/>
      <c r="Y428"/>
      <c r="Z428"/>
      <c r="AA428"/>
    </row>
    <row r="429" spans="1:27" x14ac:dyDescent="0.25">
      <c r="A429"/>
      <c r="B429"/>
      <c r="C429"/>
      <c r="D429"/>
      <c r="E429" s="108"/>
      <c r="F429"/>
      <c r="G429"/>
      <c r="H429" s="108"/>
      <c r="I429"/>
      <c r="J429"/>
      <c r="K429"/>
      <c r="L429" s="111"/>
      <c r="M429"/>
      <c r="N429"/>
      <c r="O429"/>
      <c r="P429"/>
      <c r="Q429"/>
      <c r="R429"/>
      <c r="S429"/>
      <c r="T429" s="109"/>
      <c r="U429"/>
      <c r="V429"/>
      <c r="W429"/>
      <c r="X429"/>
      <c r="Y429"/>
      <c r="Z429"/>
      <c r="AA429"/>
    </row>
    <row r="430" spans="1:27" x14ac:dyDescent="0.25">
      <c r="A430"/>
      <c r="B430"/>
      <c r="C430"/>
      <c r="D430"/>
      <c r="E430" s="108"/>
      <c r="F430"/>
      <c r="G430"/>
      <c r="H430" s="108"/>
      <c r="I430"/>
      <c r="J430"/>
      <c r="K430"/>
      <c r="L430" s="111"/>
      <c r="M430"/>
      <c r="N430"/>
      <c r="O430"/>
      <c r="P430"/>
      <c r="Q430"/>
      <c r="R430"/>
      <c r="S430"/>
      <c r="T430" s="109"/>
      <c r="U430"/>
      <c r="V430"/>
      <c r="W430"/>
      <c r="X430"/>
      <c r="Y430"/>
      <c r="Z430"/>
      <c r="AA430"/>
    </row>
    <row r="431" spans="1:27" x14ac:dyDescent="0.25">
      <c r="A431"/>
      <c r="B431"/>
      <c r="C431"/>
      <c r="D431"/>
      <c r="E431" s="108"/>
      <c r="F431"/>
      <c r="G431"/>
      <c r="H431" s="108"/>
      <c r="I431"/>
      <c r="J431"/>
      <c r="K431"/>
      <c r="L431" s="111"/>
      <c r="M431"/>
      <c r="N431"/>
      <c r="O431"/>
      <c r="P431"/>
      <c r="Q431"/>
      <c r="R431"/>
      <c r="S431"/>
      <c r="T431" s="109"/>
      <c r="U431"/>
      <c r="V431"/>
      <c r="W431"/>
      <c r="X431"/>
      <c r="Y431"/>
      <c r="Z431"/>
      <c r="AA431"/>
    </row>
    <row r="432" spans="1:27" x14ac:dyDescent="0.25">
      <c r="A432"/>
      <c r="B432"/>
      <c r="C432"/>
      <c r="D432"/>
      <c r="E432" s="108"/>
      <c r="F432"/>
      <c r="G432"/>
      <c r="H432" s="108"/>
      <c r="I432"/>
      <c r="J432"/>
      <c r="K432"/>
      <c r="L432" s="111"/>
      <c r="M432"/>
      <c r="N432"/>
      <c r="O432"/>
      <c r="P432"/>
      <c r="Q432"/>
      <c r="R432"/>
      <c r="S432"/>
      <c r="T432" s="109"/>
      <c r="U432"/>
      <c r="V432"/>
      <c r="W432"/>
      <c r="X432"/>
      <c r="Y432"/>
      <c r="Z432"/>
      <c r="AA432"/>
    </row>
    <row r="433" spans="1:27" x14ac:dyDescent="0.25">
      <c r="A433"/>
      <c r="B433"/>
      <c r="C433"/>
      <c r="D433"/>
      <c r="E433" s="108"/>
      <c r="F433"/>
      <c r="G433"/>
      <c r="H433" s="108"/>
      <c r="I433"/>
      <c r="J433"/>
      <c r="K433"/>
      <c r="L433" s="111"/>
      <c r="M433"/>
      <c r="N433"/>
      <c r="O433"/>
      <c r="P433"/>
      <c r="Q433"/>
      <c r="R433"/>
      <c r="S433"/>
      <c r="T433" s="109"/>
      <c r="U433"/>
      <c r="V433"/>
      <c r="W433"/>
      <c r="X433"/>
      <c r="Y433"/>
      <c r="Z433"/>
      <c r="AA433"/>
    </row>
    <row r="434" spans="1:27" x14ac:dyDescent="0.25">
      <c r="A434"/>
      <c r="B434"/>
      <c r="C434"/>
      <c r="D434"/>
      <c r="E434" s="108"/>
      <c r="F434"/>
      <c r="G434"/>
      <c r="H434" s="108"/>
      <c r="I434"/>
      <c r="J434"/>
      <c r="K434"/>
      <c r="L434" s="111"/>
      <c r="M434"/>
      <c r="N434"/>
      <c r="O434"/>
      <c r="P434"/>
      <c r="Q434"/>
      <c r="R434"/>
      <c r="S434"/>
      <c r="T434" s="109"/>
      <c r="U434"/>
      <c r="V434"/>
      <c r="W434"/>
      <c r="X434"/>
      <c r="Y434"/>
      <c r="Z434"/>
      <c r="AA434"/>
    </row>
    <row r="435" spans="1:27" x14ac:dyDescent="0.25">
      <c r="A435"/>
      <c r="B435"/>
      <c r="C435"/>
      <c r="D435"/>
      <c r="E435" s="108"/>
      <c r="F435"/>
      <c r="G435"/>
      <c r="H435" s="108"/>
      <c r="I435"/>
      <c r="J435"/>
      <c r="K435"/>
      <c r="L435" s="111"/>
      <c r="M435"/>
      <c r="N435"/>
      <c r="O435"/>
      <c r="P435"/>
      <c r="Q435"/>
      <c r="R435"/>
      <c r="S435"/>
      <c r="T435" s="109"/>
      <c r="U435"/>
      <c r="V435"/>
      <c r="W435"/>
      <c r="X435"/>
      <c r="Y435"/>
      <c r="Z435"/>
      <c r="AA435"/>
    </row>
    <row r="436" spans="1:27" x14ac:dyDescent="0.25">
      <c r="A436"/>
      <c r="B436"/>
      <c r="C436"/>
      <c r="D436"/>
      <c r="E436" s="108"/>
      <c r="F436"/>
      <c r="G436"/>
      <c r="H436" s="108"/>
      <c r="I436"/>
      <c r="J436"/>
      <c r="K436"/>
      <c r="L436" s="111"/>
      <c r="M436"/>
      <c r="N436"/>
      <c r="O436"/>
      <c r="P436"/>
      <c r="Q436"/>
      <c r="R436"/>
      <c r="S436"/>
      <c r="T436" s="109"/>
      <c r="U436"/>
      <c r="V436"/>
      <c r="W436"/>
      <c r="X436"/>
      <c r="Y436"/>
      <c r="Z436"/>
      <c r="AA436"/>
    </row>
    <row r="437" spans="1:27" x14ac:dyDescent="0.25">
      <c r="A437"/>
      <c r="B437"/>
      <c r="C437"/>
      <c r="D437"/>
      <c r="E437" s="108"/>
      <c r="F437"/>
      <c r="G437"/>
      <c r="H437" s="108"/>
      <c r="I437"/>
      <c r="J437"/>
      <c r="K437"/>
      <c r="L437" s="111"/>
      <c r="M437"/>
      <c r="N437"/>
      <c r="O437"/>
      <c r="P437"/>
      <c r="Q437"/>
      <c r="R437"/>
      <c r="S437"/>
      <c r="T437" s="109"/>
      <c r="U437"/>
      <c r="V437"/>
      <c r="W437"/>
      <c r="X437"/>
      <c r="Y437"/>
      <c r="Z437"/>
      <c r="AA437"/>
    </row>
    <row r="438" spans="1:27" x14ac:dyDescent="0.25">
      <c r="A438"/>
      <c r="B438"/>
      <c r="C438"/>
      <c r="D438"/>
      <c r="E438" s="108"/>
      <c r="F438"/>
      <c r="G438"/>
      <c r="H438" s="108"/>
      <c r="I438"/>
      <c r="J438"/>
      <c r="K438"/>
      <c r="L438" s="111"/>
      <c r="M438"/>
      <c r="N438"/>
      <c r="O438"/>
      <c r="P438"/>
      <c r="Q438"/>
      <c r="R438"/>
      <c r="S438"/>
      <c r="T438" s="109"/>
      <c r="U438"/>
      <c r="V438"/>
      <c r="W438"/>
      <c r="X438"/>
      <c r="Y438"/>
      <c r="Z438"/>
      <c r="AA438"/>
    </row>
    <row r="439" spans="1:27" x14ac:dyDescent="0.25">
      <c r="A439"/>
      <c r="B439"/>
      <c r="C439"/>
      <c r="D439"/>
      <c r="E439" s="108"/>
      <c r="F439"/>
      <c r="G439"/>
      <c r="H439" s="108"/>
      <c r="I439"/>
      <c r="J439"/>
      <c r="K439"/>
      <c r="L439" s="111"/>
      <c r="M439"/>
      <c r="N439"/>
      <c r="O439"/>
      <c r="P439"/>
      <c r="Q439"/>
      <c r="R439"/>
      <c r="S439"/>
      <c r="T439" s="109"/>
      <c r="U439"/>
      <c r="V439"/>
      <c r="W439"/>
      <c r="X439"/>
      <c r="Y439"/>
      <c r="Z439"/>
      <c r="AA439"/>
    </row>
    <row r="440" spans="1:27" x14ac:dyDescent="0.25">
      <c r="A440"/>
      <c r="B440"/>
      <c r="C440"/>
      <c r="D440"/>
      <c r="E440" s="108"/>
      <c r="F440"/>
      <c r="G440"/>
      <c r="H440" s="108"/>
      <c r="I440"/>
      <c r="J440"/>
      <c r="K440"/>
      <c r="L440" s="111"/>
      <c r="M440"/>
      <c r="N440"/>
      <c r="O440"/>
      <c r="P440"/>
      <c r="Q440"/>
      <c r="R440"/>
      <c r="S440"/>
      <c r="T440" s="109"/>
      <c r="U440"/>
      <c r="V440"/>
      <c r="W440"/>
      <c r="X440"/>
      <c r="Y440"/>
      <c r="Z440"/>
      <c r="AA440"/>
    </row>
    <row r="441" spans="1:27" x14ac:dyDescent="0.25">
      <c r="A441"/>
      <c r="B441"/>
      <c r="C441"/>
      <c r="D441"/>
      <c r="E441" s="108"/>
      <c r="F441"/>
      <c r="G441"/>
      <c r="H441" s="108"/>
      <c r="I441"/>
      <c r="J441"/>
      <c r="K441"/>
      <c r="L441" s="111"/>
      <c r="M441"/>
      <c r="N441"/>
      <c r="O441"/>
      <c r="P441"/>
      <c r="Q441"/>
      <c r="R441"/>
      <c r="S441"/>
      <c r="T441" s="109"/>
      <c r="U441"/>
      <c r="V441"/>
      <c r="W441"/>
      <c r="X441"/>
      <c r="Y441"/>
      <c r="Z441"/>
      <c r="AA441"/>
    </row>
    <row r="442" spans="1:27" x14ac:dyDescent="0.25">
      <c r="A442"/>
      <c r="B442"/>
      <c r="C442"/>
      <c r="D442"/>
      <c r="E442" s="108"/>
      <c r="F442"/>
      <c r="G442"/>
      <c r="H442" s="108"/>
      <c r="I442"/>
      <c r="J442"/>
      <c r="K442"/>
      <c r="L442" s="111"/>
      <c r="M442"/>
      <c r="N442"/>
      <c r="O442"/>
      <c r="P442"/>
      <c r="Q442"/>
      <c r="R442"/>
      <c r="S442"/>
      <c r="T442" s="109"/>
      <c r="U442"/>
      <c r="V442"/>
      <c r="W442"/>
      <c r="X442"/>
      <c r="Y442"/>
      <c r="Z442"/>
      <c r="AA442"/>
    </row>
    <row r="443" spans="1:27" x14ac:dyDescent="0.25">
      <c r="A443"/>
      <c r="B443"/>
      <c r="C443"/>
      <c r="D443"/>
      <c r="E443" s="108"/>
      <c r="F443"/>
      <c r="G443"/>
      <c r="H443" s="108"/>
      <c r="I443"/>
      <c r="J443"/>
      <c r="K443"/>
      <c r="L443" s="111"/>
      <c r="M443"/>
      <c r="N443"/>
      <c r="O443"/>
      <c r="P443"/>
      <c r="Q443"/>
      <c r="R443"/>
      <c r="S443"/>
      <c r="T443" s="109"/>
      <c r="U443"/>
      <c r="V443"/>
      <c r="W443"/>
      <c r="X443"/>
      <c r="Y443"/>
      <c r="Z443"/>
      <c r="AA443"/>
    </row>
    <row r="444" spans="1:27" x14ac:dyDescent="0.25">
      <c r="A444"/>
      <c r="B444"/>
      <c r="C444"/>
      <c r="D444"/>
      <c r="E444" s="108"/>
      <c r="F444"/>
      <c r="G444"/>
      <c r="H444" s="108"/>
      <c r="I444"/>
      <c r="J444"/>
      <c r="K444"/>
      <c r="L444" s="111"/>
      <c r="M444"/>
      <c r="N444"/>
      <c r="O444"/>
      <c r="P444"/>
      <c r="Q444"/>
      <c r="R444"/>
      <c r="S444"/>
      <c r="T444" s="109"/>
      <c r="U444"/>
      <c r="V444"/>
      <c r="W444"/>
      <c r="X444"/>
      <c r="Y444"/>
      <c r="Z444"/>
      <c r="AA444"/>
    </row>
    <row r="445" spans="1:27" x14ac:dyDescent="0.25">
      <c r="A445"/>
      <c r="B445"/>
      <c r="C445"/>
      <c r="D445"/>
      <c r="E445" s="108"/>
      <c r="F445"/>
      <c r="G445"/>
      <c r="H445" s="108"/>
      <c r="I445"/>
      <c r="J445"/>
      <c r="K445"/>
      <c r="L445" s="111"/>
      <c r="M445"/>
      <c r="N445"/>
      <c r="O445"/>
      <c r="P445"/>
      <c r="Q445"/>
      <c r="R445"/>
      <c r="S445"/>
      <c r="T445" s="109"/>
      <c r="U445"/>
      <c r="V445"/>
      <c r="W445"/>
      <c r="X445"/>
      <c r="Y445"/>
      <c r="Z445"/>
      <c r="AA445"/>
    </row>
    <row r="446" spans="1:27" x14ac:dyDescent="0.25">
      <c r="A446"/>
      <c r="B446"/>
      <c r="C446"/>
      <c r="D446"/>
      <c r="E446" s="108"/>
      <c r="F446"/>
      <c r="G446"/>
      <c r="H446" s="108"/>
      <c r="I446"/>
      <c r="J446"/>
      <c r="K446"/>
      <c r="L446" s="111"/>
      <c r="M446"/>
      <c r="N446"/>
      <c r="O446"/>
      <c r="P446"/>
      <c r="Q446"/>
      <c r="R446"/>
      <c r="S446"/>
      <c r="T446" s="109"/>
      <c r="U446"/>
      <c r="V446"/>
      <c r="W446"/>
      <c r="X446"/>
      <c r="Y446"/>
      <c r="Z446"/>
      <c r="AA446"/>
    </row>
    <row r="447" spans="1:27" x14ac:dyDescent="0.25">
      <c r="A447"/>
      <c r="B447"/>
      <c r="C447"/>
      <c r="D447"/>
      <c r="E447" s="108"/>
      <c r="F447"/>
      <c r="G447"/>
      <c r="H447" s="108"/>
      <c r="I447"/>
      <c r="J447"/>
      <c r="K447"/>
      <c r="L447" s="111"/>
      <c r="M447"/>
      <c r="N447"/>
      <c r="O447"/>
      <c r="P447"/>
      <c r="Q447"/>
      <c r="R447"/>
      <c r="S447"/>
      <c r="T447" s="109"/>
      <c r="U447"/>
      <c r="V447"/>
      <c r="W447"/>
      <c r="X447"/>
      <c r="Y447"/>
      <c r="Z447"/>
      <c r="AA447"/>
    </row>
    <row r="448" spans="1:27" x14ac:dyDescent="0.25">
      <c r="A448"/>
      <c r="B448"/>
      <c r="C448"/>
      <c r="D448"/>
      <c r="E448" s="108"/>
      <c r="F448"/>
      <c r="G448"/>
      <c r="H448" s="108"/>
      <c r="I448"/>
      <c r="J448"/>
      <c r="K448"/>
      <c r="L448" s="111"/>
      <c r="M448"/>
      <c r="N448"/>
      <c r="O448"/>
      <c r="P448"/>
      <c r="Q448"/>
      <c r="R448"/>
      <c r="S448"/>
      <c r="T448" s="109"/>
      <c r="U448"/>
      <c r="V448"/>
      <c r="W448"/>
      <c r="X448"/>
      <c r="Y448"/>
      <c r="Z448"/>
      <c r="AA448"/>
    </row>
    <row r="449" spans="1:27" x14ac:dyDescent="0.25">
      <c r="A449"/>
      <c r="B449"/>
      <c r="C449"/>
      <c r="D449"/>
      <c r="E449" s="108"/>
      <c r="F449"/>
      <c r="G449"/>
      <c r="H449" s="108"/>
      <c r="I449"/>
      <c r="J449"/>
      <c r="K449"/>
      <c r="L449" s="111"/>
      <c r="M449"/>
      <c r="N449"/>
      <c r="O449"/>
      <c r="P449"/>
      <c r="Q449"/>
      <c r="R449"/>
      <c r="S449"/>
      <c r="T449" s="109"/>
      <c r="U449"/>
      <c r="V449"/>
      <c r="W449"/>
      <c r="X449"/>
      <c r="Y449"/>
      <c r="Z449"/>
      <c r="AA449"/>
    </row>
    <row r="450" spans="1:27" x14ac:dyDescent="0.25">
      <c r="A450"/>
      <c r="B450"/>
      <c r="C450"/>
      <c r="D450"/>
      <c r="E450" s="108"/>
      <c r="F450"/>
      <c r="G450"/>
      <c r="H450" s="108"/>
      <c r="I450"/>
      <c r="J450"/>
      <c r="K450"/>
      <c r="L450" s="111"/>
      <c r="M450"/>
      <c r="N450"/>
      <c r="O450"/>
      <c r="P450"/>
      <c r="Q450"/>
      <c r="R450"/>
      <c r="S450"/>
      <c r="T450" s="109"/>
      <c r="U450"/>
      <c r="V450"/>
      <c r="W450"/>
      <c r="X450"/>
      <c r="Y450"/>
      <c r="Z450"/>
      <c r="AA450"/>
    </row>
    <row r="451" spans="1:27" x14ac:dyDescent="0.25">
      <c r="A451"/>
      <c r="B451"/>
      <c r="C451"/>
      <c r="D451"/>
      <c r="E451" s="108"/>
      <c r="F451"/>
      <c r="G451"/>
      <c r="H451" s="108"/>
      <c r="I451"/>
      <c r="J451"/>
      <c r="K451"/>
      <c r="L451" s="111"/>
      <c r="M451"/>
      <c r="N451"/>
      <c r="O451"/>
      <c r="P451"/>
      <c r="Q451"/>
      <c r="R451"/>
      <c r="S451"/>
      <c r="T451" s="109"/>
      <c r="U451"/>
      <c r="V451"/>
      <c r="W451"/>
      <c r="X451"/>
      <c r="Y451"/>
      <c r="Z451"/>
      <c r="AA451"/>
    </row>
    <row r="452" spans="1:27" x14ac:dyDescent="0.25">
      <c r="A452"/>
      <c r="B452"/>
      <c r="C452"/>
      <c r="D452"/>
      <c r="E452" s="108"/>
      <c r="F452"/>
      <c r="G452"/>
      <c r="H452" s="108"/>
      <c r="I452"/>
      <c r="J452"/>
      <c r="K452"/>
      <c r="L452" s="111"/>
      <c r="M452"/>
      <c r="N452"/>
      <c r="O452"/>
      <c r="P452"/>
      <c r="Q452"/>
      <c r="R452"/>
      <c r="S452"/>
      <c r="T452" s="109"/>
      <c r="U452"/>
      <c r="V452"/>
      <c r="W452"/>
      <c r="X452"/>
      <c r="Y452"/>
      <c r="Z452"/>
      <c r="AA452"/>
    </row>
    <row r="453" spans="1:27" x14ac:dyDescent="0.25">
      <c r="A453"/>
      <c r="B453"/>
      <c r="C453"/>
      <c r="D453"/>
      <c r="E453" s="108"/>
      <c r="F453"/>
      <c r="G453"/>
      <c r="H453" s="108"/>
      <c r="I453"/>
      <c r="J453"/>
      <c r="K453"/>
      <c r="L453" s="111"/>
      <c r="M453"/>
      <c r="N453"/>
      <c r="O453"/>
      <c r="P453"/>
      <c r="Q453"/>
      <c r="R453"/>
      <c r="S453"/>
      <c r="T453" s="109"/>
      <c r="U453"/>
      <c r="V453"/>
      <c r="W453"/>
      <c r="X453"/>
      <c r="Y453"/>
      <c r="Z453"/>
      <c r="AA453"/>
    </row>
    <row r="454" spans="1:27" x14ac:dyDescent="0.25">
      <c r="A454"/>
      <c r="B454"/>
      <c r="C454"/>
      <c r="D454"/>
      <c r="E454" s="108"/>
      <c r="F454"/>
      <c r="G454"/>
      <c r="H454" s="108"/>
      <c r="I454"/>
      <c r="J454"/>
      <c r="K454"/>
      <c r="L454" s="111"/>
      <c r="M454"/>
      <c r="N454"/>
      <c r="O454"/>
      <c r="P454"/>
      <c r="Q454"/>
      <c r="R454"/>
      <c r="S454"/>
      <c r="T454" s="109"/>
      <c r="U454"/>
      <c r="V454"/>
      <c r="W454"/>
      <c r="X454"/>
      <c r="Y454"/>
      <c r="Z454"/>
      <c r="AA454"/>
    </row>
    <row r="455" spans="1:27" x14ac:dyDescent="0.25">
      <c r="A455"/>
      <c r="B455"/>
      <c r="C455"/>
      <c r="D455"/>
      <c r="E455" s="108"/>
      <c r="F455"/>
      <c r="G455"/>
      <c r="H455" s="108"/>
      <c r="I455"/>
      <c r="J455"/>
      <c r="K455"/>
      <c r="L455" s="111"/>
      <c r="M455"/>
      <c r="N455"/>
      <c r="O455"/>
      <c r="P455"/>
      <c r="Q455"/>
      <c r="R455"/>
      <c r="S455"/>
      <c r="T455" s="109"/>
      <c r="U455"/>
      <c r="V455"/>
      <c r="W455"/>
      <c r="X455"/>
      <c r="Y455"/>
      <c r="Z455"/>
      <c r="AA455"/>
    </row>
    <row r="456" spans="1:27" x14ac:dyDescent="0.25">
      <c r="A456"/>
      <c r="B456"/>
      <c r="C456"/>
      <c r="D456"/>
      <c r="E456" s="108"/>
      <c r="F456"/>
      <c r="G456"/>
      <c r="H456" s="108"/>
      <c r="I456"/>
      <c r="J456"/>
      <c r="K456"/>
      <c r="L456" s="111"/>
      <c r="M456"/>
      <c r="N456"/>
      <c r="O456"/>
      <c r="P456"/>
      <c r="Q456"/>
      <c r="R456"/>
      <c r="S456"/>
      <c r="T456" s="109"/>
      <c r="U456"/>
      <c r="V456"/>
      <c r="W456"/>
      <c r="X456"/>
      <c r="Y456"/>
      <c r="Z456"/>
      <c r="AA456"/>
    </row>
    <row r="457" spans="1:27" x14ac:dyDescent="0.25">
      <c r="A457"/>
      <c r="B457"/>
      <c r="C457"/>
      <c r="D457"/>
      <c r="E457" s="108"/>
      <c r="F457"/>
      <c r="G457"/>
      <c r="H457" s="108"/>
      <c r="I457"/>
      <c r="J457"/>
      <c r="K457"/>
      <c r="L457" s="111"/>
      <c r="M457"/>
      <c r="N457"/>
      <c r="O457"/>
      <c r="P457"/>
      <c r="Q457"/>
      <c r="R457"/>
      <c r="S457"/>
      <c r="T457" s="109"/>
      <c r="U457"/>
      <c r="V457"/>
      <c r="W457"/>
      <c r="X457"/>
      <c r="Y457"/>
      <c r="Z457"/>
      <c r="AA457"/>
    </row>
    <row r="458" spans="1:27" x14ac:dyDescent="0.25">
      <c r="A458"/>
      <c r="B458"/>
      <c r="C458"/>
      <c r="D458"/>
      <c r="E458" s="108"/>
      <c r="F458"/>
      <c r="G458"/>
      <c r="H458" s="108"/>
      <c r="I458"/>
      <c r="J458"/>
      <c r="K458"/>
      <c r="L458" s="111"/>
      <c r="M458"/>
      <c r="N458"/>
      <c r="O458"/>
      <c r="P458"/>
      <c r="Q458"/>
      <c r="R458"/>
      <c r="S458"/>
      <c r="T458" s="109"/>
      <c r="U458"/>
      <c r="V458"/>
      <c r="W458"/>
      <c r="X458"/>
      <c r="Y458"/>
      <c r="Z458"/>
      <c r="AA458"/>
    </row>
    <row r="459" spans="1:27" x14ac:dyDescent="0.25">
      <c r="A459"/>
      <c r="B459"/>
      <c r="C459"/>
      <c r="D459"/>
      <c r="E459" s="108"/>
      <c r="F459"/>
      <c r="G459"/>
      <c r="H459" s="108"/>
      <c r="I459"/>
      <c r="J459"/>
      <c r="K459"/>
      <c r="L459" s="111"/>
      <c r="M459"/>
      <c r="N459"/>
      <c r="O459"/>
      <c r="P459"/>
      <c r="Q459"/>
      <c r="R459"/>
      <c r="S459"/>
      <c r="T459" s="109"/>
      <c r="U459"/>
      <c r="V459"/>
      <c r="W459"/>
      <c r="X459"/>
      <c r="Y459"/>
      <c r="Z459"/>
      <c r="AA459"/>
    </row>
    <row r="460" spans="1:27" x14ac:dyDescent="0.25">
      <c r="A460"/>
      <c r="B460"/>
      <c r="C460"/>
      <c r="D460"/>
      <c r="E460" s="108"/>
      <c r="F460"/>
      <c r="G460"/>
      <c r="H460" s="108"/>
      <c r="I460"/>
      <c r="J460"/>
      <c r="K460"/>
      <c r="L460" s="111"/>
      <c r="M460"/>
      <c r="N460"/>
      <c r="O460"/>
      <c r="P460"/>
      <c r="Q460"/>
      <c r="R460"/>
      <c r="S460"/>
      <c r="T460" s="109"/>
      <c r="U460"/>
      <c r="V460"/>
      <c r="W460"/>
      <c r="X460"/>
      <c r="Y460"/>
      <c r="Z460"/>
      <c r="AA460"/>
    </row>
    <row r="461" spans="1:27" x14ac:dyDescent="0.25">
      <c r="A461"/>
      <c r="B461"/>
      <c r="C461"/>
      <c r="D461"/>
      <c r="E461" s="108"/>
      <c r="F461"/>
      <c r="G461"/>
      <c r="H461" s="108"/>
      <c r="I461"/>
      <c r="J461"/>
      <c r="K461"/>
      <c r="L461" s="111"/>
      <c r="M461"/>
      <c r="N461"/>
      <c r="O461"/>
      <c r="P461"/>
      <c r="Q461"/>
      <c r="R461"/>
      <c r="S461"/>
      <c r="T461" s="109"/>
      <c r="U461"/>
      <c r="V461"/>
      <c r="W461"/>
      <c r="X461"/>
      <c r="Y461"/>
      <c r="Z461"/>
      <c r="AA461"/>
    </row>
    <row r="462" spans="1:27" x14ac:dyDescent="0.25">
      <c r="A462"/>
      <c r="B462"/>
      <c r="C462"/>
      <c r="D462"/>
      <c r="E462" s="108"/>
      <c r="F462"/>
      <c r="G462"/>
      <c r="H462" s="108"/>
      <c r="I462"/>
      <c r="J462"/>
      <c r="K462"/>
      <c r="L462" s="111"/>
      <c r="M462"/>
      <c r="N462"/>
      <c r="O462"/>
      <c r="P462"/>
      <c r="Q462"/>
      <c r="R462"/>
      <c r="S462"/>
      <c r="T462" s="109"/>
      <c r="U462"/>
      <c r="V462"/>
      <c r="W462"/>
      <c r="X462"/>
      <c r="Y462"/>
      <c r="Z462"/>
      <c r="AA462"/>
    </row>
    <row r="463" spans="1:27" x14ac:dyDescent="0.25">
      <c r="A463"/>
      <c r="B463"/>
      <c r="C463"/>
      <c r="D463"/>
      <c r="E463" s="108"/>
      <c r="F463"/>
      <c r="G463"/>
      <c r="H463" s="108"/>
      <c r="I463"/>
      <c r="J463"/>
      <c r="K463"/>
      <c r="L463" s="111"/>
      <c r="M463"/>
      <c r="N463"/>
      <c r="O463"/>
      <c r="P463"/>
      <c r="Q463"/>
      <c r="R463"/>
      <c r="S463"/>
      <c r="T463" s="109"/>
      <c r="U463"/>
      <c r="V463"/>
      <c r="W463"/>
      <c r="X463"/>
      <c r="Y463"/>
      <c r="Z463"/>
      <c r="AA463"/>
    </row>
    <row r="464" spans="1:27" x14ac:dyDescent="0.25">
      <c r="A464"/>
      <c r="B464"/>
      <c r="C464"/>
      <c r="D464"/>
      <c r="E464" s="108"/>
      <c r="F464"/>
      <c r="G464"/>
      <c r="H464" s="108"/>
      <c r="I464"/>
      <c r="J464"/>
      <c r="K464"/>
      <c r="L464" s="111"/>
      <c r="M464"/>
      <c r="N464"/>
      <c r="O464"/>
      <c r="P464"/>
      <c r="Q464"/>
      <c r="R464"/>
      <c r="S464"/>
      <c r="T464" s="109"/>
      <c r="U464"/>
      <c r="V464"/>
      <c r="W464"/>
      <c r="X464"/>
      <c r="Y464"/>
      <c r="Z464"/>
      <c r="AA464"/>
    </row>
    <row r="465" spans="1:27" x14ac:dyDescent="0.25">
      <c r="A465"/>
      <c r="B465"/>
      <c r="C465"/>
      <c r="D465"/>
      <c r="E465" s="108"/>
      <c r="F465"/>
      <c r="G465"/>
      <c r="H465" s="108"/>
      <c r="I465"/>
      <c r="J465"/>
      <c r="K465"/>
      <c r="L465" s="111"/>
      <c r="M465"/>
      <c r="N465"/>
      <c r="O465"/>
      <c r="P465"/>
      <c r="Q465"/>
      <c r="R465"/>
      <c r="S465"/>
      <c r="T465" s="109"/>
      <c r="U465"/>
      <c r="V465"/>
      <c r="W465"/>
      <c r="X465"/>
      <c r="Y465"/>
      <c r="Z465"/>
      <c r="AA465"/>
    </row>
    <row r="466" spans="1:27" x14ac:dyDescent="0.25">
      <c r="A466"/>
      <c r="B466"/>
      <c r="C466"/>
      <c r="D466"/>
      <c r="E466" s="108"/>
      <c r="F466"/>
      <c r="G466"/>
      <c r="H466" s="108"/>
      <c r="I466"/>
      <c r="J466"/>
      <c r="K466"/>
      <c r="L466" s="111"/>
      <c r="M466"/>
      <c r="N466"/>
      <c r="O466"/>
      <c r="P466"/>
      <c r="Q466"/>
      <c r="R466"/>
      <c r="S466"/>
      <c r="T466" s="109"/>
      <c r="U466"/>
      <c r="V466"/>
      <c r="W466"/>
      <c r="X466"/>
      <c r="Y466"/>
      <c r="Z466"/>
      <c r="AA466"/>
    </row>
    <row r="467" spans="1:27" x14ac:dyDescent="0.25">
      <c r="A467"/>
      <c r="B467"/>
      <c r="C467"/>
      <c r="D467"/>
      <c r="E467" s="108"/>
      <c r="F467"/>
      <c r="G467"/>
      <c r="H467" s="108"/>
      <c r="I467"/>
      <c r="J467"/>
      <c r="K467"/>
      <c r="L467" s="111"/>
      <c r="M467"/>
      <c r="N467"/>
      <c r="O467"/>
      <c r="P467"/>
      <c r="Q467"/>
      <c r="R467"/>
      <c r="S467"/>
      <c r="T467" s="109"/>
      <c r="U467"/>
      <c r="V467"/>
      <c r="W467"/>
      <c r="X467"/>
      <c r="Y467"/>
      <c r="Z467"/>
      <c r="AA467"/>
    </row>
    <row r="468" spans="1:27" x14ac:dyDescent="0.25">
      <c r="A468"/>
      <c r="B468"/>
      <c r="C468"/>
      <c r="D468"/>
      <c r="E468" s="108"/>
      <c r="F468"/>
      <c r="G468"/>
      <c r="H468" s="108"/>
      <c r="I468"/>
      <c r="J468"/>
      <c r="K468"/>
      <c r="L468" s="111"/>
      <c r="M468"/>
      <c r="N468"/>
      <c r="O468"/>
      <c r="P468"/>
      <c r="Q468"/>
      <c r="R468"/>
      <c r="S468"/>
      <c r="T468" s="109"/>
      <c r="U468"/>
      <c r="V468"/>
      <c r="W468"/>
      <c r="X468"/>
      <c r="Y468"/>
      <c r="Z468"/>
      <c r="AA468"/>
    </row>
    <row r="469" spans="1:27" x14ac:dyDescent="0.25">
      <c r="A469"/>
      <c r="B469"/>
      <c r="C469"/>
      <c r="D469"/>
      <c r="E469" s="108"/>
      <c r="F469"/>
      <c r="G469"/>
      <c r="H469" s="108"/>
      <c r="I469"/>
      <c r="J469"/>
      <c r="K469"/>
      <c r="L469" s="111"/>
      <c r="M469"/>
      <c r="N469"/>
      <c r="O469"/>
      <c r="P469"/>
      <c r="Q469"/>
      <c r="R469"/>
      <c r="S469"/>
      <c r="T469" s="109"/>
      <c r="U469"/>
      <c r="V469"/>
      <c r="W469"/>
      <c r="X469"/>
      <c r="Y469"/>
      <c r="Z469"/>
      <c r="AA469"/>
    </row>
    <row r="470" spans="1:27" x14ac:dyDescent="0.25">
      <c r="A470"/>
      <c r="B470"/>
      <c r="C470"/>
      <c r="D470"/>
      <c r="E470" s="108"/>
      <c r="F470"/>
      <c r="G470"/>
      <c r="H470" s="108"/>
      <c r="I470"/>
      <c r="J470"/>
      <c r="K470"/>
      <c r="L470" s="111"/>
      <c r="M470"/>
      <c r="N470"/>
      <c r="O470"/>
      <c r="P470"/>
      <c r="Q470"/>
      <c r="R470"/>
      <c r="S470"/>
      <c r="T470" s="109"/>
      <c r="U470"/>
      <c r="V470"/>
      <c r="W470"/>
      <c r="X470"/>
      <c r="Y470"/>
      <c r="Z470"/>
      <c r="AA470"/>
    </row>
    <row r="471" spans="1:27" x14ac:dyDescent="0.25">
      <c r="A471"/>
      <c r="B471"/>
      <c r="C471"/>
      <c r="D471"/>
      <c r="E471" s="108"/>
      <c r="F471"/>
      <c r="G471"/>
      <c r="H471" s="108"/>
      <c r="I471"/>
      <c r="J471"/>
      <c r="K471"/>
      <c r="L471" s="111"/>
      <c r="M471"/>
      <c r="N471"/>
      <c r="O471"/>
      <c r="P471"/>
      <c r="Q471"/>
      <c r="R471"/>
      <c r="S471"/>
      <c r="T471" s="109"/>
      <c r="U471"/>
      <c r="V471"/>
      <c r="W471"/>
      <c r="X471"/>
      <c r="Y471"/>
      <c r="Z471"/>
      <c r="AA471"/>
    </row>
    <row r="472" spans="1:27" x14ac:dyDescent="0.25">
      <c r="A472"/>
      <c r="B472"/>
      <c r="C472"/>
      <c r="D472"/>
      <c r="E472" s="108"/>
      <c r="F472"/>
      <c r="G472"/>
      <c r="H472" s="108"/>
      <c r="I472"/>
      <c r="J472"/>
      <c r="K472"/>
      <c r="L472" s="111"/>
      <c r="M472"/>
      <c r="N472"/>
      <c r="O472"/>
      <c r="P472"/>
      <c r="Q472"/>
      <c r="R472"/>
      <c r="S472"/>
      <c r="T472" s="109"/>
      <c r="U472"/>
      <c r="V472"/>
      <c r="W472"/>
      <c r="X472"/>
      <c r="Y472"/>
      <c r="Z472"/>
      <c r="AA472"/>
    </row>
    <row r="473" spans="1:27" x14ac:dyDescent="0.25">
      <c r="A473"/>
      <c r="B473"/>
      <c r="C473"/>
      <c r="D473"/>
      <c r="E473" s="108"/>
      <c r="F473"/>
      <c r="G473"/>
      <c r="H473" s="108"/>
      <c r="I473"/>
      <c r="J473"/>
      <c r="K473"/>
      <c r="L473" s="111"/>
      <c r="M473"/>
      <c r="N473"/>
      <c r="O473"/>
      <c r="P473"/>
      <c r="Q473"/>
      <c r="R473"/>
      <c r="S473"/>
      <c r="T473" s="109"/>
      <c r="U473"/>
      <c r="V473"/>
      <c r="W473"/>
      <c r="X473"/>
      <c r="Y473"/>
      <c r="Z473"/>
      <c r="AA473"/>
    </row>
    <row r="474" spans="1:27" x14ac:dyDescent="0.25">
      <c r="A474"/>
      <c r="B474"/>
      <c r="C474"/>
      <c r="D474"/>
      <c r="E474" s="108"/>
      <c r="F474"/>
      <c r="G474"/>
      <c r="H474" s="108"/>
      <c r="I474"/>
      <c r="J474"/>
      <c r="K474"/>
      <c r="L474" s="111"/>
      <c r="M474"/>
      <c r="N474"/>
      <c r="O474"/>
      <c r="P474"/>
      <c r="Q474"/>
      <c r="R474"/>
      <c r="S474"/>
      <c r="T474" s="109"/>
      <c r="U474"/>
      <c r="V474"/>
      <c r="W474"/>
      <c r="X474"/>
      <c r="Y474"/>
      <c r="Z474"/>
      <c r="AA474"/>
    </row>
    <row r="475" spans="1:27" x14ac:dyDescent="0.25">
      <c r="A475"/>
      <c r="B475"/>
      <c r="C475"/>
      <c r="D475"/>
      <c r="E475" s="108"/>
      <c r="F475"/>
      <c r="G475"/>
      <c r="H475" s="108"/>
      <c r="I475"/>
      <c r="J475"/>
      <c r="K475"/>
      <c r="L475" s="111"/>
      <c r="M475"/>
      <c r="N475"/>
      <c r="O475"/>
      <c r="P475"/>
      <c r="Q475"/>
      <c r="R475"/>
      <c r="S475"/>
      <c r="T475" s="109"/>
      <c r="U475"/>
      <c r="V475"/>
      <c r="W475"/>
      <c r="X475"/>
      <c r="Y475"/>
      <c r="Z475"/>
      <c r="AA475"/>
    </row>
    <row r="476" spans="1:27" x14ac:dyDescent="0.25">
      <c r="A476"/>
      <c r="B476"/>
      <c r="C476"/>
      <c r="D476"/>
      <c r="E476" s="108"/>
      <c r="F476"/>
      <c r="G476"/>
      <c r="H476" s="108"/>
      <c r="I476"/>
      <c r="J476"/>
      <c r="K476"/>
      <c r="L476" s="111"/>
      <c r="M476"/>
      <c r="N476"/>
      <c r="O476"/>
      <c r="P476"/>
      <c r="Q476"/>
      <c r="R476"/>
      <c r="S476"/>
      <c r="T476" s="109"/>
      <c r="U476"/>
      <c r="V476"/>
      <c r="W476"/>
      <c r="X476"/>
      <c r="Y476"/>
      <c r="Z476"/>
      <c r="AA476"/>
    </row>
    <row r="477" spans="1:27" x14ac:dyDescent="0.25">
      <c r="A477"/>
      <c r="B477"/>
      <c r="C477"/>
      <c r="D477"/>
      <c r="E477" s="108"/>
      <c r="F477"/>
      <c r="G477"/>
      <c r="H477" s="108"/>
      <c r="I477"/>
      <c r="J477"/>
      <c r="K477"/>
      <c r="L477" s="111"/>
      <c r="M477"/>
      <c r="N477"/>
      <c r="O477"/>
      <c r="P477"/>
      <c r="Q477"/>
      <c r="R477"/>
      <c r="S477"/>
      <c r="T477" s="109"/>
      <c r="U477"/>
      <c r="V477"/>
      <c r="W477"/>
      <c r="X477"/>
      <c r="Y477"/>
      <c r="Z477"/>
      <c r="AA477"/>
    </row>
    <row r="478" spans="1:27" x14ac:dyDescent="0.25">
      <c r="A478"/>
      <c r="B478"/>
      <c r="C478"/>
      <c r="D478"/>
      <c r="E478" s="108"/>
      <c r="F478"/>
      <c r="G478"/>
      <c r="H478" s="108"/>
      <c r="I478"/>
      <c r="J478"/>
      <c r="K478"/>
      <c r="L478" s="111"/>
      <c r="M478"/>
      <c r="N478"/>
      <c r="O478"/>
      <c r="P478"/>
      <c r="Q478"/>
      <c r="R478"/>
      <c r="S478"/>
      <c r="T478" s="109"/>
      <c r="U478"/>
      <c r="V478"/>
      <c r="W478"/>
      <c r="X478"/>
      <c r="Y478"/>
      <c r="Z478"/>
      <c r="AA478"/>
    </row>
    <row r="479" spans="1:27" x14ac:dyDescent="0.25">
      <c r="A479"/>
      <c r="B479"/>
      <c r="C479"/>
      <c r="D479"/>
      <c r="E479" s="108"/>
      <c r="F479"/>
      <c r="G479"/>
      <c r="H479" s="108"/>
      <c r="I479"/>
      <c r="J479"/>
      <c r="K479"/>
      <c r="L479" s="111"/>
      <c r="M479"/>
      <c r="N479"/>
      <c r="O479"/>
      <c r="P479"/>
      <c r="Q479"/>
      <c r="R479"/>
      <c r="S479"/>
      <c r="T479" s="109"/>
      <c r="U479"/>
      <c r="V479"/>
      <c r="W479"/>
      <c r="X479"/>
      <c r="Y479"/>
      <c r="Z479"/>
      <c r="AA479"/>
    </row>
    <row r="480" spans="1:27" x14ac:dyDescent="0.25">
      <c r="A480"/>
      <c r="B480"/>
      <c r="C480"/>
      <c r="D480"/>
      <c r="E480" s="108"/>
      <c r="F480"/>
      <c r="G480"/>
      <c r="H480" s="108"/>
      <c r="I480"/>
      <c r="J480"/>
      <c r="K480"/>
      <c r="L480" s="111"/>
      <c r="M480"/>
      <c r="N480"/>
      <c r="O480"/>
      <c r="P480"/>
      <c r="Q480"/>
      <c r="R480"/>
      <c r="S480"/>
      <c r="T480" s="109"/>
      <c r="U480"/>
      <c r="V480"/>
      <c r="W480"/>
      <c r="X480"/>
      <c r="Y480"/>
      <c r="Z480"/>
      <c r="AA480"/>
    </row>
    <row r="481" spans="1:27" x14ac:dyDescent="0.25">
      <c r="A481"/>
      <c r="B481"/>
      <c r="C481"/>
      <c r="D481"/>
      <c r="E481" s="108"/>
      <c r="F481"/>
      <c r="G481"/>
      <c r="H481" s="108"/>
      <c r="I481"/>
      <c r="J481"/>
      <c r="K481"/>
      <c r="L481" s="111"/>
      <c r="M481"/>
      <c r="N481"/>
      <c r="O481"/>
      <c r="P481"/>
      <c r="Q481"/>
      <c r="R481"/>
      <c r="S481"/>
      <c r="T481" s="109"/>
      <c r="U481"/>
      <c r="V481"/>
      <c r="W481"/>
      <c r="X481"/>
      <c r="Y481"/>
      <c r="Z481"/>
      <c r="AA481"/>
    </row>
    <row r="482" spans="1:27" x14ac:dyDescent="0.25">
      <c r="A482"/>
      <c r="B482"/>
      <c r="C482"/>
      <c r="D482"/>
      <c r="E482" s="108"/>
      <c r="F482"/>
      <c r="G482"/>
      <c r="H482" s="108"/>
      <c r="I482"/>
      <c r="J482"/>
      <c r="K482"/>
      <c r="L482" s="111"/>
      <c r="M482"/>
      <c r="N482"/>
      <c r="O482"/>
      <c r="P482"/>
      <c r="Q482"/>
      <c r="R482"/>
      <c r="S482"/>
      <c r="T482" s="109"/>
      <c r="U482"/>
      <c r="V482"/>
      <c r="W482"/>
      <c r="X482"/>
      <c r="Y482"/>
      <c r="Z482"/>
      <c r="AA482"/>
    </row>
    <row r="483" spans="1:27" x14ac:dyDescent="0.25">
      <c r="A483"/>
      <c r="B483"/>
      <c r="C483"/>
      <c r="D483"/>
      <c r="E483" s="108"/>
      <c r="F483"/>
      <c r="G483"/>
      <c r="H483" s="108"/>
      <c r="I483"/>
      <c r="J483"/>
      <c r="K483"/>
      <c r="L483" s="111"/>
      <c r="M483"/>
      <c r="N483"/>
      <c r="O483"/>
      <c r="P483"/>
      <c r="Q483"/>
      <c r="R483"/>
      <c r="S483"/>
      <c r="T483" s="109"/>
      <c r="U483"/>
      <c r="V483"/>
      <c r="W483"/>
      <c r="X483"/>
      <c r="Y483"/>
      <c r="Z483"/>
      <c r="AA483"/>
    </row>
    <row r="484" spans="1:27" x14ac:dyDescent="0.25">
      <c r="A484"/>
      <c r="B484"/>
      <c r="C484"/>
      <c r="D484"/>
      <c r="E484" s="108"/>
      <c r="F484"/>
      <c r="G484"/>
      <c r="H484" s="108"/>
      <c r="I484"/>
      <c r="J484"/>
      <c r="K484"/>
      <c r="L484" s="111"/>
      <c r="M484"/>
      <c r="N484"/>
      <c r="O484"/>
      <c r="P484"/>
      <c r="Q484"/>
      <c r="R484"/>
      <c r="S484"/>
      <c r="T484" s="109"/>
      <c r="U484"/>
      <c r="V484"/>
      <c r="W484"/>
      <c r="X484"/>
      <c r="Y484"/>
      <c r="Z484"/>
      <c r="AA484"/>
    </row>
    <row r="485" spans="1:27" x14ac:dyDescent="0.25">
      <c r="A485"/>
      <c r="B485"/>
      <c r="C485"/>
      <c r="D485"/>
      <c r="E485" s="108"/>
      <c r="F485"/>
      <c r="G485"/>
      <c r="H485" s="108"/>
      <c r="I485"/>
      <c r="J485"/>
      <c r="K485"/>
      <c r="L485" s="111"/>
      <c r="M485"/>
      <c r="N485"/>
      <c r="O485"/>
      <c r="P485"/>
      <c r="Q485"/>
      <c r="R485"/>
      <c r="S485"/>
      <c r="T485" s="109"/>
      <c r="U485"/>
      <c r="V485"/>
      <c r="W485"/>
      <c r="X485"/>
      <c r="Y485"/>
      <c r="Z485"/>
      <c r="AA485"/>
    </row>
    <row r="486" spans="1:27" x14ac:dyDescent="0.25">
      <c r="A486"/>
      <c r="B486"/>
      <c r="C486"/>
      <c r="D486"/>
      <c r="E486" s="108"/>
      <c r="F486"/>
      <c r="G486"/>
      <c r="H486" s="108"/>
      <c r="I486"/>
      <c r="J486"/>
      <c r="K486"/>
      <c r="L486" s="111"/>
      <c r="M486"/>
      <c r="N486"/>
      <c r="O486"/>
      <c r="P486"/>
      <c r="Q486"/>
      <c r="R486"/>
      <c r="S486"/>
      <c r="T486" s="109"/>
      <c r="U486"/>
      <c r="V486"/>
      <c r="W486"/>
      <c r="X486"/>
      <c r="Y486"/>
      <c r="Z486"/>
      <c r="AA486"/>
    </row>
    <row r="487" spans="1:27" x14ac:dyDescent="0.25">
      <c r="A487"/>
      <c r="B487"/>
      <c r="C487"/>
      <c r="D487"/>
      <c r="E487" s="108"/>
      <c r="F487"/>
      <c r="G487"/>
      <c r="H487" s="108"/>
      <c r="I487"/>
      <c r="J487"/>
      <c r="K487"/>
      <c r="L487" s="111"/>
      <c r="M487"/>
      <c r="N487"/>
      <c r="O487"/>
      <c r="P487"/>
      <c r="Q487"/>
      <c r="R487"/>
      <c r="S487"/>
      <c r="T487" s="109"/>
      <c r="U487"/>
      <c r="V487"/>
      <c r="W487"/>
      <c r="X487"/>
      <c r="Y487"/>
      <c r="Z487"/>
      <c r="AA487"/>
    </row>
    <row r="488" spans="1:27" x14ac:dyDescent="0.25">
      <c r="A488"/>
      <c r="B488"/>
      <c r="C488"/>
      <c r="D488"/>
      <c r="E488" s="108"/>
      <c r="F488"/>
      <c r="G488"/>
      <c r="H488" s="108"/>
      <c r="I488"/>
      <c r="J488"/>
      <c r="K488"/>
      <c r="L488" s="111"/>
      <c r="M488"/>
      <c r="N488"/>
      <c r="O488"/>
      <c r="P488"/>
      <c r="Q488"/>
      <c r="R488"/>
      <c r="S488"/>
      <c r="T488" s="109"/>
      <c r="U488"/>
      <c r="V488"/>
      <c r="W488"/>
      <c r="X488"/>
      <c r="Y488"/>
      <c r="Z488"/>
      <c r="AA488"/>
    </row>
    <row r="489" spans="1:27" x14ac:dyDescent="0.25">
      <c r="A489"/>
      <c r="B489"/>
      <c r="C489"/>
      <c r="D489"/>
      <c r="E489" s="108"/>
      <c r="F489"/>
      <c r="G489"/>
      <c r="H489" s="108"/>
      <c r="I489"/>
      <c r="J489"/>
      <c r="K489"/>
      <c r="L489" s="111"/>
      <c r="M489"/>
      <c r="N489"/>
      <c r="O489"/>
      <c r="P489"/>
      <c r="Q489"/>
      <c r="R489"/>
      <c r="S489"/>
      <c r="T489" s="109"/>
      <c r="U489"/>
      <c r="V489"/>
      <c r="W489"/>
      <c r="X489"/>
      <c r="Y489"/>
      <c r="Z489"/>
      <c r="AA489"/>
    </row>
    <row r="490" spans="1:27" x14ac:dyDescent="0.25">
      <c r="A490"/>
      <c r="B490"/>
      <c r="C490"/>
      <c r="D490"/>
      <c r="E490" s="108"/>
      <c r="F490"/>
      <c r="G490"/>
      <c r="H490" s="108"/>
      <c r="I490"/>
      <c r="J490"/>
      <c r="K490"/>
      <c r="L490" s="111"/>
      <c r="M490"/>
      <c r="N490"/>
      <c r="O490"/>
      <c r="P490"/>
      <c r="Q490"/>
      <c r="R490"/>
      <c r="S490"/>
      <c r="T490" s="109"/>
      <c r="U490"/>
      <c r="V490"/>
      <c r="W490"/>
      <c r="X490"/>
      <c r="Y490"/>
      <c r="Z490"/>
      <c r="AA490"/>
    </row>
    <row r="491" spans="1:27" x14ac:dyDescent="0.25">
      <c r="A491"/>
      <c r="B491"/>
      <c r="C491"/>
      <c r="D491"/>
      <c r="E491" s="108"/>
      <c r="F491"/>
      <c r="G491"/>
      <c r="H491" s="108"/>
      <c r="I491"/>
      <c r="J491"/>
      <c r="K491"/>
      <c r="L491" s="111"/>
      <c r="M491"/>
      <c r="N491"/>
      <c r="O491"/>
      <c r="P491"/>
      <c r="Q491"/>
      <c r="R491"/>
      <c r="S491"/>
      <c r="T491" s="109"/>
      <c r="U491"/>
      <c r="V491"/>
      <c r="W491"/>
      <c r="X491"/>
      <c r="Y491"/>
      <c r="Z491"/>
      <c r="AA491"/>
    </row>
    <row r="492" spans="1:27" x14ac:dyDescent="0.25">
      <c r="A492"/>
      <c r="B492"/>
      <c r="C492"/>
      <c r="D492"/>
      <c r="E492" s="108"/>
      <c r="F492"/>
      <c r="G492"/>
      <c r="H492" s="108"/>
      <c r="I492"/>
      <c r="J492"/>
      <c r="K492"/>
      <c r="L492" s="111"/>
      <c r="M492"/>
      <c r="N492"/>
      <c r="O492"/>
      <c r="P492"/>
      <c r="Q492"/>
      <c r="R492"/>
      <c r="S492"/>
      <c r="T492" s="109"/>
      <c r="U492"/>
      <c r="V492"/>
      <c r="W492"/>
      <c r="X492"/>
      <c r="Y492"/>
      <c r="Z492"/>
      <c r="AA492"/>
    </row>
    <row r="493" spans="1:27" x14ac:dyDescent="0.25">
      <c r="A493"/>
      <c r="B493"/>
      <c r="C493"/>
      <c r="D493"/>
      <c r="E493" s="108"/>
      <c r="F493"/>
      <c r="G493"/>
      <c r="H493" s="108"/>
      <c r="I493"/>
      <c r="J493"/>
      <c r="K493"/>
      <c r="L493" s="111"/>
      <c r="M493"/>
      <c r="N493"/>
      <c r="O493"/>
      <c r="P493"/>
      <c r="Q493"/>
      <c r="R493"/>
      <c r="S493"/>
      <c r="T493" s="109"/>
      <c r="U493"/>
      <c r="V493"/>
      <c r="W493"/>
      <c r="X493"/>
      <c r="Y493"/>
      <c r="Z493"/>
      <c r="AA493"/>
    </row>
    <row r="494" spans="1:27" x14ac:dyDescent="0.25">
      <c r="A494"/>
      <c r="B494"/>
      <c r="C494"/>
      <c r="D494"/>
      <c r="E494" s="108"/>
      <c r="F494"/>
      <c r="G494"/>
      <c r="H494" s="108"/>
      <c r="I494"/>
      <c r="J494"/>
      <c r="K494"/>
      <c r="L494" s="111"/>
      <c r="M494"/>
      <c r="N494"/>
      <c r="O494"/>
      <c r="P494"/>
      <c r="Q494"/>
      <c r="R494"/>
      <c r="S494"/>
      <c r="T494" s="109"/>
      <c r="U494"/>
      <c r="V494"/>
      <c r="W494"/>
      <c r="X494"/>
      <c r="Y494"/>
      <c r="Z494"/>
      <c r="AA494"/>
    </row>
    <row r="495" spans="1:27" x14ac:dyDescent="0.25">
      <c r="A495"/>
      <c r="B495"/>
      <c r="C495"/>
      <c r="D495"/>
      <c r="E495" s="108"/>
      <c r="F495"/>
      <c r="G495"/>
      <c r="H495" s="108"/>
      <c r="I495"/>
      <c r="J495"/>
      <c r="K495"/>
      <c r="L495" s="111"/>
      <c r="M495"/>
      <c r="N495"/>
      <c r="O495"/>
      <c r="P495"/>
      <c r="Q495"/>
      <c r="R495"/>
      <c r="S495"/>
      <c r="T495" s="109"/>
      <c r="U495"/>
      <c r="V495"/>
      <c r="W495"/>
      <c r="X495"/>
      <c r="Y495"/>
      <c r="Z495"/>
      <c r="AA495"/>
    </row>
    <row r="496" spans="1:27" x14ac:dyDescent="0.25">
      <c r="A496"/>
      <c r="B496"/>
      <c r="C496"/>
      <c r="D496"/>
      <c r="E496" s="108"/>
      <c r="F496"/>
      <c r="G496"/>
      <c r="H496" s="108"/>
      <c r="I496"/>
      <c r="J496"/>
      <c r="K496"/>
      <c r="L496" s="111"/>
      <c r="M496"/>
      <c r="N496"/>
      <c r="O496"/>
      <c r="P496"/>
      <c r="Q496"/>
      <c r="R496"/>
      <c r="S496"/>
      <c r="T496" s="109"/>
      <c r="U496"/>
      <c r="V496"/>
      <c r="W496"/>
      <c r="X496"/>
      <c r="Y496"/>
      <c r="Z496"/>
      <c r="AA496"/>
    </row>
    <row r="497" spans="1:27" x14ac:dyDescent="0.25">
      <c r="A497"/>
      <c r="B497"/>
      <c r="C497"/>
      <c r="D497"/>
      <c r="E497" s="108"/>
      <c r="F497"/>
      <c r="G497"/>
      <c r="H497" s="108"/>
      <c r="I497"/>
      <c r="J497"/>
      <c r="K497"/>
      <c r="L497" s="111"/>
      <c r="M497"/>
      <c r="N497"/>
      <c r="O497"/>
      <c r="P497"/>
      <c r="Q497"/>
      <c r="R497"/>
      <c r="S497"/>
      <c r="T497" s="109"/>
      <c r="U497"/>
      <c r="V497"/>
      <c r="W497"/>
      <c r="X497"/>
      <c r="Y497"/>
      <c r="Z497"/>
      <c r="AA497"/>
    </row>
    <row r="498" spans="1:27" x14ac:dyDescent="0.25">
      <c r="A498"/>
      <c r="B498"/>
      <c r="C498"/>
      <c r="D498"/>
      <c r="E498" s="108"/>
      <c r="F498"/>
      <c r="G498"/>
      <c r="H498" s="108"/>
      <c r="I498"/>
      <c r="J498"/>
      <c r="K498"/>
      <c r="L498" s="111"/>
      <c r="M498"/>
      <c r="N498"/>
      <c r="O498"/>
      <c r="P498"/>
      <c r="Q498"/>
      <c r="R498"/>
      <c r="S498"/>
      <c r="T498" s="109"/>
      <c r="U498"/>
      <c r="V498"/>
      <c r="W498"/>
      <c r="X498"/>
      <c r="Y498"/>
      <c r="Z498"/>
      <c r="AA498"/>
    </row>
    <row r="499" spans="1:27" x14ac:dyDescent="0.25">
      <c r="A499"/>
      <c r="B499"/>
      <c r="C499"/>
      <c r="D499"/>
      <c r="E499" s="108"/>
      <c r="F499"/>
      <c r="G499"/>
      <c r="H499" s="108"/>
      <c r="I499"/>
      <c r="J499"/>
      <c r="K499"/>
      <c r="L499" s="111"/>
      <c r="M499"/>
      <c r="N499"/>
      <c r="O499"/>
      <c r="P499"/>
      <c r="Q499"/>
      <c r="R499"/>
      <c r="S499"/>
      <c r="T499" s="109"/>
      <c r="U499"/>
      <c r="V499"/>
      <c r="W499"/>
      <c r="X499"/>
      <c r="Y499"/>
      <c r="Z499"/>
      <c r="AA499"/>
    </row>
    <row r="500" spans="1:27" x14ac:dyDescent="0.25">
      <c r="A500"/>
      <c r="B500"/>
      <c r="C500"/>
      <c r="D500"/>
      <c r="E500" s="108"/>
      <c r="F500"/>
      <c r="G500"/>
      <c r="H500" s="108"/>
      <c r="I500"/>
      <c r="J500"/>
      <c r="K500"/>
      <c r="L500" s="111"/>
      <c r="M500"/>
      <c r="N500"/>
      <c r="O500"/>
      <c r="P500"/>
      <c r="Q500"/>
      <c r="R500"/>
      <c r="S500"/>
      <c r="T500" s="109"/>
      <c r="U500"/>
      <c r="V500"/>
      <c r="W500"/>
      <c r="X500"/>
      <c r="Y500"/>
      <c r="Z500"/>
      <c r="AA500"/>
    </row>
    <row r="501" spans="1:27" x14ac:dyDescent="0.25">
      <c r="A501"/>
      <c r="B501"/>
      <c r="C501"/>
      <c r="D501"/>
      <c r="E501" s="108"/>
      <c r="F501"/>
      <c r="G501"/>
      <c r="H501" s="108"/>
      <c r="I501"/>
      <c r="J501"/>
      <c r="K501"/>
      <c r="L501" s="111"/>
      <c r="M501"/>
      <c r="N501"/>
      <c r="O501"/>
      <c r="P501"/>
      <c r="Q501"/>
      <c r="R501"/>
      <c r="S501"/>
      <c r="T501" s="109"/>
      <c r="U501"/>
      <c r="V501"/>
      <c r="W501"/>
      <c r="X501"/>
      <c r="Y501"/>
      <c r="Z501"/>
      <c r="AA501"/>
    </row>
    <row r="502" spans="1:27" x14ac:dyDescent="0.25">
      <c r="A502"/>
      <c r="B502"/>
      <c r="C502"/>
      <c r="D502"/>
      <c r="E502" s="108"/>
      <c r="F502"/>
      <c r="G502"/>
      <c r="H502" s="108"/>
      <c r="I502"/>
      <c r="J502"/>
      <c r="K502"/>
      <c r="L502" s="111"/>
      <c r="M502"/>
      <c r="N502"/>
      <c r="O502"/>
      <c r="P502"/>
      <c r="Q502"/>
      <c r="R502"/>
      <c r="S502"/>
      <c r="T502" s="109"/>
      <c r="U502"/>
      <c r="V502"/>
      <c r="W502"/>
      <c r="X502"/>
      <c r="Y502"/>
      <c r="Z502"/>
      <c r="AA502"/>
    </row>
    <row r="503" spans="1:27" x14ac:dyDescent="0.25">
      <c r="A503"/>
      <c r="B503"/>
      <c r="C503"/>
      <c r="D503"/>
      <c r="E503" s="108"/>
      <c r="F503"/>
      <c r="G503"/>
      <c r="H503" s="108"/>
      <c r="I503"/>
      <c r="J503"/>
      <c r="K503"/>
      <c r="L503" s="111"/>
      <c r="M503"/>
      <c r="N503"/>
      <c r="O503"/>
      <c r="P503"/>
      <c r="Q503"/>
      <c r="R503"/>
      <c r="S503"/>
      <c r="T503" s="109"/>
      <c r="U503"/>
      <c r="V503"/>
      <c r="W503"/>
      <c r="X503"/>
      <c r="Y503"/>
      <c r="Z503"/>
      <c r="AA503"/>
    </row>
    <row r="504" spans="1:27" x14ac:dyDescent="0.25">
      <c r="A504"/>
      <c r="B504"/>
      <c r="C504"/>
      <c r="D504"/>
      <c r="E504" s="108"/>
      <c r="F504"/>
      <c r="G504"/>
      <c r="H504" s="108"/>
      <c r="I504"/>
      <c r="J504"/>
      <c r="K504"/>
      <c r="L504" s="111"/>
      <c r="M504"/>
      <c r="N504"/>
      <c r="O504"/>
      <c r="P504"/>
      <c r="Q504"/>
      <c r="R504"/>
      <c r="S504"/>
      <c r="T504" s="109"/>
      <c r="U504"/>
      <c r="V504"/>
      <c r="W504"/>
      <c r="X504"/>
      <c r="Y504"/>
      <c r="Z504"/>
      <c r="AA504"/>
    </row>
    <row r="505" spans="1:27" x14ac:dyDescent="0.25">
      <c r="A505"/>
      <c r="B505"/>
      <c r="C505"/>
      <c r="D505"/>
      <c r="E505" s="108"/>
      <c r="F505"/>
      <c r="G505"/>
      <c r="H505" s="108"/>
      <c r="I505"/>
      <c r="J505"/>
      <c r="K505"/>
      <c r="L505" s="111"/>
      <c r="M505"/>
      <c r="N505"/>
      <c r="O505"/>
      <c r="P505"/>
      <c r="Q505"/>
      <c r="R505"/>
      <c r="S505"/>
      <c r="T505" s="109"/>
      <c r="U505"/>
      <c r="V505"/>
      <c r="W505"/>
      <c r="X505"/>
      <c r="Y505"/>
      <c r="Z505"/>
      <c r="AA505"/>
    </row>
    <row r="506" spans="1:27" x14ac:dyDescent="0.25">
      <c r="A506"/>
      <c r="B506"/>
      <c r="C506"/>
      <c r="D506"/>
      <c r="E506" s="108"/>
      <c r="F506"/>
      <c r="G506"/>
      <c r="H506" s="108"/>
      <c r="I506"/>
      <c r="J506"/>
      <c r="K506"/>
      <c r="L506" s="111"/>
      <c r="M506"/>
      <c r="N506"/>
      <c r="O506"/>
      <c r="P506"/>
      <c r="Q506"/>
      <c r="R506"/>
      <c r="S506"/>
      <c r="T506" s="109"/>
      <c r="U506"/>
      <c r="V506"/>
      <c r="W506"/>
      <c r="X506"/>
      <c r="Y506"/>
      <c r="Z506"/>
      <c r="AA506"/>
    </row>
    <row r="507" spans="1:27" x14ac:dyDescent="0.25">
      <c r="A507"/>
      <c r="B507"/>
      <c r="C507"/>
      <c r="D507"/>
      <c r="E507" s="108"/>
      <c r="F507"/>
      <c r="G507"/>
      <c r="H507" s="108"/>
      <c r="I507"/>
      <c r="J507"/>
      <c r="K507"/>
      <c r="L507" s="111"/>
      <c r="M507"/>
      <c r="N507"/>
      <c r="O507"/>
      <c r="P507"/>
      <c r="Q507"/>
      <c r="R507"/>
      <c r="S507"/>
      <c r="T507" s="109"/>
      <c r="U507"/>
      <c r="V507"/>
      <c r="W507"/>
      <c r="X507"/>
      <c r="Y507"/>
      <c r="Z507"/>
      <c r="AA507"/>
    </row>
    <row r="508" spans="1:27" x14ac:dyDescent="0.25">
      <c r="A508"/>
      <c r="B508"/>
      <c r="C508"/>
      <c r="D508"/>
      <c r="E508" s="108"/>
      <c r="F508"/>
      <c r="G508"/>
      <c r="H508" s="108"/>
      <c r="I508"/>
      <c r="J508"/>
      <c r="K508"/>
      <c r="L508" s="111"/>
      <c r="M508"/>
      <c r="N508"/>
      <c r="O508"/>
      <c r="P508"/>
      <c r="Q508"/>
      <c r="R508"/>
      <c r="S508"/>
      <c r="T508" s="109"/>
      <c r="U508"/>
      <c r="V508"/>
      <c r="W508"/>
      <c r="X508"/>
      <c r="Y508"/>
      <c r="Z508"/>
      <c r="AA508"/>
    </row>
    <row r="509" spans="1:27" x14ac:dyDescent="0.25">
      <c r="A509"/>
      <c r="B509"/>
      <c r="C509"/>
      <c r="D509"/>
      <c r="E509" s="108"/>
      <c r="F509"/>
      <c r="G509"/>
      <c r="H509" s="108"/>
      <c r="I509"/>
      <c r="J509"/>
      <c r="K509"/>
      <c r="L509" s="111"/>
      <c r="M509"/>
      <c r="N509"/>
      <c r="O509"/>
      <c r="P509"/>
      <c r="Q509"/>
      <c r="R509"/>
      <c r="S509"/>
      <c r="T509" s="109"/>
      <c r="U509"/>
      <c r="V509"/>
      <c r="W509"/>
      <c r="X509"/>
      <c r="Y509"/>
      <c r="Z509"/>
      <c r="AA509"/>
    </row>
    <row r="510" spans="1:27" x14ac:dyDescent="0.25">
      <c r="A510"/>
      <c r="B510"/>
      <c r="C510"/>
      <c r="D510"/>
      <c r="E510" s="108"/>
      <c r="F510"/>
      <c r="G510"/>
      <c r="H510" s="108"/>
      <c r="I510"/>
      <c r="J510"/>
      <c r="K510"/>
      <c r="L510" s="111"/>
      <c r="M510"/>
      <c r="N510"/>
      <c r="O510"/>
      <c r="P510"/>
      <c r="Q510"/>
      <c r="R510"/>
      <c r="S510"/>
      <c r="T510" s="109"/>
      <c r="U510"/>
      <c r="V510"/>
      <c r="W510"/>
      <c r="X510"/>
      <c r="Y510"/>
      <c r="Z510"/>
      <c r="AA510"/>
    </row>
    <row r="511" spans="1:27" x14ac:dyDescent="0.25">
      <c r="A511"/>
      <c r="B511"/>
      <c r="C511"/>
      <c r="D511"/>
      <c r="E511" s="108"/>
      <c r="F511"/>
      <c r="G511"/>
      <c r="H511" s="108"/>
      <c r="I511"/>
      <c r="J511"/>
      <c r="K511"/>
      <c r="L511" s="111"/>
      <c r="M511"/>
      <c r="N511"/>
      <c r="O511"/>
      <c r="P511"/>
      <c r="Q511"/>
      <c r="R511"/>
      <c r="S511"/>
      <c r="T511" s="109"/>
      <c r="U511"/>
      <c r="V511"/>
      <c r="W511"/>
      <c r="X511"/>
      <c r="Y511"/>
      <c r="Z511"/>
      <c r="AA511"/>
    </row>
    <row r="512" spans="1:27" x14ac:dyDescent="0.25">
      <c r="A512"/>
      <c r="B512"/>
      <c r="C512"/>
      <c r="D512"/>
      <c r="E512" s="108"/>
      <c r="F512"/>
      <c r="G512"/>
      <c r="H512" s="108"/>
      <c r="I512"/>
      <c r="J512"/>
      <c r="K512"/>
      <c r="L512" s="111"/>
      <c r="M512"/>
      <c r="N512"/>
      <c r="O512"/>
      <c r="P512"/>
      <c r="Q512"/>
      <c r="R512"/>
      <c r="S512"/>
      <c r="T512" s="109"/>
      <c r="U512"/>
      <c r="V512"/>
      <c r="W512"/>
      <c r="X512"/>
      <c r="Y512"/>
      <c r="Z512"/>
      <c r="AA512"/>
    </row>
    <row r="513" spans="1:27" x14ac:dyDescent="0.25">
      <c r="A513"/>
      <c r="B513"/>
      <c r="C513"/>
      <c r="D513"/>
      <c r="E513" s="108"/>
      <c r="F513"/>
      <c r="G513"/>
      <c r="H513" s="108"/>
      <c r="I513"/>
      <c r="J513"/>
      <c r="K513"/>
      <c r="L513" s="111"/>
      <c r="M513"/>
      <c r="N513"/>
      <c r="O513"/>
      <c r="P513"/>
      <c r="Q513"/>
      <c r="R513"/>
      <c r="S513"/>
      <c r="T513" s="109"/>
      <c r="U513"/>
      <c r="V513"/>
      <c r="W513"/>
      <c r="X513"/>
      <c r="Y513"/>
      <c r="Z513"/>
      <c r="AA513"/>
    </row>
    <row r="514" spans="1:27" x14ac:dyDescent="0.25">
      <c r="A514"/>
      <c r="B514"/>
      <c r="C514"/>
      <c r="D514"/>
      <c r="E514" s="108"/>
      <c r="F514"/>
      <c r="G514"/>
      <c r="H514" s="108"/>
      <c r="I514"/>
      <c r="J514"/>
      <c r="K514"/>
      <c r="L514" s="111"/>
      <c r="M514"/>
      <c r="N514"/>
      <c r="O514"/>
      <c r="P514"/>
      <c r="Q514"/>
      <c r="R514"/>
      <c r="S514"/>
      <c r="T514" s="109"/>
      <c r="U514"/>
      <c r="V514"/>
      <c r="W514"/>
      <c r="X514"/>
      <c r="Y514"/>
      <c r="Z514"/>
      <c r="AA514"/>
    </row>
    <row r="515" spans="1:27" x14ac:dyDescent="0.25">
      <c r="A515"/>
      <c r="B515"/>
      <c r="C515"/>
      <c r="D515"/>
      <c r="E515" s="108"/>
      <c r="F515"/>
      <c r="G515"/>
      <c r="H515" s="108"/>
      <c r="I515"/>
      <c r="J515"/>
      <c r="K515"/>
      <c r="L515" s="111"/>
      <c r="M515"/>
      <c r="N515"/>
      <c r="O515"/>
      <c r="P515"/>
      <c r="Q515"/>
      <c r="R515"/>
      <c r="S515"/>
      <c r="T515" s="109"/>
      <c r="U515"/>
      <c r="V515"/>
      <c r="W515"/>
      <c r="X515"/>
      <c r="Y515"/>
      <c r="Z515"/>
      <c r="AA515"/>
    </row>
    <row r="516" spans="1:27" x14ac:dyDescent="0.25">
      <c r="A516"/>
      <c r="B516"/>
      <c r="C516"/>
      <c r="D516"/>
      <c r="E516" s="108"/>
      <c r="F516"/>
      <c r="G516"/>
      <c r="H516" s="108"/>
      <c r="I516"/>
      <c r="J516"/>
      <c r="K516"/>
      <c r="L516" s="111"/>
      <c r="M516"/>
      <c r="N516"/>
      <c r="O516"/>
      <c r="P516"/>
      <c r="Q516"/>
      <c r="R516"/>
      <c r="S516"/>
      <c r="T516" s="109"/>
      <c r="U516"/>
      <c r="V516"/>
      <c r="W516"/>
      <c r="X516"/>
      <c r="Y516"/>
      <c r="Z516"/>
      <c r="AA516"/>
    </row>
    <row r="517" spans="1:27" x14ac:dyDescent="0.25">
      <c r="A517"/>
      <c r="B517"/>
      <c r="C517"/>
      <c r="D517"/>
      <c r="E517" s="108"/>
      <c r="F517"/>
      <c r="G517"/>
      <c r="H517" s="108"/>
      <c r="I517"/>
      <c r="J517"/>
      <c r="K517"/>
      <c r="L517" s="111"/>
      <c r="M517"/>
      <c r="N517"/>
      <c r="O517"/>
      <c r="P517"/>
      <c r="Q517"/>
      <c r="R517"/>
      <c r="S517"/>
      <c r="T517" s="109"/>
      <c r="U517"/>
      <c r="V517"/>
      <c r="W517"/>
      <c r="X517"/>
      <c r="Y517"/>
      <c r="Z517"/>
      <c r="AA517"/>
    </row>
    <row r="518" spans="1:27" x14ac:dyDescent="0.25">
      <c r="A518"/>
      <c r="B518"/>
      <c r="C518"/>
      <c r="D518"/>
      <c r="E518" s="108"/>
      <c r="F518"/>
      <c r="G518"/>
      <c r="H518" s="108"/>
      <c r="I518"/>
      <c r="J518"/>
      <c r="K518"/>
      <c r="L518" s="111"/>
      <c r="M518"/>
      <c r="N518"/>
      <c r="O518"/>
      <c r="P518"/>
      <c r="Q518"/>
      <c r="R518"/>
      <c r="S518"/>
      <c r="T518" s="109"/>
      <c r="U518"/>
      <c r="V518"/>
      <c r="W518"/>
      <c r="X518"/>
      <c r="Y518"/>
      <c r="Z518"/>
      <c r="AA518"/>
    </row>
    <row r="519" spans="1:27" x14ac:dyDescent="0.25">
      <c r="A519"/>
      <c r="B519"/>
      <c r="C519"/>
      <c r="D519"/>
      <c r="E519" s="108"/>
      <c r="F519"/>
      <c r="G519"/>
      <c r="H519" s="108"/>
      <c r="I519"/>
      <c r="J519"/>
      <c r="K519"/>
      <c r="L519" s="111"/>
      <c r="M519"/>
      <c r="N519"/>
      <c r="O519"/>
      <c r="P519"/>
      <c r="Q519"/>
      <c r="R519"/>
      <c r="S519"/>
      <c r="T519" s="109"/>
      <c r="U519"/>
      <c r="V519"/>
      <c r="W519"/>
      <c r="X519"/>
      <c r="Y519"/>
      <c r="Z519"/>
      <c r="AA519"/>
    </row>
    <row r="520" spans="1:27" x14ac:dyDescent="0.25">
      <c r="A520"/>
      <c r="B520"/>
      <c r="C520"/>
      <c r="D520"/>
      <c r="E520" s="108"/>
      <c r="F520"/>
      <c r="G520"/>
      <c r="H520" s="108"/>
      <c r="I520"/>
      <c r="J520"/>
      <c r="K520"/>
      <c r="L520" s="111"/>
      <c r="M520"/>
      <c r="N520"/>
      <c r="O520"/>
      <c r="P520"/>
      <c r="Q520"/>
      <c r="R520"/>
      <c r="S520"/>
      <c r="T520" s="109"/>
      <c r="U520"/>
      <c r="V520"/>
      <c r="W520"/>
      <c r="X520"/>
      <c r="Y520"/>
      <c r="Z520"/>
      <c r="AA520"/>
    </row>
    <row r="521" spans="1:27" x14ac:dyDescent="0.25">
      <c r="A521"/>
      <c r="B521"/>
      <c r="C521"/>
      <c r="D521"/>
      <c r="E521" s="108"/>
      <c r="F521"/>
      <c r="G521"/>
      <c r="H521" s="108"/>
      <c r="I521"/>
      <c r="J521"/>
      <c r="K521"/>
      <c r="L521" s="111"/>
      <c r="M521"/>
      <c r="N521"/>
      <c r="O521"/>
      <c r="P521"/>
      <c r="Q521"/>
      <c r="R521"/>
      <c r="S521"/>
      <c r="T521" s="109"/>
      <c r="U521"/>
      <c r="V521"/>
      <c r="W521"/>
      <c r="X521"/>
      <c r="Y521"/>
      <c r="Z521"/>
      <c r="AA521"/>
    </row>
    <row r="522" spans="1:27" x14ac:dyDescent="0.25">
      <c r="A522"/>
      <c r="B522"/>
      <c r="C522"/>
      <c r="D522"/>
      <c r="E522" s="108"/>
      <c r="F522"/>
      <c r="G522"/>
      <c r="H522" s="108"/>
      <c r="I522"/>
      <c r="J522"/>
      <c r="K522"/>
      <c r="L522" s="111"/>
      <c r="M522"/>
      <c r="N522"/>
      <c r="O522"/>
      <c r="P522"/>
      <c r="Q522"/>
      <c r="R522"/>
      <c r="S522"/>
      <c r="T522" s="109"/>
      <c r="U522"/>
      <c r="V522"/>
      <c r="W522"/>
      <c r="X522"/>
      <c r="Y522"/>
      <c r="Z522"/>
      <c r="AA522"/>
    </row>
    <row r="523" spans="1:27" x14ac:dyDescent="0.25">
      <c r="A523"/>
      <c r="B523"/>
      <c r="C523"/>
      <c r="D523"/>
      <c r="E523" s="108"/>
      <c r="F523"/>
      <c r="G523"/>
      <c r="H523" s="108"/>
      <c r="I523"/>
      <c r="J523"/>
      <c r="K523"/>
      <c r="L523" s="111"/>
      <c r="M523"/>
      <c r="N523"/>
      <c r="O523"/>
      <c r="P523"/>
      <c r="Q523"/>
      <c r="R523"/>
      <c r="S523"/>
      <c r="T523" s="109"/>
      <c r="U523"/>
      <c r="V523"/>
      <c r="W523"/>
      <c r="X523"/>
      <c r="Y523"/>
      <c r="Z523"/>
      <c r="AA523"/>
    </row>
    <row r="524" spans="1:27" x14ac:dyDescent="0.25">
      <c r="A524"/>
      <c r="B524"/>
      <c r="C524"/>
      <c r="D524"/>
      <c r="E524" s="108"/>
      <c r="F524"/>
      <c r="G524"/>
      <c r="H524" s="108"/>
      <c r="I524"/>
      <c r="J524"/>
      <c r="K524"/>
      <c r="L524" s="111"/>
      <c r="M524"/>
      <c r="N524"/>
      <c r="O524"/>
      <c r="P524"/>
      <c r="Q524"/>
      <c r="R524"/>
      <c r="S524"/>
      <c r="T524" s="109"/>
      <c r="U524"/>
      <c r="V524"/>
      <c r="W524"/>
      <c r="X524"/>
      <c r="Y524"/>
      <c r="Z524"/>
      <c r="AA524"/>
    </row>
    <row r="525" spans="1:27" x14ac:dyDescent="0.25">
      <c r="A525"/>
      <c r="B525"/>
      <c r="C525"/>
      <c r="D525"/>
      <c r="E525" s="108"/>
      <c r="F525"/>
      <c r="G525"/>
      <c r="H525" s="108"/>
      <c r="I525"/>
      <c r="J525"/>
      <c r="K525"/>
      <c r="L525" s="111"/>
      <c r="M525"/>
      <c r="N525"/>
      <c r="O525"/>
      <c r="P525"/>
      <c r="Q525"/>
      <c r="R525"/>
      <c r="S525"/>
      <c r="T525" s="109"/>
      <c r="U525"/>
      <c r="V525"/>
      <c r="W525"/>
      <c r="X525"/>
      <c r="Y525"/>
      <c r="Z525"/>
      <c r="AA525"/>
    </row>
    <row r="526" spans="1:27" x14ac:dyDescent="0.25">
      <c r="A526"/>
      <c r="B526"/>
      <c r="C526"/>
      <c r="D526"/>
      <c r="E526" s="108"/>
      <c r="F526"/>
      <c r="G526"/>
      <c r="H526" s="108"/>
      <c r="I526"/>
      <c r="J526"/>
      <c r="K526"/>
      <c r="L526" s="111"/>
      <c r="M526"/>
      <c r="N526"/>
      <c r="O526"/>
      <c r="P526"/>
      <c r="Q526"/>
      <c r="R526"/>
      <c r="S526"/>
      <c r="T526" s="109"/>
      <c r="U526"/>
      <c r="V526"/>
      <c r="W526"/>
      <c r="X526"/>
      <c r="Y526"/>
      <c r="Z526"/>
      <c r="AA526"/>
    </row>
    <row r="527" spans="1:27" x14ac:dyDescent="0.25">
      <c r="A527"/>
      <c r="B527"/>
      <c r="C527"/>
      <c r="D527"/>
      <c r="E527" s="108"/>
      <c r="F527"/>
      <c r="G527"/>
      <c r="H527" s="108"/>
      <c r="I527"/>
      <c r="J527"/>
      <c r="K527"/>
      <c r="L527" s="111"/>
      <c r="M527"/>
      <c r="N527"/>
      <c r="O527"/>
      <c r="P527"/>
      <c r="Q527"/>
      <c r="R527"/>
      <c r="S527"/>
      <c r="T527" s="109"/>
      <c r="U527"/>
      <c r="V527"/>
      <c r="W527"/>
      <c r="X527"/>
      <c r="Y527"/>
      <c r="Z527"/>
      <c r="AA527"/>
    </row>
    <row r="528" spans="1:27" x14ac:dyDescent="0.25">
      <c r="A528"/>
      <c r="B528"/>
      <c r="C528"/>
      <c r="D528"/>
      <c r="E528" s="108"/>
      <c r="F528"/>
      <c r="G528"/>
      <c r="H528" s="108"/>
      <c r="I528"/>
      <c r="J528"/>
      <c r="K528"/>
      <c r="L528" s="111"/>
      <c r="M528"/>
      <c r="N528"/>
      <c r="O528"/>
      <c r="P528"/>
      <c r="Q528"/>
      <c r="R528"/>
      <c r="S528"/>
      <c r="T528" s="109"/>
      <c r="U528"/>
      <c r="V528"/>
      <c r="W528"/>
      <c r="X528"/>
      <c r="Y528"/>
      <c r="Z528"/>
      <c r="AA528"/>
    </row>
    <row r="529" spans="1:27" x14ac:dyDescent="0.25">
      <c r="A529"/>
      <c r="B529"/>
      <c r="C529"/>
      <c r="D529"/>
      <c r="E529" s="108"/>
      <c r="F529"/>
      <c r="G529"/>
      <c r="H529" s="108"/>
      <c r="I529"/>
      <c r="J529"/>
      <c r="K529"/>
      <c r="L529" s="111"/>
      <c r="M529"/>
      <c r="N529"/>
      <c r="O529"/>
      <c r="P529"/>
      <c r="Q529"/>
      <c r="R529"/>
      <c r="S529"/>
      <c r="T529" s="109"/>
      <c r="U529"/>
      <c r="V529"/>
      <c r="W529"/>
      <c r="X529"/>
      <c r="Y529"/>
      <c r="Z529"/>
      <c r="AA529"/>
    </row>
    <row r="530" spans="1:27" x14ac:dyDescent="0.25">
      <c r="A530"/>
      <c r="B530"/>
      <c r="C530"/>
      <c r="D530"/>
      <c r="E530" s="108"/>
      <c r="F530"/>
      <c r="G530"/>
      <c r="H530" s="108"/>
      <c r="I530"/>
      <c r="J530"/>
      <c r="K530"/>
      <c r="L530" s="111"/>
      <c r="M530"/>
      <c r="N530"/>
      <c r="O530"/>
      <c r="P530"/>
      <c r="Q530"/>
      <c r="R530"/>
      <c r="S530"/>
      <c r="T530" s="109"/>
      <c r="U530"/>
      <c r="V530"/>
      <c r="W530"/>
      <c r="X530"/>
      <c r="Y530"/>
      <c r="Z530"/>
      <c r="AA530"/>
    </row>
    <row r="531" spans="1:27" x14ac:dyDescent="0.25">
      <c r="A531"/>
      <c r="B531"/>
      <c r="C531"/>
      <c r="D531"/>
      <c r="E531" s="108"/>
      <c r="F531"/>
      <c r="G531"/>
      <c r="H531" s="108"/>
      <c r="I531"/>
      <c r="J531"/>
      <c r="K531"/>
      <c r="L531" s="111"/>
      <c r="M531"/>
      <c r="N531"/>
      <c r="O531"/>
      <c r="P531"/>
      <c r="Q531"/>
      <c r="R531"/>
      <c r="S531"/>
      <c r="T531" s="109"/>
      <c r="U531"/>
      <c r="V531"/>
      <c r="W531"/>
      <c r="X531"/>
      <c r="Y531"/>
      <c r="Z531"/>
      <c r="AA531"/>
    </row>
    <row r="532" spans="1:27" x14ac:dyDescent="0.25">
      <c r="A532"/>
      <c r="B532"/>
      <c r="C532"/>
      <c r="D532"/>
      <c r="E532" s="108"/>
      <c r="F532"/>
      <c r="G532"/>
      <c r="H532" s="108"/>
      <c r="I532"/>
      <c r="J532"/>
      <c r="K532"/>
      <c r="L532" s="111"/>
      <c r="M532"/>
      <c r="N532"/>
      <c r="O532"/>
      <c r="P532"/>
      <c r="Q532"/>
      <c r="R532"/>
      <c r="S532"/>
      <c r="T532" s="109"/>
      <c r="U532"/>
      <c r="V532"/>
      <c r="W532"/>
      <c r="X532"/>
      <c r="Y532"/>
      <c r="Z532"/>
      <c r="AA532"/>
    </row>
    <row r="533" spans="1:27" x14ac:dyDescent="0.25">
      <c r="A533"/>
      <c r="B533"/>
      <c r="C533"/>
      <c r="D533"/>
      <c r="E533" s="108"/>
      <c r="F533"/>
      <c r="G533"/>
      <c r="H533" s="108"/>
      <c r="I533"/>
      <c r="J533"/>
      <c r="K533"/>
      <c r="L533" s="111"/>
      <c r="M533"/>
      <c r="N533"/>
      <c r="O533"/>
      <c r="P533"/>
      <c r="Q533"/>
      <c r="R533"/>
      <c r="S533"/>
      <c r="T533" s="109"/>
      <c r="U533"/>
      <c r="V533"/>
      <c r="W533"/>
      <c r="X533"/>
      <c r="Y533"/>
      <c r="Z533"/>
      <c r="AA533"/>
    </row>
    <row r="534" spans="1:27" x14ac:dyDescent="0.25">
      <c r="A534"/>
      <c r="B534"/>
      <c r="C534"/>
      <c r="D534"/>
      <c r="E534" s="108"/>
      <c r="F534"/>
      <c r="G534"/>
      <c r="H534" s="108"/>
      <c r="I534"/>
      <c r="J534"/>
      <c r="K534"/>
      <c r="L534" s="111"/>
      <c r="M534"/>
      <c r="N534"/>
      <c r="O534"/>
      <c r="P534"/>
      <c r="Q534"/>
      <c r="R534"/>
      <c r="S534"/>
      <c r="T534" s="109"/>
      <c r="U534"/>
      <c r="V534"/>
      <c r="W534"/>
      <c r="X534"/>
      <c r="Y534"/>
      <c r="Z534"/>
      <c r="AA534"/>
    </row>
    <row r="535" spans="1:27" x14ac:dyDescent="0.25">
      <c r="A535"/>
      <c r="B535"/>
      <c r="C535"/>
      <c r="D535"/>
      <c r="E535" s="108"/>
      <c r="F535"/>
      <c r="G535"/>
      <c r="H535" s="108"/>
      <c r="I535"/>
      <c r="J535"/>
      <c r="K535"/>
      <c r="L535" s="111"/>
      <c r="M535"/>
      <c r="N535"/>
      <c r="O535"/>
      <c r="P535"/>
      <c r="Q535"/>
      <c r="R535"/>
      <c r="S535"/>
      <c r="T535" s="109"/>
      <c r="U535"/>
      <c r="V535"/>
      <c r="W535"/>
      <c r="X535"/>
      <c r="Y535"/>
      <c r="Z535"/>
      <c r="AA535"/>
    </row>
    <row r="536" spans="1:27" x14ac:dyDescent="0.25">
      <c r="A536"/>
      <c r="B536"/>
      <c r="C536"/>
      <c r="D536"/>
      <c r="E536" s="108"/>
      <c r="F536"/>
      <c r="G536"/>
      <c r="H536" s="108"/>
      <c r="I536"/>
      <c r="J536"/>
      <c r="K536"/>
      <c r="L536" s="111"/>
      <c r="M536"/>
      <c r="N536"/>
      <c r="O536"/>
      <c r="P536"/>
      <c r="Q536"/>
      <c r="R536"/>
      <c r="S536"/>
      <c r="T536" s="109"/>
      <c r="U536"/>
      <c r="V536"/>
      <c r="W536"/>
      <c r="X536"/>
      <c r="Y536"/>
      <c r="Z536"/>
      <c r="AA536"/>
    </row>
    <row r="537" spans="1:27" x14ac:dyDescent="0.25">
      <c r="A537"/>
      <c r="B537"/>
      <c r="C537"/>
      <c r="D537"/>
      <c r="E537" s="108"/>
      <c r="F537"/>
      <c r="G537"/>
      <c r="H537" s="108"/>
      <c r="I537"/>
      <c r="J537"/>
      <c r="K537"/>
      <c r="L537" s="111"/>
      <c r="M537"/>
      <c r="N537"/>
      <c r="O537"/>
      <c r="P537"/>
      <c r="Q537"/>
      <c r="R537"/>
      <c r="S537"/>
      <c r="T537" s="109"/>
      <c r="U537"/>
      <c r="V537"/>
      <c r="W537"/>
      <c r="X537"/>
      <c r="Y537"/>
      <c r="Z537"/>
      <c r="AA537"/>
    </row>
    <row r="538" spans="1:27" x14ac:dyDescent="0.25">
      <c r="A538"/>
      <c r="B538"/>
      <c r="C538"/>
      <c r="D538"/>
      <c r="E538" s="108"/>
      <c r="F538"/>
      <c r="G538"/>
      <c r="H538" s="108"/>
      <c r="I538"/>
      <c r="J538"/>
      <c r="K538"/>
      <c r="L538" s="111"/>
      <c r="M538"/>
      <c r="N538"/>
      <c r="O538"/>
      <c r="P538"/>
      <c r="Q538"/>
      <c r="R538"/>
      <c r="S538"/>
      <c r="T538" s="109"/>
      <c r="U538"/>
      <c r="V538"/>
      <c r="W538"/>
      <c r="X538"/>
      <c r="Y538"/>
      <c r="Z538"/>
      <c r="AA538"/>
    </row>
    <row r="539" spans="1:27" x14ac:dyDescent="0.25">
      <c r="A539"/>
      <c r="B539"/>
      <c r="C539"/>
      <c r="D539"/>
      <c r="E539" s="108"/>
      <c r="F539"/>
      <c r="G539"/>
      <c r="H539" s="108"/>
      <c r="I539"/>
      <c r="J539"/>
      <c r="K539"/>
      <c r="L539" s="111"/>
      <c r="M539"/>
      <c r="N539"/>
      <c r="O539"/>
      <c r="P539"/>
      <c r="Q539"/>
      <c r="R539"/>
      <c r="S539"/>
      <c r="T539" s="109"/>
      <c r="U539"/>
      <c r="V539"/>
      <c r="W539"/>
      <c r="X539"/>
      <c r="Y539"/>
      <c r="Z539"/>
      <c r="AA539"/>
    </row>
    <row r="540" spans="1:27" x14ac:dyDescent="0.25">
      <c r="A540"/>
      <c r="B540"/>
      <c r="C540"/>
      <c r="D540"/>
      <c r="E540" s="108"/>
      <c r="F540"/>
      <c r="G540"/>
      <c r="H540" s="108"/>
      <c r="I540"/>
      <c r="J540"/>
      <c r="K540"/>
      <c r="L540" s="111"/>
      <c r="M540"/>
      <c r="N540"/>
      <c r="O540"/>
      <c r="P540"/>
      <c r="Q540"/>
      <c r="R540"/>
      <c r="S540"/>
      <c r="T540" s="109"/>
      <c r="U540"/>
      <c r="V540"/>
      <c r="W540"/>
      <c r="X540"/>
      <c r="Y540"/>
      <c r="Z540"/>
      <c r="AA540"/>
    </row>
    <row r="541" spans="1:27" x14ac:dyDescent="0.25">
      <c r="A541"/>
      <c r="B541"/>
      <c r="C541"/>
      <c r="D541"/>
      <c r="E541" s="108"/>
      <c r="F541"/>
      <c r="G541"/>
      <c r="H541" s="108"/>
      <c r="I541"/>
      <c r="J541"/>
      <c r="K541"/>
      <c r="L541" s="111"/>
      <c r="M541"/>
      <c r="N541"/>
      <c r="O541"/>
      <c r="P541"/>
      <c r="Q541"/>
      <c r="R541"/>
      <c r="S541"/>
      <c r="T541" s="109"/>
      <c r="U541"/>
      <c r="V541"/>
      <c r="W541"/>
      <c r="X541"/>
      <c r="Y541"/>
      <c r="Z541"/>
      <c r="AA541"/>
    </row>
    <row r="542" spans="1:27" x14ac:dyDescent="0.25">
      <c r="A542"/>
      <c r="B542"/>
      <c r="C542"/>
      <c r="D542"/>
      <c r="E542" s="108"/>
      <c r="F542"/>
      <c r="G542"/>
      <c r="H542" s="108"/>
      <c r="I542"/>
      <c r="J542"/>
      <c r="K542"/>
      <c r="L542" s="111"/>
      <c r="M542"/>
      <c r="N542"/>
      <c r="O542"/>
      <c r="P542"/>
      <c r="Q542"/>
      <c r="R542"/>
      <c r="S542"/>
      <c r="T542" s="109"/>
      <c r="U542"/>
      <c r="V542"/>
      <c r="W542"/>
      <c r="X542"/>
      <c r="Y542"/>
      <c r="Z542"/>
      <c r="AA542"/>
    </row>
    <row r="543" spans="1:27" x14ac:dyDescent="0.25">
      <c r="A543"/>
      <c r="B543"/>
      <c r="C543"/>
      <c r="D543"/>
      <c r="E543" s="108"/>
      <c r="F543"/>
      <c r="G543"/>
      <c r="H543" s="108"/>
      <c r="I543"/>
      <c r="J543"/>
      <c r="K543"/>
      <c r="L543" s="111"/>
      <c r="M543"/>
      <c r="N543"/>
      <c r="O543"/>
      <c r="P543"/>
      <c r="Q543"/>
      <c r="R543"/>
      <c r="S543"/>
      <c r="T543" s="109"/>
      <c r="U543"/>
      <c r="V543"/>
      <c r="W543"/>
      <c r="X543"/>
      <c r="Y543"/>
      <c r="Z543"/>
      <c r="AA543"/>
    </row>
    <row r="544" spans="1:27" x14ac:dyDescent="0.25">
      <c r="A544"/>
      <c r="B544"/>
      <c r="C544"/>
      <c r="D544"/>
      <c r="E544" s="108"/>
      <c r="F544"/>
      <c r="G544"/>
      <c r="H544" s="108"/>
      <c r="I544"/>
      <c r="J544"/>
      <c r="K544"/>
      <c r="L544" s="111"/>
      <c r="M544"/>
      <c r="N544"/>
      <c r="O544"/>
      <c r="P544"/>
      <c r="Q544"/>
      <c r="R544"/>
      <c r="S544"/>
      <c r="T544" s="109"/>
      <c r="U544"/>
      <c r="V544"/>
      <c r="W544"/>
      <c r="X544"/>
      <c r="Y544"/>
      <c r="Z544"/>
      <c r="AA544"/>
    </row>
    <row r="545" spans="1:27" x14ac:dyDescent="0.25">
      <c r="A545"/>
      <c r="B545"/>
      <c r="C545"/>
      <c r="D545"/>
      <c r="E545" s="108"/>
      <c r="F545"/>
      <c r="G545"/>
      <c r="H545" s="108"/>
      <c r="I545"/>
      <c r="J545"/>
      <c r="K545"/>
      <c r="L545" s="111"/>
      <c r="M545"/>
      <c r="N545"/>
      <c r="O545"/>
      <c r="P545"/>
      <c r="Q545"/>
      <c r="R545"/>
      <c r="S545"/>
      <c r="T545" s="109"/>
      <c r="U545"/>
      <c r="V545"/>
      <c r="W545"/>
      <c r="X545"/>
      <c r="Y545"/>
      <c r="Z545"/>
      <c r="AA545"/>
    </row>
    <row r="546" spans="1:27" x14ac:dyDescent="0.25">
      <c r="A546"/>
      <c r="B546"/>
      <c r="C546"/>
      <c r="D546"/>
      <c r="E546" s="108"/>
      <c r="F546"/>
      <c r="G546"/>
      <c r="H546" s="108"/>
      <c r="I546"/>
      <c r="J546"/>
      <c r="K546"/>
      <c r="L546" s="111"/>
      <c r="M546"/>
      <c r="N546"/>
      <c r="O546"/>
      <c r="P546"/>
      <c r="Q546"/>
      <c r="R546"/>
      <c r="S546"/>
      <c r="T546" s="109"/>
      <c r="U546"/>
      <c r="V546"/>
      <c r="W546"/>
      <c r="X546"/>
      <c r="Y546"/>
      <c r="Z546"/>
      <c r="AA546"/>
    </row>
    <row r="547" spans="1:27" x14ac:dyDescent="0.25">
      <c r="A547"/>
      <c r="B547"/>
      <c r="C547"/>
      <c r="D547"/>
      <c r="E547" s="108"/>
      <c r="F547"/>
      <c r="G547"/>
      <c r="H547" s="108"/>
      <c r="I547"/>
      <c r="J547"/>
      <c r="K547"/>
      <c r="L547" s="111"/>
      <c r="M547"/>
      <c r="N547"/>
      <c r="O547"/>
      <c r="P547"/>
      <c r="Q547"/>
      <c r="R547"/>
      <c r="S547"/>
      <c r="T547" s="109"/>
      <c r="U547"/>
      <c r="V547"/>
      <c r="W547"/>
      <c r="X547"/>
      <c r="Y547"/>
      <c r="Z547"/>
      <c r="AA547"/>
    </row>
    <row r="548" spans="1:27" x14ac:dyDescent="0.25">
      <c r="A548"/>
      <c r="B548"/>
      <c r="C548"/>
      <c r="D548"/>
      <c r="E548" s="108"/>
      <c r="F548"/>
      <c r="G548"/>
      <c r="H548" s="108"/>
      <c r="I548"/>
      <c r="J548"/>
      <c r="K548"/>
      <c r="L548" s="111"/>
      <c r="M548"/>
      <c r="N548"/>
      <c r="O548"/>
      <c r="P548"/>
      <c r="Q548"/>
      <c r="R548"/>
      <c r="S548"/>
      <c r="T548" s="109"/>
      <c r="U548"/>
      <c r="V548"/>
      <c r="W548"/>
      <c r="X548"/>
      <c r="Y548"/>
      <c r="Z548"/>
      <c r="AA548"/>
    </row>
    <row r="549" spans="1:27" x14ac:dyDescent="0.25">
      <c r="A549"/>
      <c r="B549"/>
      <c r="C549"/>
      <c r="D549"/>
      <c r="E549" s="108"/>
      <c r="F549"/>
      <c r="G549"/>
      <c r="H549" s="108"/>
      <c r="I549"/>
      <c r="J549"/>
      <c r="K549"/>
      <c r="L549" s="111"/>
      <c r="M549"/>
      <c r="N549"/>
      <c r="O549"/>
      <c r="P549"/>
      <c r="Q549"/>
      <c r="R549"/>
      <c r="S549"/>
      <c r="T549" s="109"/>
      <c r="U549"/>
      <c r="V549"/>
      <c r="W549"/>
      <c r="X549"/>
      <c r="Y549"/>
      <c r="Z549"/>
      <c r="AA549"/>
    </row>
    <row r="550" spans="1:27" x14ac:dyDescent="0.25">
      <c r="A550"/>
      <c r="B550"/>
      <c r="C550"/>
      <c r="D550"/>
      <c r="E550" s="108"/>
      <c r="F550"/>
      <c r="G550"/>
      <c r="H550" s="108"/>
      <c r="I550"/>
      <c r="J550"/>
      <c r="K550"/>
      <c r="L550" s="111"/>
      <c r="M550"/>
      <c r="N550"/>
      <c r="O550"/>
      <c r="P550"/>
      <c r="Q550"/>
      <c r="R550"/>
      <c r="S550"/>
      <c r="T550" s="109"/>
      <c r="U550"/>
      <c r="V550"/>
      <c r="W550"/>
      <c r="X550"/>
      <c r="Y550"/>
      <c r="Z550"/>
      <c r="AA550"/>
    </row>
    <row r="551" spans="1:27" x14ac:dyDescent="0.25">
      <c r="A551"/>
      <c r="B551"/>
      <c r="C551"/>
      <c r="D551"/>
      <c r="E551" s="108"/>
      <c r="F551"/>
      <c r="G551"/>
      <c r="H551" s="108"/>
      <c r="I551"/>
      <c r="J551"/>
      <c r="K551"/>
      <c r="L551" s="111"/>
      <c r="M551"/>
      <c r="N551"/>
      <c r="O551"/>
      <c r="P551"/>
      <c r="Q551"/>
      <c r="R551"/>
      <c r="S551"/>
      <c r="T551" s="109"/>
      <c r="U551"/>
      <c r="V551"/>
      <c r="W551"/>
      <c r="X551"/>
      <c r="Y551"/>
      <c r="Z551"/>
      <c r="AA551"/>
    </row>
    <row r="552" spans="1:27" x14ac:dyDescent="0.25">
      <c r="A552"/>
      <c r="B552"/>
      <c r="C552"/>
      <c r="D552"/>
      <c r="E552" s="108"/>
      <c r="F552"/>
      <c r="G552"/>
      <c r="H552" s="108"/>
      <c r="I552"/>
      <c r="J552"/>
      <c r="K552"/>
      <c r="L552" s="111"/>
      <c r="M552"/>
      <c r="N552"/>
      <c r="O552"/>
      <c r="P552"/>
      <c r="Q552"/>
      <c r="R552"/>
      <c r="S552"/>
      <c r="T552" s="109"/>
      <c r="U552"/>
      <c r="V552"/>
      <c r="W552"/>
      <c r="X552"/>
      <c r="Y552"/>
      <c r="Z552"/>
      <c r="AA552"/>
    </row>
    <row r="553" spans="1:27" x14ac:dyDescent="0.25">
      <c r="A553"/>
      <c r="B553"/>
      <c r="C553"/>
      <c r="D553"/>
      <c r="E553" s="108"/>
      <c r="F553"/>
      <c r="G553"/>
      <c r="H553" s="108"/>
      <c r="I553"/>
      <c r="J553"/>
      <c r="K553"/>
      <c r="L553" s="111"/>
      <c r="M553"/>
      <c r="N553"/>
      <c r="O553"/>
      <c r="P553"/>
      <c r="Q553"/>
      <c r="R553"/>
      <c r="S553"/>
      <c r="T553" s="109"/>
      <c r="U553"/>
      <c r="V553"/>
      <c r="W553"/>
      <c r="X553"/>
      <c r="Y553"/>
      <c r="Z553"/>
      <c r="AA553"/>
    </row>
    <row r="554" spans="1:27" x14ac:dyDescent="0.25">
      <c r="A554"/>
      <c r="B554"/>
      <c r="C554"/>
      <c r="D554"/>
      <c r="E554" s="108"/>
      <c r="F554"/>
      <c r="G554"/>
      <c r="H554" s="108"/>
      <c r="I554"/>
      <c r="J554"/>
      <c r="K554"/>
      <c r="L554" s="111"/>
      <c r="M554"/>
      <c r="N554"/>
      <c r="O554"/>
      <c r="P554"/>
      <c r="Q554"/>
      <c r="R554"/>
      <c r="S554"/>
      <c r="T554" s="109"/>
      <c r="U554"/>
      <c r="V554"/>
      <c r="W554"/>
      <c r="X554"/>
      <c r="Y554"/>
      <c r="Z554"/>
      <c r="AA554"/>
    </row>
    <row r="555" spans="1:27" x14ac:dyDescent="0.25">
      <c r="A555"/>
      <c r="B555"/>
      <c r="C555"/>
      <c r="D555"/>
      <c r="E555" s="108"/>
      <c r="F555"/>
      <c r="G555"/>
      <c r="H555" s="108"/>
      <c r="I555"/>
      <c r="J555"/>
      <c r="K555"/>
      <c r="L555" s="111"/>
      <c r="M555"/>
      <c r="N555"/>
      <c r="O555"/>
      <c r="P555"/>
      <c r="Q555"/>
      <c r="R555"/>
      <c r="S555"/>
      <c r="T555" s="109"/>
      <c r="U555"/>
      <c r="V555"/>
      <c r="W555"/>
      <c r="X555"/>
      <c r="Y555"/>
      <c r="Z555"/>
      <c r="AA555"/>
    </row>
    <row r="556" spans="1:27" x14ac:dyDescent="0.25">
      <c r="A556"/>
      <c r="B556"/>
      <c r="C556"/>
      <c r="D556"/>
      <c r="E556" s="108"/>
      <c r="F556"/>
      <c r="G556"/>
      <c r="H556" s="108"/>
      <c r="I556"/>
      <c r="J556"/>
      <c r="K556"/>
      <c r="L556" s="111"/>
      <c r="M556"/>
      <c r="N556"/>
      <c r="O556"/>
      <c r="P556"/>
      <c r="Q556"/>
      <c r="R556"/>
      <c r="S556"/>
      <c r="T556" s="109"/>
      <c r="U556"/>
      <c r="V556"/>
      <c r="W556"/>
      <c r="X556"/>
      <c r="Y556"/>
      <c r="Z556"/>
      <c r="AA556"/>
    </row>
    <row r="557" spans="1:27" x14ac:dyDescent="0.25">
      <c r="A557"/>
      <c r="B557"/>
      <c r="C557"/>
      <c r="D557"/>
      <c r="E557" s="108"/>
      <c r="F557"/>
      <c r="G557"/>
      <c r="H557" s="108"/>
      <c r="I557"/>
      <c r="J557"/>
      <c r="K557"/>
      <c r="L557" s="111"/>
      <c r="M557"/>
      <c r="N557"/>
      <c r="O557"/>
      <c r="P557"/>
      <c r="Q557"/>
      <c r="R557"/>
      <c r="S557"/>
      <c r="T557" s="109"/>
      <c r="U557"/>
      <c r="V557"/>
      <c r="W557"/>
      <c r="X557"/>
      <c r="Y557"/>
      <c r="Z557"/>
      <c r="AA557"/>
    </row>
    <row r="558" spans="1:27" x14ac:dyDescent="0.25">
      <c r="A558"/>
      <c r="B558"/>
      <c r="C558"/>
      <c r="D558"/>
      <c r="E558" s="108"/>
      <c r="F558"/>
      <c r="G558"/>
      <c r="H558" s="108"/>
      <c r="I558"/>
      <c r="J558"/>
      <c r="K558"/>
      <c r="L558" s="111"/>
      <c r="M558"/>
      <c r="N558"/>
      <c r="O558"/>
      <c r="P558"/>
      <c r="Q558"/>
      <c r="R558"/>
      <c r="S558"/>
      <c r="T558" s="109"/>
      <c r="U558"/>
      <c r="V558"/>
      <c r="W558"/>
      <c r="X558"/>
      <c r="Y558"/>
      <c r="Z558"/>
      <c r="AA558"/>
    </row>
    <row r="559" spans="1:27" x14ac:dyDescent="0.25">
      <c r="A559"/>
      <c r="B559"/>
      <c r="C559"/>
      <c r="D559"/>
      <c r="E559" s="108"/>
      <c r="F559"/>
      <c r="G559"/>
      <c r="H559" s="108"/>
      <c r="I559"/>
      <c r="J559"/>
      <c r="K559"/>
      <c r="L559" s="111"/>
      <c r="M559"/>
      <c r="N559"/>
      <c r="O559"/>
      <c r="P559"/>
      <c r="Q559"/>
      <c r="R559"/>
      <c r="S559"/>
      <c r="T559" s="109"/>
      <c r="U559"/>
      <c r="V559"/>
      <c r="W559"/>
      <c r="X559"/>
      <c r="Y559"/>
      <c r="Z559"/>
      <c r="AA559"/>
    </row>
    <row r="560" spans="1:27" x14ac:dyDescent="0.25">
      <c r="A560"/>
      <c r="B560"/>
      <c r="C560"/>
      <c r="D560"/>
      <c r="E560" s="108"/>
      <c r="F560"/>
      <c r="G560"/>
      <c r="H560" s="108"/>
      <c r="I560"/>
      <c r="J560"/>
      <c r="K560"/>
      <c r="L560" s="111"/>
      <c r="M560"/>
      <c r="N560"/>
      <c r="O560"/>
      <c r="P560"/>
      <c r="Q560"/>
      <c r="R560"/>
      <c r="S560"/>
      <c r="T560" s="109"/>
      <c r="U560"/>
      <c r="V560"/>
      <c r="W560"/>
      <c r="X560"/>
      <c r="Y560"/>
      <c r="Z560"/>
      <c r="AA560"/>
    </row>
    <row r="561" spans="1:27" x14ac:dyDescent="0.25">
      <c r="A561"/>
      <c r="B561"/>
      <c r="C561"/>
      <c r="D561"/>
      <c r="E561" s="108"/>
      <c r="F561"/>
      <c r="G561"/>
      <c r="H561" s="108"/>
      <c r="I561"/>
      <c r="J561"/>
      <c r="K561"/>
      <c r="L561" s="111"/>
      <c r="M561"/>
      <c r="N561"/>
      <c r="O561"/>
      <c r="P561"/>
      <c r="Q561"/>
      <c r="R561"/>
      <c r="S561"/>
      <c r="T561" s="109"/>
      <c r="U561"/>
      <c r="V561"/>
      <c r="W561"/>
      <c r="X561"/>
      <c r="Y561"/>
      <c r="Z561"/>
      <c r="AA561"/>
    </row>
    <row r="562" spans="1:27" x14ac:dyDescent="0.25">
      <c r="A562"/>
      <c r="B562"/>
      <c r="C562"/>
      <c r="D562"/>
      <c r="E562" s="108"/>
      <c r="F562"/>
      <c r="G562"/>
      <c r="H562" s="108"/>
      <c r="I562"/>
      <c r="J562"/>
      <c r="K562"/>
      <c r="L562" s="111"/>
      <c r="M562"/>
      <c r="N562"/>
      <c r="O562"/>
      <c r="P562"/>
      <c r="Q562"/>
      <c r="R562"/>
      <c r="S562"/>
      <c r="T562" s="109"/>
      <c r="U562"/>
      <c r="V562"/>
      <c r="W562"/>
      <c r="X562"/>
      <c r="Y562"/>
      <c r="Z562"/>
      <c r="AA562"/>
    </row>
    <row r="563" spans="1:27" x14ac:dyDescent="0.25">
      <c r="A563"/>
      <c r="B563"/>
      <c r="C563"/>
      <c r="D563"/>
      <c r="E563" s="108"/>
      <c r="F563"/>
      <c r="G563"/>
      <c r="H563" s="108"/>
      <c r="I563"/>
      <c r="J563"/>
      <c r="K563"/>
      <c r="L563" s="111"/>
      <c r="M563"/>
      <c r="N563"/>
      <c r="O563"/>
      <c r="P563"/>
      <c r="Q563"/>
      <c r="R563"/>
      <c r="S563"/>
      <c r="T563" s="109"/>
      <c r="U563"/>
      <c r="V563"/>
      <c r="W563"/>
      <c r="X563"/>
      <c r="Y563"/>
      <c r="Z563"/>
      <c r="AA563"/>
    </row>
    <row r="564" spans="1:27" x14ac:dyDescent="0.25">
      <c r="A564"/>
      <c r="B564"/>
      <c r="C564"/>
      <c r="D564"/>
      <c r="E564" s="108"/>
      <c r="F564"/>
      <c r="G564"/>
      <c r="H564" s="108"/>
      <c r="I564"/>
      <c r="J564"/>
      <c r="K564"/>
      <c r="L564" s="111"/>
      <c r="M564"/>
      <c r="N564"/>
      <c r="O564"/>
      <c r="P564"/>
      <c r="Q564"/>
      <c r="R564"/>
      <c r="S564"/>
      <c r="T564" s="109"/>
      <c r="U564"/>
      <c r="V564"/>
      <c r="W564"/>
      <c r="X564"/>
      <c r="Y564"/>
      <c r="Z564"/>
      <c r="AA564"/>
    </row>
    <row r="565" spans="1:27" x14ac:dyDescent="0.25">
      <c r="A565"/>
      <c r="B565"/>
      <c r="C565"/>
      <c r="D565"/>
      <c r="E565" s="108"/>
      <c r="F565"/>
      <c r="G565"/>
      <c r="H565" s="108"/>
      <c r="I565"/>
      <c r="J565"/>
      <c r="K565"/>
      <c r="L565" s="111"/>
      <c r="M565"/>
      <c r="N565"/>
      <c r="O565"/>
      <c r="P565"/>
      <c r="Q565"/>
      <c r="R565"/>
      <c r="S565"/>
      <c r="T565" s="109"/>
      <c r="U565"/>
      <c r="V565"/>
      <c r="W565"/>
      <c r="X565"/>
      <c r="Y565"/>
      <c r="Z565"/>
      <c r="AA565"/>
    </row>
    <row r="566" spans="1:27" x14ac:dyDescent="0.25">
      <c r="A566"/>
      <c r="B566"/>
      <c r="C566"/>
      <c r="D566"/>
      <c r="E566" s="108"/>
      <c r="F566"/>
      <c r="G566"/>
      <c r="H566" s="108"/>
      <c r="I566"/>
      <c r="J566"/>
      <c r="K566"/>
      <c r="L566" s="111"/>
      <c r="M566"/>
      <c r="N566"/>
      <c r="O566"/>
      <c r="P566"/>
      <c r="Q566"/>
      <c r="R566"/>
      <c r="S566"/>
      <c r="T566" s="109"/>
      <c r="U566"/>
      <c r="V566"/>
      <c r="W566"/>
      <c r="X566"/>
      <c r="Y566"/>
      <c r="Z566"/>
      <c r="AA566"/>
    </row>
    <row r="567" spans="1:27" x14ac:dyDescent="0.25">
      <c r="A567"/>
      <c r="B567"/>
      <c r="C567"/>
      <c r="D567"/>
      <c r="E567" s="108"/>
      <c r="F567"/>
      <c r="G567"/>
      <c r="H567" s="108"/>
      <c r="I567"/>
      <c r="J567"/>
      <c r="K567"/>
      <c r="L567" s="111"/>
      <c r="M567"/>
      <c r="N567"/>
      <c r="O567"/>
      <c r="P567"/>
      <c r="Q567"/>
      <c r="R567"/>
      <c r="S567"/>
      <c r="T567" s="109"/>
      <c r="U567"/>
      <c r="V567"/>
      <c r="W567"/>
      <c r="X567"/>
      <c r="Y567"/>
      <c r="Z567"/>
      <c r="AA567"/>
    </row>
    <row r="568" spans="1:27" x14ac:dyDescent="0.25">
      <c r="A568"/>
      <c r="B568"/>
      <c r="C568"/>
      <c r="D568"/>
      <c r="E568" s="108"/>
      <c r="F568"/>
      <c r="G568"/>
      <c r="H568" s="108"/>
      <c r="I568"/>
      <c r="J568"/>
      <c r="K568"/>
      <c r="L568" s="111"/>
      <c r="M568"/>
      <c r="N568"/>
      <c r="O568"/>
      <c r="P568"/>
      <c r="Q568"/>
      <c r="R568"/>
      <c r="S568"/>
      <c r="T568" s="109"/>
      <c r="U568"/>
      <c r="V568"/>
      <c r="W568"/>
      <c r="X568"/>
      <c r="Y568"/>
      <c r="Z568"/>
      <c r="AA568"/>
    </row>
    <row r="569" spans="1:27" x14ac:dyDescent="0.25">
      <c r="A569"/>
      <c r="B569"/>
      <c r="C569"/>
      <c r="D569"/>
      <c r="E569" s="108"/>
      <c r="F569"/>
      <c r="G569"/>
      <c r="H569" s="108"/>
      <c r="I569"/>
      <c r="J569"/>
      <c r="K569"/>
      <c r="L569" s="111"/>
      <c r="M569"/>
      <c r="N569"/>
      <c r="O569"/>
      <c r="P569"/>
      <c r="Q569"/>
      <c r="R569"/>
      <c r="S569"/>
      <c r="T569" s="109"/>
      <c r="U569"/>
      <c r="V569"/>
      <c r="W569"/>
      <c r="X569"/>
      <c r="Y569"/>
      <c r="Z569"/>
      <c r="AA569"/>
    </row>
    <row r="570" spans="1:27" x14ac:dyDescent="0.25">
      <c r="A570"/>
      <c r="B570"/>
      <c r="C570"/>
      <c r="D570"/>
      <c r="E570" s="108"/>
      <c r="F570"/>
      <c r="G570"/>
      <c r="H570" s="108"/>
      <c r="I570"/>
      <c r="J570"/>
      <c r="K570"/>
      <c r="L570" s="111"/>
      <c r="M570"/>
      <c r="N570"/>
      <c r="O570"/>
      <c r="P570"/>
      <c r="Q570"/>
      <c r="R570"/>
      <c r="S570"/>
      <c r="T570" s="109"/>
      <c r="U570"/>
      <c r="V570"/>
      <c r="W570"/>
      <c r="X570"/>
      <c r="Y570"/>
      <c r="Z570"/>
      <c r="AA570"/>
    </row>
    <row r="571" spans="1:27" x14ac:dyDescent="0.25">
      <c r="A571"/>
      <c r="B571"/>
      <c r="C571"/>
      <c r="D571"/>
      <c r="E571" s="108"/>
      <c r="F571"/>
      <c r="G571"/>
      <c r="H571" s="108"/>
      <c r="I571"/>
      <c r="J571"/>
      <c r="K571"/>
      <c r="L571" s="111"/>
      <c r="M571"/>
      <c r="N571"/>
      <c r="O571"/>
      <c r="P571"/>
      <c r="Q571"/>
      <c r="R571"/>
      <c r="S571"/>
      <c r="T571" s="109"/>
      <c r="U571"/>
      <c r="V571"/>
      <c r="W571"/>
      <c r="X571"/>
      <c r="Y571"/>
      <c r="Z571"/>
      <c r="AA571"/>
    </row>
    <row r="572" spans="1:27" x14ac:dyDescent="0.25">
      <c r="A572"/>
      <c r="B572"/>
      <c r="C572"/>
      <c r="D572"/>
      <c r="E572" s="108"/>
      <c r="F572"/>
      <c r="G572"/>
      <c r="H572" s="108"/>
      <c r="I572"/>
      <c r="J572"/>
      <c r="K572"/>
      <c r="L572" s="111"/>
      <c r="M572"/>
      <c r="N572"/>
      <c r="O572"/>
      <c r="P572"/>
      <c r="Q572"/>
      <c r="R572"/>
      <c r="S572"/>
      <c r="T572" s="109"/>
      <c r="U572"/>
      <c r="V572"/>
      <c r="W572"/>
      <c r="X572"/>
      <c r="Y572"/>
      <c r="Z572"/>
      <c r="AA572"/>
    </row>
    <row r="573" spans="1:27" x14ac:dyDescent="0.25">
      <c r="A573"/>
      <c r="B573"/>
      <c r="C573"/>
      <c r="D573"/>
      <c r="E573" s="108"/>
      <c r="F573"/>
      <c r="G573"/>
      <c r="H573" s="108"/>
      <c r="I573"/>
      <c r="J573"/>
      <c r="K573"/>
      <c r="L573" s="111"/>
      <c r="M573"/>
      <c r="N573"/>
      <c r="O573"/>
      <c r="P573"/>
      <c r="Q573"/>
      <c r="R573"/>
      <c r="S573"/>
      <c r="T573" s="109"/>
      <c r="U573"/>
      <c r="V573"/>
      <c r="W573"/>
      <c r="X573"/>
      <c r="Y573"/>
      <c r="Z573"/>
      <c r="AA573"/>
    </row>
    <row r="574" spans="1:27" x14ac:dyDescent="0.25">
      <c r="A574"/>
      <c r="B574"/>
      <c r="C574"/>
      <c r="D574"/>
      <c r="E574" s="108"/>
      <c r="F574"/>
      <c r="G574"/>
      <c r="H574" s="108"/>
      <c r="I574"/>
      <c r="J574"/>
      <c r="K574"/>
      <c r="L574" s="111"/>
      <c r="M574"/>
      <c r="N574"/>
      <c r="O574"/>
      <c r="P574"/>
      <c r="Q574"/>
      <c r="R574"/>
      <c r="S574"/>
      <c r="T574" s="109"/>
      <c r="U574"/>
      <c r="V574"/>
      <c r="W574"/>
      <c r="X574"/>
      <c r="Y574"/>
      <c r="Z574"/>
      <c r="AA574"/>
    </row>
    <row r="575" spans="1:27" x14ac:dyDescent="0.25">
      <c r="A575"/>
      <c r="B575"/>
      <c r="C575"/>
      <c r="D575"/>
      <c r="E575" s="108"/>
      <c r="F575"/>
      <c r="G575"/>
      <c r="H575" s="108"/>
      <c r="I575"/>
      <c r="J575"/>
      <c r="K575"/>
      <c r="L575" s="111"/>
      <c r="M575"/>
      <c r="N575"/>
      <c r="O575"/>
      <c r="P575"/>
      <c r="Q575"/>
      <c r="R575"/>
      <c r="S575"/>
      <c r="T575" s="109"/>
      <c r="U575"/>
      <c r="V575"/>
      <c r="W575"/>
      <c r="X575"/>
      <c r="Y575"/>
      <c r="Z575"/>
      <c r="AA575"/>
    </row>
    <row r="576" spans="1:27" x14ac:dyDescent="0.25">
      <c r="A576"/>
      <c r="B576"/>
      <c r="C576"/>
      <c r="D576"/>
      <c r="E576" s="108"/>
      <c r="F576"/>
      <c r="G576"/>
      <c r="H576" s="108"/>
      <c r="I576"/>
      <c r="J576"/>
      <c r="K576"/>
      <c r="L576" s="111"/>
      <c r="M576"/>
      <c r="N576"/>
      <c r="O576"/>
      <c r="P576"/>
      <c r="Q576"/>
      <c r="R576"/>
      <c r="S576"/>
      <c r="T576" s="109"/>
      <c r="U576"/>
      <c r="V576"/>
      <c r="W576"/>
      <c r="X576"/>
      <c r="Y576"/>
      <c r="Z576"/>
      <c r="AA576"/>
    </row>
    <row r="577" spans="1:27" x14ac:dyDescent="0.25">
      <c r="A577"/>
      <c r="B577"/>
      <c r="C577"/>
      <c r="D577"/>
      <c r="E577" s="108"/>
      <c r="F577"/>
      <c r="G577"/>
      <c r="H577" s="108"/>
      <c r="I577"/>
      <c r="J577"/>
      <c r="K577"/>
      <c r="L577" s="111"/>
      <c r="M577"/>
      <c r="N577"/>
      <c r="O577"/>
      <c r="P577"/>
      <c r="Q577"/>
      <c r="R577"/>
      <c r="S577"/>
      <c r="T577" s="109"/>
      <c r="U577"/>
      <c r="V577"/>
      <c r="W577"/>
      <c r="X577"/>
      <c r="Y577"/>
      <c r="Z577"/>
      <c r="AA577"/>
    </row>
    <row r="578" spans="1:27" x14ac:dyDescent="0.25">
      <c r="A578"/>
      <c r="B578"/>
      <c r="C578"/>
      <c r="D578"/>
      <c r="E578" s="108"/>
      <c r="F578"/>
      <c r="G578"/>
      <c r="H578" s="108"/>
      <c r="I578"/>
      <c r="J578"/>
      <c r="K578"/>
      <c r="L578" s="111"/>
      <c r="M578"/>
      <c r="N578"/>
      <c r="O578"/>
      <c r="P578"/>
      <c r="Q578"/>
      <c r="R578"/>
      <c r="S578"/>
      <c r="T578" s="109"/>
      <c r="U578"/>
      <c r="V578"/>
      <c r="W578"/>
      <c r="X578"/>
      <c r="Y578"/>
      <c r="Z578"/>
      <c r="AA578"/>
    </row>
    <row r="579" spans="1:27" x14ac:dyDescent="0.25">
      <c r="A579"/>
      <c r="B579"/>
      <c r="C579"/>
      <c r="D579"/>
      <c r="E579" s="108"/>
      <c r="F579"/>
      <c r="G579"/>
      <c r="H579" s="108"/>
      <c r="I579"/>
      <c r="J579"/>
      <c r="K579"/>
      <c r="L579" s="111"/>
      <c r="M579"/>
      <c r="N579"/>
      <c r="O579"/>
      <c r="P579"/>
      <c r="Q579"/>
      <c r="R579"/>
      <c r="S579"/>
      <c r="T579" s="109"/>
      <c r="U579"/>
      <c r="V579"/>
      <c r="W579"/>
      <c r="X579"/>
      <c r="Y579"/>
      <c r="Z579"/>
      <c r="AA579"/>
    </row>
    <row r="580" spans="1:27" x14ac:dyDescent="0.25">
      <c r="A580"/>
      <c r="B580"/>
      <c r="C580"/>
      <c r="D580"/>
      <c r="E580" s="108"/>
      <c r="F580"/>
      <c r="G580"/>
      <c r="H580" s="108"/>
      <c r="I580"/>
      <c r="J580"/>
      <c r="K580"/>
      <c r="L580" s="111"/>
      <c r="M580"/>
      <c r="N580"/>
      <c r="O580"/>
      <c r="P580"/>
      <c r="Q580"/>
      <c r="R580"/>
      <c r="S580"/>
      <c r="T580" s="109"/>
      <c r="U580"/>
      <c r="V580"/>
      <c r="W580"/>
      <c r="X580"/>
      <c r="Y580"/>
      <c r="Z580"/>
      <c r="AA580"/>
    </row>
    <row r="581" spans="1:27" x14ac:dyDescent="0.25">
      <c r="A581"/>
      <c r="B581"/>
      <c r="C581"/>
      <c r="D581"/>
      <c r="E581" s="108"/>
      <c r="F581"/>
      <c r="G581"/>
      <c r="H581" s="108"/>
      <c r="I581"/>
      <c r="J581"/>
      <c r="K581"/>
      <c r="L581" s="111"/>
      <c r="M581"/>
      <c r="N581"/>
      <c r="O581"/>
      <c r="P581"/>
      <c r="Q581"/>
      <c r="R581"/>
      <c r="S581"/>
      <c r="T581" s="109"/>
      <c r="U581"/>
      <c r="V581"/>
      <c r="W581"/>
      <c r="X581"/>
      <c r="Y581"/>
      <c r="Z581"/>
      <c r="AA581"/>
    </row>
    <row r="582" spans="1:27" x14ac:dyDescent="0.25">
      <c r="A582"/>
      <c r="B582"/>
      <c r="C582"/>
      <c r="D582"/>
      <c r="E582" s="108"/>
      <c r="F582"/>
      <c r="G582"/>
      <c r="H582" s="108"/>
      <c r="I582"/>
      <c r="J582"/>
      <c r="K582"/>
      <c r="L582" s="111"/>
      <c r="M582"/>
      <c r="N582"/>
      <c r="O582"/>
      <c r="P582"/>
      <c r="Q582"/>
      <c r="R582"/>
      <c r="S582"/>
      <c r="T582" s="109"/>
      <c r="U582"/>
      <c r="V582"/>
      <c r="W582"/>
      <c r="X582"/>
      <c r="Y582"/>
      <c r="Z582"/>
      <c r="AA582"/>
    </row>
    <row r="583" spans="1:27" x14ac:dyDescent="0.25">
      <c r="A583"/>
      <c r="B583"/>
      <c r="C583"/>
      <c r="D583"/>
      <c r="E583" s="108"/>
      <c r="F583"/>
      <c r="G583"/>
      <c r="H583" s="108"/>
      <c r="I583"/>
      <c r="J583"/>
      <c r="K583"/>
      <c r="L583" s="111"/>
      <c r="M583"/>
      <c r="N583"/>
      <c r="O583"/>
      <c r="P583"/>
      <c r="Q583"/>
      <c r="R583"/>
      <c r="S583"/>
      <c r="T583" s="109"/>
      <c r="U583"/>
      <c r="V583"/>
      <c r="W583"/>
      <c r="X583"/>
      <c r="Y583"/>
      <c r="Z583"/>
      <c r="AA583"/>
    </row>
    <row r="584" spans="1:27" x14ac:dyDescent="0.25">
      <c r="A584"/>
      <c r="B584"/>
      <c r="C584"/>
      <c r="D584"/>
      <c r="E584" s="108"/>
      <c r="F584"/>
      <c r="G584"/>
      <c r="H584" s="108"/>
      <c r="I584"/>
      <c r="J584"/>
      <c r="K584"/>
      <c r="L584" s="111"/>
      <c r="M584"/>
      <c r="N584"/>
      <c r="O584"/>
      <c r="P584"/>
      <c r="Q584"/>
      <c r="R584"/>
      <c r="S584"/>
      <c r="T584" s="109"/>
      <c r="U584"/>
      <c r="V584"/>
      <c r="W584"/>
      <c r="X584"/>
      <c r="Y584"/>
      <c r="Z584"/>
      <c r="AA584"/>
    </row>
    <row r="585" spans="1:27" x14ac:dyDescent="0.25">
      <c r="A585"/>
      <c r="B585"/>
      <c r="C585"/>
      <c r="D585"/>
      <c r="E585" s="108"/>
      <c r="F585"/>
      <c r="G585"/>
      <c r="H585" s="108"/>
      <c r="I585"/>
      <c r="J585"/>
      <c r="K585"/>
      <c r="L585" s="111"/>
      <c r="M585"/>
      <c r="N585"/>
      <c r="O585"/>
      <c r="P585"/>
      <c r="Q585"/>
      <c r="R585"/>
      <c r="S585"/>
      <c r="T585" s="109"/>
      <c r="U585"/>
      <c r="V585"/>
      <c r="W585"/>
      <c r="X585"/>
      <c r="Y585"/>
      <c r="Z585"/>
      <c r="AA585"/>
    </row>
    <row r="586" spans="1:27" x14ac:dyDescent="0.25">
      <c r="A586"/>
      <c r="B586"/>
      <c r="C586"/>
      <c r="D586"/>
      <c r="E586" s="108"/>
      <c r="F586"/>
      <c r="G586"/>
      <c r="H586" s="108"/>
      <c r="I586"/>
      <c r="J586"/>
      <c r="K586"/>
      <c r="L586" s="111"/>
      <c r="M586"/>
      <c r="N586"/>
      <c r="O586"/>
      <c r="P586"/>
      <c r="Q586"/>
      <c r="R586"/>
      <c r="S586"/>
      <c r="T586" s="109"/>
      <c r="U586"/>
      <c r="V586"/>
      <c r="W586"/>
      <c r="X586"/>
      <c r="Y586"/>
      <c r="Z586"/>
      <c r="AA586"/>
    </row>
    <row r="587" spans="1:27" x14ac:dyDescent="0.25">
      <c r="A587"/>
      <c r="B587"/>
      <c r="C587"/>
      <c r="D587"/>
      <c r="E587" s="108"/>
      <c r="F587"/>
      <c r="G587"/>
      <c r="H587" s="108"/>
      <c r="I587"/>
      <c r="J587"/>
      <c r="K587"/>
      <c r="L587" s="111"/>
      <c r="M587"/>
      <c r="N587"/>
      <c r="O587"/>
      <c r="P587"/>
      <c r="Q587"/>
      <c r="R587"/>
      <c r="S587"/>
      <c r="T587" s="109"/>
      <c r="U587"/>
      <c r="V587"/>
      <c r="W587"/>
      <c r="X587"/>
      <c r="Y587"/>
      <c r="Z587"/>
      <c r="AA587"/>
    </row>
    <row r="588" spans="1:27" x14ac:dyDescent="0.25">
      <c r="A588"/>
      <c r="B588"/>
      <c r="C588"/>
      <c r="D588"/>
      <c r="E588" s="108"/>
      <c r="F588"/>
      <c r="G588"/>
      <c r="H588" s="108"/>
      <c r="I588"/>
      <c r="J588"/>
      <c r="K588"/>
      <c r="L588" s="111"/>
      <c r="M588"/>
      <c r="N588"/>
      <c r="O588"/>
      <c r="P588"/>
      <c r="Q588"/>
      <c r="R588"/>
      <c r="S588"/>
      <c r="T588" s="109"/>
      <c r="U588"/>
      <c r="V588"/>
      <c r="W588"/>
      <c r="X588"/>
      <c r="Y588"/>
      <c r="Z588"/>
      <c r="AA588"/>
    </row>
    <row r="589" spans="1:27" x14ac:dyDescent="0.25">
      <c r="A589"/>
      <c r="B589"/>
      <c r="C589"/>
      <c r="D589"/>
      <c r="E589" s="108"/>
      <c r="F589"/>
      <c r="G589"/>
      <c r="H589" s="108"/>
      <c r="I589"/>
      <c r="J589"/>
      <c r="K589"/>
      <c r="L589" s="111"/>
      <c r="M589"/>
      <c r="N589"/>
      <c r="O589"/>
      <c r="P589"/>
      <c r="Q589"/>
      <c r="R589"/>
      <c r="S589"/>
      <c r="T589" s="109"/>
      <c r="U589"/>
      <c r="V589"/>
      <c r="W589"/>
      <c r="X589"/>
      <c r="Y589"/>
      <c r="Z589"/>
      <c r="AA589"/>
    </row>
    <row r="590" spans="1:27" x14ac:dyDescent="0.25">
      <c r="A590"/>
      <c r="B590"/>
      <c r="C590"/>
      <c r="D590"/>
      <c r="E590" s="108"/>
      <c r="F590"/>
      <c r="G590"/>
      <c r="H590" s="108"/>
      <c r="I590"/>
      <c r="J590"/>
      <c r="K590"/>
      <c r="L590" s="111"/>
      <c r="M590"/>
      <c r="N590"/>
      <c r="O590"/>
      <c r="P590"/>
      <c r="Q590"/>
      <c r="R590"/>
      <c r="S590"/>
      <c r="T590" s="109"/>
      <c r="U590"/>
      <c r="V590"/>
      <c r="W590"/>
      <c r="X590"/>
      <c r="Y590"/>
      <c r="Z590"/>
      <c r="AA590"/>
    </row>
    <row r="591" spans="1:27" x14ac:dyDescent="0.25">
      <c r="A591"/>
      <c r="B591"/>
      <c r="C591"/>
      <c r="D591"/>
      <c r="E591" s="108"/>
      <c r="F591"/>
      <c r="G591"/>
      <c r="H591" s="108"/>
      <c r="I591"/>
      <c r="J591"/>
      <c r="K591"/>
      <c r="L591" s="111"/>
      <c r="M591"/>
      <c r="N591"/>
      <c r="O591"/>
      <c r="P591"/>
      <c r="Q591"/>
      <c r="R591"/>
      <c r="S591"/>
      <c r="T591" s="109"/>
      <c r="U591"/>
      <c r="V591"/>
      <c r="W591"/>
      <c r="X591"/>
      <c r="Y591"/>
      <c r="Z591"/>
      <c r="AA591"/>
    </row>
    <row r="592" spans="1:27" x14ac:dyDescent="0.25">
      <c r="A592"/>
      <c r="B592"/>
      <c r="C592"/>
      <c r="D592"/>
      <c r="E592" s="108"/>
      <c r="F592"/>
      <c r="G592"/>
      <c r="H592" s="108"/>
      <c r="I592"/>
      <c r="J592"/>
      <c r="K592"/>
      <c r="L592" s="111"/>
      <c r="M592"/>
      <c r="N592"/>
      <c r="O592"/>
      <c r="P592"/>
      <c r="Q592"/>
      <c r="R592"/>
      <c r="S592"/>
      <c r="T592" s="109"/>
      <c r="U592"/>
      <c r="V592"/>
      <c r="W592"/>
      <c r="X592"/>
      <c r="Y592"/>
      <c r="Z592"/>
      <c r="AA592"/>
    </row>
    <row r="593" spans="1:27" x14ac:dyDescent="0.25">
      <c r="A593"/>
      <c r="B593"/>
      <c r="C593"/>
      <c r="D593"/>
      <c r="E593" s="108"/>
      <c r="F593"/>
      <c r="G593"/>
      <c r="H593" s="108"/>
      <c r="I593"/>
      <c r="J593"/>
      <c r="K593"/>
      <c r="L593" s="111"/>
      <c r="M593"/>
      <c r="N593"/>
      <c r="O593"/>
      <c r="P593"/>
      <c r="Q593"/>
      <c r="R593"/>
      <c r="S593"/>
      <c r="T593" s="109"/>
      <c r="U593"/>
      <c r="V593"/>
      <c r="W593"/>
      <c r="X593"/>
      <c r="Y593"/>
      <c r="Z593"/>
      <c r="AA593"/>
    </row>
    <row r="594" spans="1:27" x14ac:dyDescent="0.25">
      <c r="A594"/>
      <c r="B594"/>
      <c r="C594"/>
      <c r="D594"/>
      <c r="E594" s="108"/>
      <c r="F594"/>
      <c r="G594"/>
      <c r="H594" s="108"/>
      <c r="I594"/>
      <c r="J594"/>
      <c r="K594"/>
      <c r="L594" s="111"/>
      <c r="M594"/>
      <c r="N594"/>
      <c r="O594"/>
      <c r="P594"/>
      <c r="Q594"/>
      <c r="R594"/>
      <c r="S594"/>
      <c r="T594" s="109"/>
      <c r="U594"/>
      <c r="V594"/>
      <c r="W594"/>
      <c r="X594"/>
      <c r="Y594"/>
      <c r="Z594"/>
      <c r="AA594"/>
    </row>
    <row r="595" spans="1:27" x14ac:dyDescent="0.25">
      <c r="A595"/>
      <c r="B595"/>
      <c r="C595"/>
      <c r="D595"/>
      <c r="E595" s="108"/>
      <c r="F595"/>
      <c r="G595"/>
      <c r="H595" s="108"/>
      <c r="I595"/>
      <c r="J595"/>
      <c r="K595"/>
      <c r="L595" s="111"/>
      <c r="M595"/>
      <c r="N595"/>
      <c r="O595"/>
      <c r="P595"/>
      <c r="Q595"/>
      <c r="R595"/>
      <c r="S595"/>
      <c r="T595" s="109"/>
      <c r="U595"/>
      <c r="V595"/>
      <c r="W595"/>
      <c r="X595"/>
      <c r="Y595"/>
      <c r="Z595"/>
      <c r="AA595"/>
    </row>
    <row r="596" spans="1:27" x14ac:dyDescent="0.25">
      <c r="A596"/>
      <c r="B596"/>
      <c r="C596"/>
      <c r="D596"/>
      <c r="E596" s="108"/>
      <c r="F596"/>
      <c r="G596"/>
      <c r="H596" s="108"/>
      <c r="I596"/>
      <c r="J596"/>
      <c r="K596"/>
      <c r="L596" s="111"/>
      <c r="M596"/>
      <c r="N596"/>
      <c r="O596"/>
      <c r="P596"/>
      <c r="Q596"/>
      <c r="R596"/>
      <c r="S596"/>
      <c r="T596" s="109"/>
      <c r="U596"/>
      <c r="V596"/>
      <c r="W596"/>
      <c r="X596"/>
      <c r="Y596"/>
      <c r="Z596"/>
      <c r="AA596"/>
    </row>
    <row r="597" spans="1:27" x14ac:dyDescent="0.25">
      <c r="A597"/>
      <c r="B597"/>
      <c r="C597"/>
      <c r="D597"/>
      <c r="E597" s="108"/>
      <c r="F597"/>
      <c r="G597"/>
      <c r="H597" s="108"/>
      <c r="I597"/>
      <c r="J597"/>
      <c r="K597"/>
      <c r="L597" s="111"/>
      <c r="M597"/>
      <c r="N597"/>
      <c r="O597"/>
      <c r="P597"/>
      <c r="Q597"/>
      <c r="R597"/>
      <c r="S597"/>
      <c r="T597" s="109"/>
      <c r="U597"/>
      <c r="V597"/>
      <c r="W597"/>
      <c r="X597"/>
      <c r="Y597"/>
      <c r="Z597"/>
      <c r="AA597"/>
    </row>
    <row r="598" spans="1:27" x14ac:dyDescent="0.25">
      <c r="A598"/>
      <c r="B598"/>
      <c r="C598"/>
      <c r="D598"/>
      <c r="E598" s="108"/>
      <c r="F598"/>
      <c r="G598"/>
      <c r="H598" s="108"/>
      <c r="I598"/>
      <c r="J598"/>
      <c r="K598"/>
      <c r="L598" s="111"/>
      <c r="M598"/>
      <c r="N598"/>
      <c r="O598"/>
      <c r="P598"/>
      <c r="Q598"/>
      <c r="R598"/>
      <c r="S598"/>
      <c r="T598" s="109"/>
      <c r="U598"/>
      <c r="V598"/>
      <c r="W598"/>
      <c r="X598"/>
      <c r="Y598"/>
      <c r="Z598"/>
      <c r="AA598"/>
    </row>
    <row r="599" spans="1:27" x14ac:dyDescent="0.25">
      <c r="A599"/>
      <c r="B599"/>
      <c r="C599"/>
      <c r="D599"/>
      <c r="E599" s="108"/>
      <c r="F599"/>
      <c r="G599"/>
      <c r="H599" s="108"/>
      <c r="I599"/>
      <c r="J599"/>
      <c r="K599"/>
      <c r="L599" s="111"/>
      <c r="M599"/>
      <c r="N599"/>
      <c r="O599"/>
      <c r="P599"/>
      <c r="Q599"/>
      <c r="R599"/>
      <c r="S599"/>
      <c r="T599" s="109"/>
      <c r="U599"/>
      <c r="V599"/>
      <c r="W599"/>
      <c r="X599"/>
      <c r="Y599"/>
      <c r="Z599"/>
      <c r="AA599"/>
    </row>
    <row r="600" spans="1:27" x14ac:dyDescent="0.25">
      <c r="A600"/>
      <c r="B600"/>
      <c r="C600"/>
      <c r="D600"/>
      <c r="E600" s="108"/>
      <c r="F600"/>
      <c r="G600"/>
      <c r="H600" s="108"/>
      <c r="I600"/>
      <c r="J600"/>
      <c r="K600"/>
      <c r="L600" s="111"/>
      <c r="M600"/>
      <c r="N600"/>
      <c r="O600"/>
      <c r="P600"/>
      <c r="Q600"/>
      <c r="R600"/>
      <c r="S600"/>
      <c r="T600" s="109"/>
      <c r="U600"/>
      <c r="V600"/>
      <c r="W600"/>
      <c r="X600"/>
      <c r="Y600"/>
      <c r="Z600"/>
      <c r="AA600"/>
    </row>
    <row r="601" spans="1:27" x14ac:dyDescent="0.25">
      <c r="A601"/>
      <c r="B601"/>
      <c r="C601"/>
      <c r="D601"/>
      <c r="E601" s="108"/>
      <c r="F601"/>
      <c r="G601"/>
      <c r="H601" s="108"/>
      <c r="I601"/>
      <c r="J601"/>
      <c r="K601"/>
      <c r="L601" s="111"/>
      <c r="M601"/>
      <c r="N601"/>
      <c r="O601"/>
      <c r="P601"/>
      <c r="Q601"/>
      <c r="R601"/>
      <c r="S601"/>
      <c r="T601" s="109"/>
      <c r="U601"/>
      <c r="V601"/>
      <c r="W601"/>
      <c r="X601"/>
      <c r="Y601"/>
      <c r="Z601"/>
      <c r="AA601"/>
    </row>
    <row r="602" spans="1:27" x14ac:dyDescent="0.25">
      <c r="A602"/>
      <c r="B602"/>
      <c r="C602"/>
      <c r="D602"/>
      <c r="E602" s="108"/>
      <c r="F602"/>
      <c r="G602"/>
      <c r="H602" s="108"/>
      <c r="I602"/>
      <c r="J602"/>
      <c r="K602"/>
      <c r="L602" s="111"/>
      <c r="M602"/>
      <c r="N602"/>
      <c r="O602"/>
      <c r="P602"/>
      <c r="Q602"/>
      <c r="R602"/>
      <c r="S602"/>
      <c r="T602" s="109"/>
      <c r="U602"/>
      <c r="V602"/>
      <c r="W602"/>
      <c r="X602"/>
      <c r="Y602"/>
      <c r="Z602"/>
      <c r="AA602"/>
    </row>
    <row r="603" spans="1:27" x14ac:dyDescent="0.25">
      <c r="A603"/>
      <c r="B603"/>
      <c r="C603"/>
      <c r="D603"/>
      <c r="E603" s="108"/>
      <c r="F603"/>
      <c r="G603"/>
      <c r="H603" s="108"/>
      <c r="I603"/>
      <c r="J603"/>
      <c r="K603"/>
      <c r="L603" s="111"/>
      <c r="M603"/>
      <c r="N603"/>
      <c r="O603"/>
      <c r="P603"/>
      <c r="Q603"/>
      <c r="R603"/>
      <c r="S603"/>
      <c r="T603" s="109"/>
      <c r="U603"/>
      <c r="V603"/>
      <c r="W603"/>
      <c r="X603"/>
      <c r="Y603"/>
      <c r="Z603"/>
      <c r="AA603"/>
    </row>
    <row r="604" spans="1:27" x14ac:dyDescent="0.25">
      <c r="A604"/>
      <c r="B604"/>
      <c r="C604"/>
      <c r="D604"/>
      <c r="E604" s="108"/>
      <c r="F604"/>
      <c r="G604"/>
      <c r="H604" s="108"/>
      <c r="I604"/>
      <c r="J604"/>
      <c r="K604"/>
      <c r="L604" s="111"/>
      <c r="M604"/>
      <c r="N604"/>
      <c r="O604"/>
      <c r="P604"/>
      <c r="Q604"/>
      <c r="R604"/>
      <c r="S604"/>
      <c r="T604" s="109"/>
      <c r="U604"/>
      <c r="V604"/>
      <c r="W604"/>
      <c r="X604"/>
      <c r="Y604"/>
      <c r="Z604"/>
      <c r="AA604"/>
    </row>
    <row r="605" spans="1:27" x14ac:dyDescent="0.25">
      <c r="A605"/>
      <c r="B605"/>
      <c r="C605"/>
      <c r="D605"/>
      <c r="E605" s="108"/>
      <c r="F605"/>
      <c r="G605"/>
      <c r="H605" s="108"/>
      <c r="I605"/>
      <c r="J605"/>
      <c r="K605"/>
      <c r="L605" s="111"/>
      <c r="M605"/>
      <c r="N605"/>
      <c r="O605"/>
      <c r="P605"/>
      <c r="Q605"/>
      <c r="R605"/>
      <c r="S605"/>
      <c r="T605" s="109"/>
      <c r="U605"/>
      <c r="V605"/>
      <c r="W605"/>
      <c r="X605"/>
      <c r="Y605"/>
      <c r="Z605"/>
      <c r="AA605"/>
    </row>
    <row r="606" spans="1:27" x14ac:dyDescent="0.25">
      <c r="A606"/>
      <c r="B606"/>
      <c r="C606"/>
      <c r="D606"/>
      <c r="E606" s="108"/>
      <c r="F606"/>
      <c r="G606"/>
      <c r="H606" s="108"/>
      <c r="I606"/>
      <c r="J606"/>
      <c r="K606"/>
      <c r="L606" s="111"/>
      <c r="M606"/>
      <c r="N606"/>
      <c r="O606"/>
      <c r="P606"/>
      <c r="Q606"/>
      <c r="R606"/>
      <c r="S606"/>
      <c r="T606" s="109"/>
      <c r="U606"/>
      <c r="V606"/>
      <c r="W606"/>
      <c r="X606"/>
      <c r="Y606"/>
      <c r="Z606"/>
      <c r="AA606"/>
    </row>
    <row r="607" spans="1:27" x14ac:dyDescent="0.25">
      <c r="A607"/>
      <c r="B607"/>
      <c r="C607"/>
      <c r="D607"/>
      <c r="E607" s="108"/>
      <c r="F607"/>
      <c r="G607"/>
      <c r="H607" s="108"/>
      <c r="I607"/>
      <c r="J607"/>
      <c r="K607"/>
      <c r="L607" s="111"/>
      <c r="M607"/>
      <c r="N607"/>
      <c r="O607"/>
      <c r="P607"/>
      <c r="Q607"/>
      <c r="R607"/>
      <c r="S607"/>
      <c r="T607" s="109"/>
      <c r="U607"/>
      <c r="V607"/>
      <c r="W607"/>
      <c r="X607"/>
      <c r="Y607"/>
      <c r="Z607"/>
      <c r="AA607"/>
    </row>
    <row r="608" spans="1:27" x14ac:dyDescent="0.25">
      <c r="A608"/>
      <c r="B608"/>
      <c r="C608"/>
      <c r="D608"/>
      <c r="E608" s="108"/>
      <c r="F608"/>
      <c r="G608"/>
      <c r="H608" s="108"/>
      <c r="I608"/>
      <c r="J608"/>
      <c r="K608"/>
      <c r="L608" s="111"/>
      <c r="M608"/>
      <c r="N608"/>
      <c r="O608"/>
      <c r="P608"/>
      <c r="Q608"/>
      <c r="R608"/>
      <c r="S608"/>
      <c r="T608" s="109"/>
      <c r="U608"/>
      <c r="V608"/>
      <c r="W608"/>
      <c r="X608"/>
      <c r="Y608"/>
      <c r="Z608"/>
      <c r="AA608"/>
    </row>
    <row r="609" spans="1:27" x14ac:dyDescent="0.25">
      <c r="A609"/>
      <c r="B609"/>
      <c r="C609"/>
      <c r="D609"/>
      <c r="E609" s="108"/>
      <c r="F609"/>
      <c r="G609"/>
      <c r="H609" s="108"/>
      <c r="I609"/>
      <c r="J609"/>
      <c r="K609"/>
      <c r="L609" s="111"/>
      <c r="M609"/>
      <c r="N609"/>
      <c r="O609"/>
      <c r="P609"/>
      <c r="Q609"/>
      <c r="R609"/>
      <c r="S609"/>
      <c r="T609" s="109"/>
      <c r="U609"/>
      <c r="V609"/>
      <c r="W609"/>
      <c r="X609"/>
      <c r="Y609"/>
      <c r="Z609"/>
      <c r="AA609"/>
    </row>
    <row r="610" spans="1:27" x14ac:dyDescent="0.25">
      <c r="A610"/>
      <c r="B610"/>
      <c r="C610"/>
      <c r="D610"/>
      <c r="E610" s="108"/>
      <c r="F610"/>
      <c r="G610"/>
      <c r="H610" s="108"/>
      <c r="I610"/>
      <c r="J610"/>
      <c r="K610"/>
      <c r="L610" s="111"/>
      <c r="M610"/>
      <c r="N610"/>
      <c r="O610"/>
      <c r="P610"/>
      <c r="Q610"/>
      <c r="R610"/>
      <c r="S610"/>
      <c r="T610" s="109"/>
      <c r="U610"/>
      <c r="V610"/>
      <c r="W610"/>
      <c r="X610"/>
      <c r="Y610"/>
      <c r="Z610"/>
      <c r="AA610"/>
    </row>
    <row r="611" spans="1:27" x14ac:dyDescent="0.25">
      <c r="A611"/>
      <c r="B611"/>
      <c r="C611"/>
      <c r="D611"/>
      <c r="E611" s="108"/>
      <c r="F611"/>
      <c r="G611"/>
      <c r="H611" s="108"/>
      <c r="I611"/>
      <c r="J611"/>
      <c r="K611"/>
      <c r="L611" s="111"/>
      <c r="M611"/>
      <c r="N611"/>
      <c r="O611"/>
      <c r="P611"/>
      <c r="Q611"/>
      <c r="R611"/>
      <c r="S611"/>
      <c r="T611" s="109"/>
      <c r="U611"/>
      <c r="V611"/>
      <c r="W611"/>
      <c r="X611"/>
      <c r="Y611"/>
      <c r="Z611"/>
      <c r="AA611"/>
    </row>
    <row r="612" spans="1:27" x14ac:dyDescent="0.25">
      <c r="A612"/>
      <c r="B612"/>
      <c r="C612"/>
      <c r="D612"/>
      <c r="E612" s="108"/>
      <c r="F612"/>
      <c r="G612"/>
      <c r="H612" s="108"/>
      <c r="I612"/>
      <c r="J612"/>
      <c r="K612"/>
      <c r="L612" s="111"/>
      <c r="M612"/>
      <c r="N612"/>
      <c r="O612"/>
      <c r="P612"/>
      <c r="Q612"/>
      <c r="R612"/>
      <c r="S612"/>
      <c r="T612" s="109"/>
      <c r="U612"/>
      <c r="V612"/>
      <c r="W612"/>
      <c r="X612"/>
      <c r="Y612"/>
      <c r="Z612"/>
      <c r="AA612"/>
    </row>
    <row r="613" spans="1:27" x14ac:dyDescent="0.25">
      <c r="A613"/>
      <c r="B613"/>
      <c r="C613"/>
      <c r="D613"/>
      <c r="E613" s="108"/>
      <c r="F613"/>
      <c r="G613"/>
      <c r="H613" s="108"/>
      <c r="I613"/>
      <c r="J613"/>
      <c r="K613"/>
      <c r="L613" s="111"/>
      <c r="M613"/>
      <c r="N613"/>
      <c r="O613"/>
      <c r="P613"/>
      <c r="Q613"/>
      <c r="R613"/>
      <c r="S613"/>
      <c r="T613" s="109"/>
      <c r="U613"/>
      <c r="V613"/>
      <c r="W613"/>
      <c r="X613"/>
      <c r="Y613"/>
      <c r="Z613"/>
      <c r="AA613"/>
    </row>
    <row r="614" spans="1:27" x14ac:dyDescent="0.25">
      <c r="A614"/>
      <c r="B614"/>
      <c r="C614"/>
      <c r="D614"/>
      <c r="E614" s="108"/>
      <c r="F614"/>
      <c r="G614"/>
      <c r="H614" s="108"/>
      <c r="I614"/>
      <c r="J614"/>
      <c r="K614"/>
      <c r="L614" s="111"/>
      <c r="M614"/>
      <c r="N614"/>
      <c r="O614"/>
      <c r="P614"/>
      <c r="Q614"/>
      <c r="R614"/>
      <c r="S614"/>
      <c r="T614" s="109"/>
      <c r="U614"/>
      <c r="V614"/>
      <c r="W614"/>
      <c r="X614"/>
      <c r="Y614"/>
      <c r="Z614"/>
      <c r="AA614"/>
    </row>
    <row r="615" spans="1:27" x14ac:dyDescent="0.25">
      <c r="A615"/>
      <c r="B615"/>
      <c r="C615"/>
      <c r="D615"/>
      <c r="E615" s="108"/>
      <c r="F615"/>
      <c r="G615"/>
      <c r="H615" s="108"/>
      <c r="I615"/>
      <c r="J615"/>
      <c r="K615"/>
      <c r="L615" s="111"/>
      <c r="M615"/>
      <c r="N615"/>
      <c r="O615"/>
      <c r="P615"/>
      <c r="Q615"/>
      <c r="R615"/>
      <c r="S615"/>
      <c r="T615" s="109"/>
      <c r="U615"/>
      <c r="V615"/>
      <c r="W615"/>
      <c r="X615"/>
      <c r="Y615"/>
      <c r="Z615"/>
      <c r="AA615"/>
    </row>
    <row r="616" spans="1:27" x14ac:dyDescent="0.25">
      <c r="A616"/>
      <c r="B616"/>
      <c r="C616"/>
      <c r="D616"/>
      <c r="E616" s="108"/>
      <c r="F616"/>
      <c r="G616"/>
      <c r="H616" s="108"/>
      <c r="I616"/>
      <c r="J616"/>
      <c r="K616"/>
      <c r="L616" s="111"/>
      <c r="M616"/>
      <c r="N616"/>
      <c r="O616"/>
      <c r="P616"/>
      <c r="Q616"/>
      <c r="R616"/>
      <c r="S616"/>
      <c r="T616" s="109"/>
      <c r="U616"/>
      <c r="V616"/>
      <c r="W616"/>
      <c r="X616"/>
      <c r="Y616"/>
      <c r="Z616"/>
      <c r="AA616"/>
    </row>
    <row r="617" spans="1:27" x14ac:dyDescent="0.25">
      <c r="A617"/>
      <c r="B617"/>
      <c r="C617"/>
      <c r="D617"/>
      <c r="E617" s="108"/>
      <c r="F617"/>
      <c r="G617"/>
      <c r="H617" s="108"/>
      <c r="I617"/>
      <c r="J617"/>
      <c r="K617"/>
      <c r="L617" s="111"/>
      <c r="M617"/>
      <c r="N617"/>
      <c r="O617"/>
      <c r="P617"/>
      <c r="Q617"/>
      <c r="R617"/>
      <c r="S617"/>
      <c r="T617" s="109"/>
      <c r="U617"/>
      <c r="V617"/>
      <c r="W617"/>
      <c r="X617"/>
      <c r="Y617"/>
      <c r="Z617"/>
      <c r="AA617"/>
    </row>
    <row r="618" spans="1:27" x14ac:dyDescent="0.25">
      <c r="A618"/>
      <c r="B618"/>
      <c r="C618"/>
      <c r="D618"/>
      <c r="E618" s="108"/>
      <c r="F618"/>
      <c r="G618"/>
      <c r="H618" s="108"/>
      <c r="I618"/>
      <c r="J618"/>
      <c r="K618"/>
      <c r="L618" s="111"/>
      <c r="M618"/>
      <c r="N618"/>
      <c r="O618"/>
      <c r="P618"/>
      <c r="Q618"/>
      <c r="R618"/>
      <c r="S618"/>
      <c r="T618" s="109"/>
      <c r="U618"/>
      <c r="V618"/>
      <c r="W618"/>
      <c r="X618"/>
      <c r="Y618"/>
      <c r="Z618"/>
      <c r="AA618"/>
    </row>
    <row r="619" spans="1:27" x14ac:dyDescent="0.25">
      <c r="A619"/>
      <c r="B619"/>
      <c r="C619"/>
      <c r="D619"/>
      <c r="E619" s="108"/>
      <c r="F619"/>
      <c r="G619"/>
      <c r="H619" s="108"/>
      <c r="I619"/>
      <c r="J619"/>
      <c r="K619"/>
      <c r="L619" s="111"/>
      <c r="M619"/>
      <c r="N619"/>
      <c r="O619"/>
      <c r="P619"/>
      <c r="Q619"/>
      <c r="R619"/>
      <c r="S619"/>
      <c r="T619" s="109"/>
      <c r="U619"/>
      <c r="V619"/>
      <c r="W619"/>
      <c r="X619"/>
      <c r="Y619"/>
      <c r="Z619"/>
      <c r="AA619"/>
    </row>
    <row r="620" spans="1:27" x14ac:dyDescent="0.25">
      <c r="A620"/>
      <c r="B620"/>
      <c r="C620"/>
      <c r="D620"/>
      <c r="E620" s="108"/>
      <c r="F620"/>
      <c r="G620"/>
      <c r="H620" s="108"/>
      <c r="I620"/>
      <c r="J620"/>
      <c r="K620"/>
      <c r="L620" s="111"/>
      <c r="M620"/>
      <c r="N620"/>
      <c r="O620"/>
      <c r="P620"/>
      <c r="Q620"/>
      <c r="R620"/>
      <c r="S620"/>
      <c r="T620" s="109"/>
      <c r="U620"/>
      <c r="V620"/>
      <c r="W620"/>
      <c r="X620"/>
      <c r="Y620"/>
      <c r="Z620"/>
      <c r="AA620"/>
    </row>
    <row r="621" spans="1:27" x14ac:dyDescent="0.25">
      <c r="A621"/>
      <c r="B621"/>
      <c r="C621"/>
      <c r="D621"/>
      <c r="E621" s="108"/>
      <c r="F621"/>
      <c r="G621"/>
      <c r="H621" s="108"/>
      <c r="I621"/>
      <c r="J621"/>
      <c r="K621"/>
      <c r="L621" s="111"/>
      <c r="M621"/>
      <c r="N621"/>
      <c r="O621"/>
      <c r="P621"/>
      <c r="Q621"/>
      <c r="R621"/>
      <c r="S621"/>
      <c r="T621" s="109"/>
      <c r="U621"/>
      <c r="V621"/>
      <c r="W621"/>
      <c r="X621"/>
      <c r="Y621"/>
      <c r="Z621"/>
      <c r="AA621"/>
    </row>
    <row r="622" spans="1:27" x14ac:dyDescent="0.25">
      <c r="A622"/>
      <c r="B622"/>
      <c r="C622"/>
      <c r="D622"/>
      <c r="E622" s="108"/>
      <c r="F622"/>
      <c r="G622"/>
      <c r="H622" s="108"/>
      <c r="I622"/>
      <c r="J622"/>
      <c r="K622"/>
      <c r="L622" s="111"/>
      <c r="M622"/>
      <c r="N622"/>
      <c r="O622"/>
      <c r="P622"/>
      <c r="Q622"/>
      <c r="R622"/>
      <c r="S622"/>
      <c r="T622" s="109"/>
      <c r="U622"/>
      <c r="V622"/>
      <c r="W622"/>
      <c r="X622"/>
      <c r="Y622"/>
      <c r="Z622"/>
      <c r="AA622"/>
    </row>
    <row r="623" spans="1:27" x14ac:dyDescent="0.25">
      <c r="A623"/>
      <c r="B623"/>
      <c r="C623"/>
      <c r="D623"/>
      <c r="E623" s="108"/>
      <c r="F623"/>
      <c r="G623"/>
      <c r="H623" s="108"/>
      <c r="I623"/>
      <c r="J623"/>
      <c r="K623"/>
      <c r="L623" s="111"/>
      <c r="M623"/>
      <c r="N623"/>
      <c r="O623"/>
      <c r="P623"/>
      <c r="Q623"/>
      <c r="R623"/>
      <c r="S623"/>
      <c r="T623" s="109"/>
      <c r="U623"/>
      <c r="V623"/>
      <c r="W623"/>
      <c r="X623"/>
      <c r="Y623"/>
      <c r="Z623"/>
      <c r="AA623"/>
    </row>
    <row r="624" spans="1:27" x14ac:dyDescent="0.25">
      <c r="A624"/>
      <c r="B624"/>
      <c r="C624"/>
      <c r="D624"/>
      <c r="E624" s="108"/>
      <c r="F624"/>
      <c r="G624"/>
      <c r="H624" s="108"/>
      <c r="I624"/>
      <c r="J624"/>
      <c r="K624"/>
      <c r="L624" s="111"/>
      <c r="M624"/>
      <c r="N624"/>
      <c r="O624"/>
      <c r="P624"/>
      <c r="Q624"/>
      <c r="R624"/>
      <c r="S624"/>
      <c r="T624" s="109"/>
      <c r="U624"/>
      <c r="V624"/>
      <c r="W624"/>
      <c r="X624"/>
      <c r="Y624"/>
      <c r="Z624"/>
      <c r="AA624"/>
    </row>
    <row r="625" spans="1:27" x14ac:dyDescent="0.25">
      <c r="A625"/>
      <c r="B625"/>
      <c r="C625"/>
      <c r="D625"/>
      <c r="E625" s="108"/>
      <c r="F625"/>
      <c r="G625"/>
      <c r="H625" s="108"/>
      <c r="I625"/>
      <c r="J625"/>
      <c r="K625"/>
      <c r="L625" s="111"/>
      <c r="M625"/>
      <c r="N625"/>
      <c r="O625"/>
      <c r="P625"/>
      <c r="Q625"/>
      <c r="R625"/>
      <c r="S625"/>
      <c r="T625" s="109"/>
      <c r="U625"/>
      <c r="V625"/>
      <c r="W625"/>
      <c r="X625"/>
      <c r="Y625"/>
      <c r="Z625"/>
      <c r="AA625"/>
    </row>
    <row r="626" spans="1:27" x14ac:dyDescent="0.25">
      <c r="A626"/>
      <c r="B626"/>
      <c r="C626"/>
      <c r="D626"/>
      <c r="E626" s="108"/>
      <c r="F626"/>
      <c r="G626"/>
      <c r="H626" s="108"/>
      <c r="I626"/>
      <c r="J626"/>
      <c r="K626"/>
      <c r="L626" s="111"/>
      <c r="M626"/>
      <c r="N626"/>
      <c r="O626"/>
      <c r="P626"/>
      <c r="Q626"/>
      <c r="R626"/>
      <c r="S626"/>
      <c r="T626" s="109"/>
      <c r="U626"/>
      <c r="V626"/>
      <c r="W626"/>
      <c r="X626"/>
      <c r="Y626"/>
      <c r="Z626"/>
      <c r="AA626"/>
    </row>
    <row r="627" spans="1:27" x14ac:dyDescent="0.25">
      <c r="A627"/>
      <c r="B627"/>
      <c r="C627"/>
      <c r="D627"/>
      <c r="E627" s="108"/>
      <c r="F627"/>
      <c r="G627"/>
      <c r="H627" s="108"/>
      <c r="I627"/>
      <c r="J627"/>
      <c r="K627"/>
      <c r="L627" s="111"/>
      <c r="M627"/>
      <c r="N627"/>
      <c r="O627"/>
      <c r="P627"/>
      <c r="Q627"/>
      <c r="R627"/>
      <c r="S627"/>
      <c r="T627" s="109"/>
      <c r="U627"/>
      <c r="V627"/>
      <c r="W627"/>
      <c r="X627"/>
      <c r="Y627"/>
      <c r="Z627"/>
      <c r="AA627"/>
    </row>
    <row r="628" spans="1:27" x14ac:dyDescent="0.25">
      <c r="A628"/>
      <c r="B628"/>
      <c r="C628"/>
      <c r="D628"/>
      <c r="E628" s="108"/>
      <c r="F628"/>
      <c r="G628"/>
      <c r="H628" s="108"/>
      <c r="I628"/>
      <c r="J628"/>
      <c r="K628"/>
      <c r="L628" s="111"/>
      <c r="M628"/>
      <c r="N628"/>
      <c r="O628"/>
      <c r="P628"/>
      <c r="Q628"/>
      <c r="R628"/>
      <c r="S628"/>
      <c r="T628" s="109"/>
      <c r="U628"/>
      <c r="V628"/>
      <c r="W628"/>
      <c r="X628"/>
      <c r="Y628"/>
      <c r="Z628"/>
      <c r="AA628"/>
    </row>
    <row r="629" spans="1:27" x14ac:dyDescent="0.25">
      <c r="A629"/>
      <c r="B629"/>
      <c r="C629"/>
      <c r="D629"/>
      <c r="E629" s="108"/>
      <c r="F629"/>
      <c r="G629"/>
      <c r="H629" s="108"/>
      <c r="I629"/>
      <c r="J629"/>
      <c r="K629"/>
      <c r="L629" s="111"/>
      <c r="M629"/>
      <c r="N629"/>
      <c r="O629"/>
      <c r="P629"/>
      <c r="Q629"/>
      <c r="R629"/>
      <c r="S629"/>
      <c r="T629" s="109"/>
      <c r="U629"/>
      <c r="V629"/>
      <c r="W629"/>
      <c r="X629"/>
      <c r="Y629"/>
      <c r="Z629"/>
      <c r="AA629"/>
    </row>
    <row r="630" spans="1:27" x14ac:dyDescent="0.25">
      <c r="A630"/>
      <c r="B630"/>
      <c r="C630"/>
      <c r="D630"/>
      <c r="E630" s="108"/>
      <c r="F630"/>
      <c r="G630"/>
      <c r="H630" s="108"/>
      <c r="I630"/>
      <c r="J630"/>
      <c r="K630"/>
      <c r="L630" s="111"/>
      <c r="M630"/>
      <c r="N630"/>
      <c r="O630"/>
      <c r="P630"/>
      <c r="Q630"/>
      <c r="R630"/>
      <c r="S630"/>
      <c r="T630" s="109"/>
      <c r="U630"/>
      <c r="V630"/>
      <c r="W630"/>
      <c r="X630"/>
      <c r="Y630"/>
      <c r="Z630"/>
      <c r="AA630"/>
    </row>
    <row r="631" spans="1:27" x14ac:dyDescent="0.25">
      <c r="A631"/>
      <c r="B631"/>
      <c r="C631"/>
      <c r="D631"/>
      <c r="E631" s="108"/>
      <c r="F631"/>
      <c r="G631"/>
      <c r="H631" s="108"/>
      <c r="I631"/>
      <c r="J631"/>
      <c r="K631"/>
      <c r="L631" s="111"/>
      <c r="M631"/>
      <c r="N631"/>
      <c r="O631"/>
      <c r="P631"/>
      <c r="Q631"/>
      <c r="R631"/>
      <c r="S631"/>
      <c r="T631" s="109"/>
      <c r="U631"/>
      <c r="V631"/>
      <c r="W631"/>
      <c r="X631"/>
      <c r="Y631"/>
      <c r="Z631"/>
      <c r="AA631"/>
    </row>
    <row r="632" spans="1:27" x14ac:dyDescent="0.25">
      <c r="A632"/>
      <c r="B632"/>
      <c r="C632"/>
      <c r="D632"/>
      <c r="E632" s="108"/>
      <c r="F632"/>
      <c r="G632"/>
      <c r="H632" s="108"/>
      <c r="I632"/>
      <c r="J632"/>
      <c r="K632"/>
      <c r="L632" s="111"/>
      <c r="M632"/>
      <c r="N632"/>
      <c r="O632"/>
      <c r="P632"/>
      <c r="Q632"/>
      <c r="R632"/>
      <c r="S632"/>
      <c r="T632" s="109"/>
      <c r="U632"/>
      <c r="V632"/>
      <c r="W632"/>
      <c r="X632"/>
      <c r="Y632"/>
      <c r="Z632"/>
      <c r="AA632"/>
    </row>
    <row r="633" spans="1:27" x14ac:dyDescent="0.25">
      <c r="A633"/>
      <c r="B633"/>
      <c r="C633"/>
      <c r="D633"/>
      <c r="E633" s="108"/>
      <c r="F633"/>
      <c r="G633"/>
      <c r="H633" s="108"/>
      <c r="I633"/>
      <c r="J633"/>
      <c r="K633"/>
      <c r="L633" s="111"/>
      <c r="M633"/>
      <c r="N633"/>
      <c r="O633"/>
      <c r="P633"/>
      <c r="Q633"/>
      <c r="R633"/>
      <c r="S633"/>
      <c r="T633" s="109"/>
      <c r="U633"/>
      <c r="V633"/>
      <c r="W633"/>
      <c r="X633"/>
      <c r="Y633"/>
      <c r="Z633"/>
      <c r="AA633"/>
    </row>
    <row r="634" spans="1:27" x14ac:dyDescent="0.25">
      <c r="A634"/>
      <c r="B634"/>
      <c r="C634"/>
      <c r="D634"/>
      <c r="E634" s="108"/>
      <c r="F634"/>
      <c r="G634"/>
      <c r="H634" s="108"/>
      <c r="I634"/>
      <c r="J634"/>
      <c r="K634"/>
      <c r="L634" s="111"/>
      <c r="M634"/>
      <c r="N634"/>
      <c r="O634"/>
      <c r="P634"/>
      <c r="Q634"/>
      <c r="R634"/>
      <c r="S634"/>
      <c r="T634" s="109"/>
      <c r="U634"/>
      <c r="V634"/>
      <c r="W634"/>
      <c r="X634"/>
      <c r="Y634"/>
      <c r="Z634"/>
      <c r="AA634"/>
    </row>
    <row r="635" spans="1:27" x14ac:dyDescent="0.25">
      <c r="A635"/>
      <c r="B635"/>
      <c r="C635"/>
      <c r="D635"/>
      <c r="E635" s="108"/>
      <c r="F635"/>
      <c r="G635"/>
      <c r="H635" s="108"/>
      <c r="I635"/>
      <c r="J635"/>
      <c r="K635"/>
      <c r="L635" s="111"/>
      <c r="M635"/>
      <c r="N635"/>
      <c r="O635"/>
      <c r="P635"/>
      <c r="Q635"/>
      <c r="R635"/>
      <c r="S635"/>
      <c r="T635" s="109"/>
      <c r="U635"/>
      <c r="V635"/>
      <c r="W635"/>
      <c r="X635"/>
      <c r="Y635"/>
      <c r="Z635"/>
      <c r="AA635"/>
    </row>
    <row r="636" spans="1:27" x14ac:dyDescent="0.25">
      <c r="A636"/>
      <c r="B636"/>
      <c r="C636"/>
      <c r="D636"/>
      <c r="E636" s="108"/>
      <c r="F636"/>
      <c r="G636"/>
      <c r="H636" s="108"/>
      <c r="I636"/>
      <c r="J636"/>
      <c r="K636"/>
      <c r="L636" s="111"/>
      <c r="M636"/>
      <c r="N636"/>
      <c r="O636"/>
      <c r="P636"/>
      <c r="Q636"/>
      <c r="R636"/>
      <c r="S636"/>
      <c r="T636" s="109"/>
      <c r="U636"/>
      <c r="V636"/>
      <c r="W636"/>
      <c r="X636"/>
      <c r="Y636"/>
      <c r="Z636"/>
      <c r="AA636"/>
    </row>
    <row r="637" spans="1:27" x14ac:dyDescent="0.25">
      <c r="A637"/>
      <c r="B637"/>
      <c r="C637"/>
      <c r="D637"/>
      <c r="E637" s="108"/>
      <c r="F637"/>
      <c r="G637"/>
      <c r="H637" s="108"/>
      <c r="I637"/>
      <c r="J637"/>
      <c r="K637"/>
      <c r="L637" s="111"/>
      <c r="M637"/>
      <c r="N637"/>
      <c r="O637"/>
      <c r="P637"/>
      <c r="Q637"/>
      <c r="R637"/>
      <c r="S637"/>
      <c r="T637" s="109"/>
      <c r="U637"/>
      <c r="V637"/>
      <c r="W637"/>
      <c r="X637"/>
      <c r="Y637"/>
      <c r="Z637"/>
      <c r="AA637"/>
    </row>
    <row r="638" spans="1:27" x14ac:dyDescent="0.25">
      <c r="A638"/>
      <c r="B638"/>
      <c r="C638"/>
      <c r="D638"/>
      <c r="E638" s="108"/>
      <c r="F638"/>
      <c r="G638"/>
      <c r="H638" s="108"/>
      <c r="I638"/>
      <c r="J638"/>
      <c r="K638"/>
      <c r="L638" s="111"/>
      <c r="M638"/>
      <c r="N638"/>
      <c r="O638"/>
      <c r="P638"/>
      <c r="Q638"/>
      <c r="R638"/>
      <c r="S638"/>
      <c r="T638" s="109"/>
      <c r="U638"/>
      <c r="V638"/>
      <c r="W638"/>
      <c r="X638"/>
      <c r="Y638"/>
      <c r="Z638"/>
      <c r="AA638"/>
    </row>
    <row r="639" spans="1:27" x14ac:dyDescent="0.25">
      <c r="A639"/>
      <c r="B639"/>
      <c r="C639"/>
      <c r="D639"/>
      <c r="E639" s="108"/>
      <c r="F639"/>
      <c r="G639"/>
      <c r="H639" s="108"/>
      <c r="I639"/>
      <c r="J639"/>
      <c r="K639"/>
      <c r="L639" s="111"/>
      <c r="M639"/>
      <c r="N639"/>
      <c r="O639"/>
      <c r="P639"/>
      <c r="Q639"/>
      <c r="R639"/>
      <c r="S639"/>
      <c r="T639" s="109"/>
      <c r="U639"/>
      <c r="V639"/>
      <c r="W639"/>
      <c r="X639"/>
      <c r="Y639"/>
      <c r="Z639"/>
      <c r="AA639"/>
    </row>
    <row r="640" spans="1:27" x14ac:dyDescent="0.25">
      <c r="A640"/>
      <c r="B640"/>
      <c r="C640"/>
      <c r="D640"/>
      <c r="E640" s="108"/>
      <c r="F640"/>
      <c r="G640"/>
      <c r="H640" s="108"/>
      <c r="I640"/>
      <c r="J640"/>
      <c r="K640"/>
      <c r="L640" s="111"/>
      <c r="M640"/>
      <c r="N640"/>
      <c r="O640"/>
      <c r="P640"/>
      <c r="Q640"/>
      <c r="R640"/>
      <c r="S640"/>
      <c r="T640" s="109"/>
      <c r="U640"/>
      <c r="V640"/>
      <c r="W640"/>
      <c r="X640"/>
      <c r="Y640"/>
      <c r="Z640"/>
      <c r="AA640"/>
    </row>
    <row r="641" spans="1:27" x14ac:dyDescent="0.25">
      <c r="A641"/>
      <c r="B641"/>
      <c r="C641"/>
      <c r="D641"/>
      <c r="E641" s="108"/>
      <c r="F641"/>
      <c r="G641"/>
      <c r="H641" s="108"/>
      <c r="I641"/>
      <c r="J641"/>
      <c r="K641"/>
      <c r="L641" s="111"/>
      <c r="M641"/>
      <c r="N641"/>
      <c r="O641"/>
      <c r="P641"/>
      <c r="Q641"/>
      <c r="R641"/>
      <c r="S641"/>
      <c r="T641" s="109"/>
      <c r="U641"/>
      <c r="V641"/>
      <c r="W641"/>
      <c r="X641"/>
      <c r="Y641"/>
      <c r="Z641"/>
      <c r="AA641"/>
    </row>
    <row r="642" spans="1:27" x14ac:dyDescent="0.25">
      <c r="A642"/>
      <c r="B642"/>
      <c r="C642"/>
      <c r="D642"/>
      <c r="E642" s="108"/>
      <c r="F642"/>
      <c r="G642"/>
      <c r="H642" s="108"/>
      <c r="I642"/>
      <c r="J642"/>
      <c r="K642"/>
      <c r="L642" s="111"/>
      <c r="M642"/>
      <c r="N642"/>
      <c r="O642"/>
      <c r="P642"/>
      <c r="Q642"/>
      <c r="R642"/>
      <c r="S642"/>
      <c r="T642" s="109"/>
      <c r="U642"/>
      <c r="V642"/>
      <c r="W642"/>
      <c r="X642"/>
      <c r="Y642"/>
      <c r="Z642"/>
      <c r="AA642"/>
    </row>
    <row r="643" spans="1:27" x14ac:dyDescent="0.25">
      <c r="A643"/>
      <c r="B643"/>
      <c r="C643"/>
      <c r="D643"/>
      <c r="E643" s="108"/>
      <c r="F643"/>
      <c r="G643"/>
      <c r="H643" s="108"/>
      <c r="I643"/>
      <c r="J643"/>
      <c r="K643"/>
      <c r="L643" s="111"/>
      <c r="M643"/>
      <c r="N643"/>
      <c r="O643"/>
      <c r="P643"/>
      <c r="Q643"/>
      <c r="R643"/>
      <c r="S643"/>
      <c r="T643" s="109"/>
      <c r="U643"/>
      <c r="V643"/>
      <c r="W643"/>
      <c r="X643"/>
      <c r="Y643"/>
      <c r="Z643"/>
      <c r="AA643"/>
    </row>
    <row r="644" spans="1:27" x14ac:dyDescent="0.25">
      <c r="A644"/>
      <c r="B644"/>
      <c r="C644"/>
      <c r="D644"/>
      <c r="E644" s="108"/>
      <c r="F644"/>
      <c r="G644"/>
      <c r="H644" s="108"/>
      <c r="I644"/>
      <c r="J644"/>
      <c r="K644"/>
      <c r="L644" s="111"/>
      <c r="M644"/>
      <c r="N644"/>
      <c r="O644"/>
      <c r="P644"/>
      <c r="Q644"/>
      <c r="R644"/>
      <c r="S644"/>
      <c r="T644" s="109"/>
      <c r="U644"/>
      <c r="V644"/>
      <c r="W644"/>
      <c r="X644"/>
      <c r="Y644"/>
      <c r="Z644"/>
      <c r="AA644"/>
    </row>
    <row r="645" spans="1:27" x14ac:dyDescent="0.25">
      <c r="A645"/>
      <c r="B645"/>
      <c r="C645"/>
      <c r="D645"/>
      <c r="E645" s="108"/>
      <c r="F645"/>
      <c r="G645"/>
      <c r="H645" s="108"/>
      <c r="I645"/>
      <c r="J645"/>
      <c r="K645"/>
      <c r="L645" s="111"/>
      <c r="M645"/>
      <c r="N645"/>
      <c r="O645"/>
      <c r="P645"/>
      <c r="Q645"/>
      <c r="R645"/>
      <c r="S645"/>
      <c r="T645" s="109"/>
      <c r="U645"/>
      <c r="V645"/>
      <c r="W645"/>
      <c r="X645"/>
      <c r="Y645"/>
      <c r="Z645"/>
      <c r="AA645"/>
    </row>
    <row r="646" spans="1:27" x14ac:dyDescent="0.25">
      <c r="A646"/>
      <c r="B646"/>
      <c r="C646"/>
      <c r="D646"/>
      <c r="E646" s="108"/>
      <c r="F646"/>
      <c r="G646"/>
      <c r="H646" s="108"/>
      <c r="I646"/>
      <c r="J646"/>
      <c r="K646"/>
      <c r="L646" s="111"/>
      <c r="M646"/>
      <c r="N646"/>
      <c r="O646"/>
      <c r="P646"/>
      <c r="Q646"/>
      <c r="R646"/>
      <c r="S646"/>
      <c r="T646" s="109"/>
      <c r="U646"/>
      <c r="V646"/>
      <c r="W646"/>
      <c r="X646"/>
      <c r="Y646"/>
      <c r="Z646"/>
      <c r="AA646"/>
    </row>
    <row r="647" spans="1:27" x14ac:dyDescent="0.25">
      <c r="A647"/>
      <c r="B647"/>
      <c r="C647"/>
      <c r="D647"/>
      <c r="E647" s="108"/>
      <c r="F647"/>
      <c r="G647"/>
      <c r="H647" s="108"/>
      <c r="I647"/>
      <c r="J647"/>
      <c r="K647"/>
      <c r="L647" s="111"/>
      <c r="M647"/>
      <c r="N647"/>
      <c r="O647"/>
      <c r="P647"/>
      <c r="Q647"/>
      <c r="R647"/>
      <c r="S647"/>
      <c r="T647" s="109"/>
      <c r="U647"/>
      <c r="V647"/>
      <c r="W647"/>
      <c r="X647"/>
      <c r="Y647"/>
      <c r="Z647"/>
      <c r="AA647"/>
    </row>
    <row r="648" spans="1:27" x14ac:dyDescent="0.25">
      <c r="A648"/>
      <c r="B648"/>
      <c r="C648"/>
      <c r="D648"/>
      <c r="E648" s="108"/>
      <c r="F648"/>
      <c r="G648"/>
      <c r="H648" s="108"/>
      <c r="I648"/>
      <c r="J648"/>
      <c r="K648"/>
      <c r="L648" s="111"/>
      <c r="M648"/>
      <c r="N648"/>
      <c r="O648"/>
      <c r="P648"/>
      <c r="Q648"/>
      <c r="R648"/>
      <c r="S648"/>
      <c r="T648" s="109"/>
      <c r="U648"/>
      <c r="V648"/>
      <c r="W648"/>
      <c r="X648"/>
      <c r="Y648"/>
      <c r="Z648"/>
      <c r="AA648"/>
    </row>
    <row r="649" spans="1:27" x14ac:dyDescent="0.25">
      <c r="A649"/>
      <c r="B649"/>
      <c r="C649"/>
      <c r="D649"/>
      <c r="E649" s="108"/>
      <c r="F649"/>
      <c r="G649"/>
      <c r="H649" s="108"/>
      <c r="I649"/>
      <c r="J649"/>
      <c r="K649"/>
      <c r="L649" s="111"/>
      <c r="M649"/>
      <c r="N649"/>
      <c r="O649"/>
      <c r="P649"/>
      <c r="Q649"/>
      <c r="R649"/>
      <c r="S649"/>
      <c r="T649" s="109"/>
      <c r="U649"/>
      <c r="V649"/>
      <c r="W649"/>
      <c r="X649"/>
      <c r="Y649"/>
      <c r="Z649"/>
      <c r="AA649"/>
    </row>
    <row r="650" spans="1:27" x14ac:dyDescent="0.25">
      <c r="A650"/>
      <c r="B650"/>
      <c r="C650"/>
      <c r="D650"/>
      <c r="E650" s="108"/>
      <c r="F650"/>
      <c r="G650"/>
      <c r="H650" s="108"/>
      <c r="I650"/>
      <c r="J650"/>
      <c r="K650"/>
      <c r="L650" s="111"/>
      <c r="M650"/>
      <c r="N650"/>
      <c r="O650"/>
      <c r="P650"/>
      <c r="Q650"/>
      <c r="R650"/>
      <c r="S650"/>
      <c r="T650" s="109"/>
      <c r="U650"/>
      <c r="V650"/>
      <c r="W650"/>
      <c r="X650"/>
      <c r="Y650"/>
      <c r="Z650"/>
      <c r="AA650"/>
    </row>
    <row r="651" spans="1:27" x14ac:dyDescent="0.25">
      <c r="A651"/>
      <c r="B651"/>
      <c r="C651"/>
      <c r="D651"/>
      <c r="E651" s="108"/>
      <c r="F651"/>
      <c r="G651"/>
      <c r="H651" s="108"/>
      <c r="I651"/>
      <c r="J651"/>
      <c r="K651"/>
      <c r="L651" s="111"/>
      <c r="M651"/>
      <c r="N651"/>
      <c r="O651"/>
      <c r="P651"/>
      <c r="Q651"/>
      <c r="R651"/>
      <c r="S651"/>
      <c r="T651" s="109"/>
      <c r="U651"/>
      <c r="V651"/>
      <c r="W651"/>
      <c r="X651"/>
      <c r="Y651"/>
      <c r="Z651"/>
      <c r="AA651"/>
    </row>
    <row r="652" spans="1:27" x14ac:dyDescent="0.25">
      <c r="A652"/>
      <c r="B652"/>
      <c r="C652"/>
      <c r="D652"/>
      <c r="E652" s="108"/>
      <c r="F652"/>
      <c r="G652"/>
      <c r="H652" s="108"/>
      <c r="I652"/>
      <c r="J652"/>
      <c r="K652"/>
      <c r="L652" s="111"/>
      <c r="M652"/>
      <c r="N652"/>
      <c r="O652"/>
      <c r="P652"/>
      <c r="Q652"/>
      <c r="R652"/>
      <c r="S652"/>
      <c r="T652" s="109"/>
      <c r="U652"/>
      <c r="V652"/>
      <c r="W652"/>
      <c r="X652"/>
      <c r="Y652"/>
      <c r="Z652"/>
      <c r="AA652"/>
    </row>
    <row r="653" spans="1:27" x14ac:dyDescent="0.25">
      <c r="A653"/>
      <c r="B653"/>
      <c r="C653"/>
      <c r="D653"/>
      <c r="E653" s="108"/>
      <c r="F653"/>
      <c r="G653"/>
      <c r="H653" s="108"/>
      <c r="I653"/>
      <c r="J653"/>
      <c r="K653"/>
      <c r="L653" s="111"/>
      <c r="M653"/>
      <c r="N653"/>
      <c r="O653"/>
      <c r="P653"/>
      <c r="Q653"/>
      <c r="R653"/>
      <c r="S653"/>
      <c r="T653" s="109"/>
      <c r="U653"/>
      <c r="V653"/>
      <c r="W653"/>
      <c r="X653"/>
      <c r="Y653"/>
      <c r="Z653"/>
      <c r="AA653"/>
    </row>
    <row r="654" spans="1:27" x14ac:dyDescent="0.25">
      <c r="A654"/>
      <c r="B654"/>
      <c r="C654"/>
      <c r="D654"/>
      <c r="E654" s="108"/>
      <c r="F654"/>
      <c r="G654"/>
      <c r="H654" s="108"/>
      <c r="I654"/>
      <c r="J654"/>
      <c r="K654"/>
      <c r="L654" s="111"/>
      <c r="M654"/>
      <c r="N654"/>
      <c r="O654"/>
      <c r="P654"/>
      <c r="Q654"/>
      <c r="R654"/>
      <c r="S654"/>
      <c r="T654" s="109"/>
      <c r="U654"/>
      <c r="V654"/>
      <c r="W654"/>
      <c r="X654"/>
      <c r="Y654"/>
      <c r="Z654"/>
      <c r="AA654"/>
    </row>
    <row r="655" spans="1:27" x14ac:dyDescent="0.25">
      <c r="A655"/>
      <c r="B655"/>
      <c r="C655"/>
      <c r="D655"/>
      <c r="E655" s="108"/>
      <c r="F655"/>
      <c r="G655"/>
      <c r="H655" s="108"/>
      <c r="I655"/>
      <c r="J655"/>
      <c r="K655"/>
      <c r="L655" s="111"/>
      <c r="M655"/>
      <c r="N655"/>
      <c r="O655"/>
      <c r="P655"/>
      <c r="Q655"/>
      <c r="R655"/>
      <c r="S655"/>
      <c r="T655" s="109"/>
      <c r="U655"/>
      <c r="V655"/>
      <c r="W655"/>
      <c r="X655"/>
      <c r="Y655"/>
      <c r="Z655"/>
      <c r="AA655"/>
    </row>
    <row r="656" spans="1:27" x14ac:dyDescent="0.25">
      <c r="A656"/>
      <c r="B656"/>
      <c r="C656"/>
      <c r="D656"/>
      <c r="E656" s="108"/>
      <c r="F656"/>
      <c r="G656"/>
      <c r="H656" s="108"/>
      <c r="I656"/>
      <c r="J656"/>
      <c r="K656"/>
      <c r="L656" s="111"/>
      <c r="M656"/>
      <c r="N656"/>
      <c r="O656"/>
      <c r="P656"/>
      <c r="Q656"/>
      <c r="R656"/>
      <c r="S656"/>
      <c r="T656" s="109"/>
      <c r="U656"/>
      <c r="V656"/>
      <c r="W656"/>
      <c r="X656"/>
      <c r="Y656"/>
      <c r="Z656"/>
      <c r="AA656"/>
    </row>
    <row r="657" spans="1:27" x14ac:dyDescent="0.25">
      <c r="A657"/>
      <c r="B657"/>
      <c r="C657"/>
      <c r="D657"/>
      <c r="E657" s="108"/>
      <c r="F657"/>
      <c r="G657"/>
      <c r="H657" s="108"/>
      <c r="I657"/>
      <c r="J657"/>
      <c r="K657"/>
      <c r="L657" s="111"/>
      <c r="M657"/>
      <c r="N657"/>
      <c r="O657"/>
      <c r="P657"/>
      <c r="Q657"/>
      <c r="R657"/>
      <c r="S657"/>
      <c r="T657" s="109"/>
      <c r="U657"/>
      <c r="V657"/>
      <c r="W657"/>
      <c r="X657"/>
      <c r="Y657"/>
      <c r="Z657"/>
      <c r="AA657"/>
    </row>
    <row r="658" spans="1:27" x14ac:dyDescent="0.25">
      <c r="A658"/>
      <c r="B658"/>
      <c r="C658"/>
      <c r="D658"/>
      <c r="E658" s="108"/>
      <c r="F658"/>
      <c r="G658"/>
      <c r="H658" s="108"/>
      <c r="I658"/>
      <c r="J658"/>
      <c r="K658"/>
      <c r="L658" s="111"/>
      <c r="M658"/>
      <c r="N658"/>
      <c r="O658"/>
      <c r="P658"/>
      <c r="Q658"/>
      <c r="R658"/>
      <c r="S658"/>
      <c r="T658" s="109"/>
      <c r="U658"/>
      <c r="V658"/>
      <c r="W658"/>
      <c r="X658"/>
      <c r="Y658"/>
      <c r="Z658"/>
      <c r="AA658"/>
    </row>
    <row r="659" spans="1:27" x14ac:dyDescent="0.25">
      <c r="A659"/>
      <c r="B659"/>
      <c r="C659"/>
      <c r="D659"/>
      <c r="E659" s="108"/>
      <c r="F659"/>
      <c r="G659"/>
      <c r="H659" s="108"/>
      <c r="I659"/>
      <c r="J659"/>
      <c r="K659"/>
      <c r="L659" s="111"/>
      <c r="M659"/>
      <c r="N659"/>
      <c r="O659"/>
      <c r="P659"/>
      <c r="Q659"/>
      <c r="R659"/>
      <c r="S659"/>
      <c r="T659" s="109"/>
      <c r="U659"/>
      <c r="V659"/>
      <c r="W659"/>
      <c r="X659"/>
      <c r="Y659"/>
      <c r="Z659"/>
      <c r="AA659"/>
    </row>
    <row r="660" spans="1:27" x14ac:dyDescent="0.25">
      <c r="A660"/>
      <c r="B660"/>
      <c r="C660"/>
      <c r="D660"/>
      <c r="E660" s="108"/>
      <c r="F660"/>
      <c r="G660"/>
      <c r="H660" s="108"/>
      <c r="I660"/>
      <c r="J660"/>
      <c r="K660"/>
      <c r="L660" s="111"/>
      <c r="M660"/>
      <c r="N660"/>
      <c r="O660"/>
      <c r="P660"/>
      <c r="Q660"/>
      <c r="R660"/>
      <c r="S660"/>
      <c r="T660" s="109"/>
      <c r="U660"/>
      <c r="V660"/>
      <c r="W660"/>
      <c r="X660"/>
      <c r="Y660"/>
      <c r="Z660"/>
      <c r="AA660"/>
    </row>
    <row r="661" spans="1:27" x14ac:dyDescent="0.25">
      <c r="A661"/>
      <c r="B661"/>
      <c r="C661"/>
      <c r="D661"/>
      <c r="E661" s="108"/>
      <c r="F661"/>
      <c r="G661"/>
      <c r="H661" s="108"/>
      <c r="I661"/>
      <c r="J661"/>
      <c r="K661"/>
      <c r="L661" s="111"/>
      <c r="M661"/>
      <c r="N661"/>
      <c r="O661"/>
      <c r="P661"/>
      <c r="Q661"/>
      <c r="R661"/>
      <c r="S661"/>
      <c r="T661" s="109"/>
      <c r="U661"/>
      <c r="V661"/>
      <c r="W661"/>
      <c r="X661"/>
      <c r="Y661"/>
      <c r="Z661"/>
      <c r="AA661"/>
    </row>
    <row r="662" spans="1:27" x14ac:dyDescent="0.25">
      <c r="A662"/>
      <c r="B662"/>
      <c r="C662"/>
      <c r="D662"/>
      <c r="E662" s="108"/>
      <c r="F662"/>
      <c r="G662"/>
      <c r="H662" s="108"/>
      <c r="I662"/>
      <c r="J662"/>
      <c r="K662"/>
      <c r="L662" s="111"/>
      <c r="M662"/>
      <c r="N662"/>
      <c r="O662"/>
      <c r="P662"/>
      <c r="Q662"/>
      <c r="R662"/>
      <c r="S662"/>
      <c r="T662" s="109"/>
      <c r="U662"/>
      <c r="V662"/>
      <c r="W662"/>
      <c r="X662"/>
      <c r="Y662"/>
      <c r="Z662"/>
      <c r="AA662"/>
    </row>
    <row r="663" spans="1:27" x14ac:dyDescent="0.25">
      <c r="A663"/>
      <c r="B663"/>
      <c r="C663"/>
      <c r="D663"/>
      <c r="E663" s="108"/>
      <c r="F663"/>
      <c r="G663"/>
      <c r="H663" s="108"/>
      <c r="I663"/>
      <c r="J663"/>
      <c r="K663"/>
      <c r="L663" s="111"/>
      <c r="M663"/>
      <c r="N663"/>
      <c r="O663"/>
      <c r="P663"/>
      <c r="Q663"/>
      <c r="R663"/>
      <c r="S663"/>
      <c r="T663" s="109"/>
      <c r="U663"/>
      <c r="V663"/>
      <c r="W663"/>
      <c r="X663"/>
      <c r="Y663"/>
      <c r="Z663"/>
      <c r="AA663"/>
    </row>
    <row r="664" spans="1:27" x14ac:dyDescent="0.25">
      <c r="A664"/>
      <c r="B664"/>
      <c r="C664"/>
      <c r="D664"/>
      <c r="E664" s="108"/>
      <c r="F664"/>
      <c r="G664"/>
      <c r="H664" s="108"/>
      <c r="I664"/>
      <c r="J664"/>
      <c r="K664"/>
      <c r="L664" s="111"/>
      <c r="M664"/>
      <c r="N664"/>
      <c r="O664"/>
      <c r="P664"/>
      <c r="Q664"/>
      <c r="R664"/>
      <c r="S664"/>
      <c r="T664" s="109"/>
      <c r="U664"/>
      <c r="V664"/>
      <c r="W664"/>
      <c r="X664"/>
      <c r="Y664"/>
      <c r="Z664"/>
      <c r="AA664"/>
    </row>
    <row r="665" spans="1:27" x14ac:dyDescent="0.25">
      <c r="A665"/>
      <c r="B665"/>
      <c r="C665"/>
      <c r="D665"/>
      <c r="E665" s="108"/>
      <c r="F665"/>
      <c r="G665"/>
      <c r="H665" s="108"/>
      <c r="I665"/>
      <c r="J665"/>
      <c r="K665"/>
      <c r="L665" s="111"/>
      <c r="M665"/>
      <c r="N665"/>
      <c r="O665"/>
      <c r="P665"/>
      <c r="Q665"/>
      <c r="R665"/>
      <c r="S665"/>
      <c r="T665" s="109"/>
      <c r="U665"/>
      <c r="V665"/>
      <c r="W665"/>
      <c r="X665"/>
      <c r="Y665"/>
      <c r="Z665"/>
      <c r="AA665"/>
    </row>
    <row r="666" spans="1:27" x14ac:dyDescent="0.25">
      <c r="A666"/>
      <c r="B666"/>
      <c r="C666"/>
      <c r="D666"/>
      <c r="E666" s="108"/>
      <c r="F666"/>
      <c r="G666"/>
      <c r="H666" s="108"/>
      <c r="I666"/>
      <c r="J666"/>
      <c r="K666"/>
      <c r="L666" s="111"/>
      <c r="M666"/>
      <c r="N666"/>
      <c r="O666"/>
      <c r="P666"/>
      <c r="Q666"/>
      <c r="R666"/>
      <c r="S666"/>
      <c r="T666" s="109"/>
      <c r="U666"/>
      <c r="V666"/>
      <c r="W666"/>
      <c r="X666"/>
      <c r="Y666"/>
      <c r="Z666"/>
      <c r="AA666"/>
    </row>
    <row r="667" spans="1:27" x14ac:dyDescent="0.25">
      <c r="A667"/>
      <c r="B667"/>
      <c r="C667"/>
      <c r="D667"/>
      <c r="E667" s="108"/>
      <c r="F667"/>
      <c r="G667"/>
      <c r="H667" s="108"/>
      <c r="I667"/>
      <c r="J667"/>
      <c r="K667"/>
      <c r="L667" s="111"/>
      <c r="M667"/>
      <c r="N667"/>
      <c r="O667"/>
      <c r="P667"/>
      <c r="Q667"/>
      <c r="R667"/>
      <c r="S667"/>
      <c r="T667" s="109"/>
      <c r="U667"/>
      <c r="V667"/>
      <c r="W667"/>
      <c r="X667"/>
      <c r="Y667"/>
      <c r="Z667"/>
      <c r="AA667"/>
    </row>
    <row r="668" spans="1:27" x14ac:dyDescent="0.25">
      <c r="A668"/>
      <c r="B668"/>
      <c r="C668"/>
      <c r="D668"/>
      <c r="E668" s="108"/>
      <c r="F668"/>
      <c r="G668"/>
      <c r="H668" s="108"/>
      <c r="I668"/>
      <c r="J668"/>
      <c r="K668"/>
      <c r="L668" s="111"/>
      <c r="M668"/>
      <c r="N668"/>
      <c r="O668"/>
      <c r="P668"/>
      <c r="Q668"/>
      <c r="R668"/>
      <c r="S668"/>
      <c r="T668" s="109"/>
      <c r="U668"/>
      <c r="V668"/>
      <c r="W668"/>
      <c r="X668"/>
      <c r="Y668"/>
      <c r="Z668"/>
      <c r="AA668"/>
    </row>
    <row r="669" spans="1:27" x14ac:dyDescent="0.25">
      <c r="A669"/>
      <c r="B669"/>
      <c r="C669"/>
      <c r="D669"/>
      <c r="E669" s="108"/>
      <c r="F669"/>
      <c r="G669"/>
      <c r="H669" s="108"/>
      <c r="I669"/>
      <c r="J669"/>
      <c r="K669"/>
      <c r="L669" s="111"/>
      <c r="M669"/>
      <c r="N669"/>
      <c r="O669"/>
      <c r="P669"/>
      <c r="Q669"/>
      <c r="R669"/>
      <c r="S669"/>
      <c r="T669" s="109"/>
      <c r="U669"/>
      <c r="V669"/>
      <c r="W669"/>
      <c r="X669"/>
      <c r="Y669"/>
      <c r="Z669"/>
      <c r="AA669"/>
    </row>
    <row r="670" spans="1:27" x14ac:dyDescent="0.25">
      <c r="A670"/>
      <c r="B670"/>
      <c r="C670"/>
      <c r="D670"/>
      <c r="E670" s="108"/>
      <c r="F670"/>
      <c r="G670"/>
      <c r="H670" s="108"/>
      <c r="I670"/>
      <c r="J670"/>
      <c r="K670"/>
      <c r="L670" s="111"/>
      <c r="M670"/>
      <c r="N670"/>
      <c r="O670"/>
      <c r="P670"/>
      <c r="Q670"/>
      <c r="R670"/>
      <c r="S670"/>
      <c r="T670" s="109"/>
      <c r="U670"/>
      <c r="V670"/>
      <c r="W670"/>
      <c r="X670"/>
      <c r="Y670"/>
      <c r="Z670"/>
      <c r="AA670"/>
    </row>
    <row r="671" spans="1:27" x14ac:dyDescent="0.25">
      <c r="A671"/>
      <c r="B671"/>
      <c r="C671"/>
      <c r="D671"/>
      <c r="E671" s="108"/>
      <c r="F671"/>
      <c r="G671"/>
      <c r="H671" s="108"/>
      <c r="I671"/>
      <c r="J671"/>
      <c r="K671"/>
      <c r="L671" s="111"/>
      <c r="M671"/>
      <c r="N671"/>
      <c r="O671"/>
      <c r="P671"/>
      <c r="Q671"/>
      <c r="R671"/>
      <c r="S671"/>
      <c r="T671" s="109"/>
      <c r="U671"/>
      <c r="V671"/>
      <c r="W671"/>
      <c r="X671"/>
      <c r="Y671"/>
      <c r="Z671"/>
      <c r="AA671"/>
    </row>
    <row r="672" spans="1:27" x14ac:dyDescent="0.25">
      <c r="A672"/>
      <c r="B672"/>
      <c r="C672"/>
      <c r="D672"/>
      <c r="E672" s="108"/>
      <c r="F672"/>
      <c r="G672"/>
      <c r="H672" s="108"/>
      <c r="I672"/>
      <c r="J672"/>
      <c r="K672"/>
      <c r="L672" s="111"/>
      <c r="M672"/>
      <c r="N672"/>
      <c r="O672"/>
      <c r="P672"/>
      <c r="Q672"/>
      <c r="R672"/>
      <c r="S672"/>
      <c r="T672" s="109"/>
      <c r="U672"/>
      <c r="V672"/>
      <c r="W672"/>
      <c r="X672"/>
      <c r="Y672"/>
      <c r="Z672"/>
      <c r="AA672"/>
    </row>
    <row r="673" spans="1:27" x14ac:dyDescent="0.25">
      <c r="A673"/>
      <c r="B673"/>
      <c r="C673"/>
      <c r="D673"/>
      <c r="E673" s="108"/>
      <c r="F673"/>
      <c r="G673"/>
      <c r="H673" s="108"/>
      <c r="I673"/>
      <c r="J673"/>
      <c r="K673"/>
      <c r="L673" s="111"/>
      <c r="M673"/>
      <c r="N673"/>
      <c r="O673"/>
      <c r="P673"/>
      <c r="Q673"/>
      <c r="R673"/>
      <c r="S673"/>
      <c r="T673" s="109"/>
      <c r="U673"/>
      <c r="V673"/>
      <c r="W673"/>
      <c r="X673"/>
      <c r="Y673"/>
      <c r="Z673"/>
      <c r="AA673"/>
    </row>
    <row r="674" spans="1:27" x14ac:dyDescent="0.25">
      <c r="A674"/>
      <c r="B674"/>
      <c r="C674"/>
      <c r="D674"/>
      <c r="E674" s="108"/>
      <c r="F674"/>
      <c r="G674"/>
      <c r="H674" s="108"/>
      <c r="I674"/>
      <c r="J674"/>
      <c r="K674"/>
      <c r="L674" s="111"/>
      <c r="M674"/>
      <c r="N674"/>
      <c r="O674"/>
      <c r="P674"/>
      <c r="Q674"/>
      <c r="R674"/>
      <c r="S674"/>
      <c r="T674" s="109"/>
      <c r="U674"/>
      <c r="V674"/>
      <c r="W674"/>
      <c r="X674"/>
      <c r="Y674"/>
      <c r="Z674"/>
      <c r="AA674"/>
    </row>
    <row r="675" spans="1:27" x14ac:dyDescent="0.25">
      <c r="A675"/>
      <c r="B675"/>
      <c r="C675"/>
      <c r="D675"/>
      <c r="E675" s="108"/>
      <c r="F675"/>
      <c r="G675"/>
      <c r="H675" s="108"/>
      <c r="I675"/>
      <c r="J675"/>
      <c r="K675"/>
      <c r="L675" s="111"/>
      <c r="M675"/>
      <c r="N675"/>
      <c r="O675"/>
      <c r="P675"/>
      <c r="Q675"/>
      <c r="R675"/>
      <c r="S675"/>
      <c r="T675" s="109"/>
      <c r="U675"/>
      <c r="V675"/>
      <c r="W675"/>
      <c r="X675"/>
      <c r="Y675"/>
      <c r="Z675"/>
      <c r="AA675"/>
    </row>
    <row r="676" spans="1:27" x14ac:dyDescent="0.25">
      <c r="A676"/>
      <c r="B676"/>
      <c r="C676"/>
      <c r="D676"/>
      <c r="E676" s="108"/>
      <c r="F676"/>
      <c r="G676"/>
      <c r="H676" s="108"/>
      <c r="I676"/>
      <c r="J676"/>
      <c r="K676"/>
      <c r="L676" s="111"/>
      <c r="M676"/>
      <c r="N676"/>
      <c r="O676"/>
      <c r="P676"/>
      <c r="Q676"/>
      <c r="R676"/>
      <c r="S676"/>
      <c r="T676" s="109"/>
      <c r="U676"/>
      <c r="V676"/>
      <c r="W676"/>
      <c r="X676"/>
      <c r="Y676"/>
      <c r="Z676"/>
      <c r="AA676"/>
    </row>
    <row r="677" spans="1:27" x14ac:dyDescent="0.25">
      <c r="A677"/>
      <c r="B677"/>
      <c r="C677"/>
      <c r="D677"/>
      <c r="E677" s="108"/>
      <c r="F677"/>
      <c r="G677"/>
      <c r="H677" s="108"/>
      <c r="I677"/>
      <c r="J677"/>
      <c r="K677"/>
      <c r="L677" s="111"/>
      <c r="M677"/>
      <c r="N677"/>
      <c r="O677"/>
      <c r="P677"/>
      <c r="Q677"/>
      <c r="R677"/>
      <c r="S677"/>
      <c r="T677" s="109"/>
      <c r="U677"/>
      <c r="V677"/>
      <c r="W677"/>
      <c r="X677"/>
      <c r="Y677"/>
      <c r="Z677"/>
      <c r="AA677"/>
    </row>
    <row r="678" spans="1:27" x14ac:dyDescent="0.25">
      <c r="A678"/>
      <c r="B678"/>
      <c r="C678"/>
      <c r="D678"/>
      <c r="E678" s="108"/>
      <c r="F678"/>
      <c r="G678"/>
      <c r="H678" s="108"/>
      <c r="I678"/>
      <c r="J678"/>
      <c r="K678"/>
      <c r="L678" s="111"/>
      <c r="M678"/>
      <c r="N678"/>
      <c r="O678"/>
      <c r="P678"/>
      <c r="Q678"/>
      <c r="R678"/>
      <c r="S678"/>
      <c r="T678" s="109"/>
      <c r="U678"/>
      <c r="V678"/>
      <c r="W678"/>
      <c r="X678"/>
      <c r="Y678"/>
      <c r="Z678"/>
      <c r="AA678"/>
    </row>
    <row r="679" spans="1:27" x14ac:dyDescent="0.25">
      <c r="A679"/>
      <c r="B679"/>
      <c r="C679"/>
      <c r="D679"/>
      <c r="E679" s="108"/>
      <c r="F679"/>
      <c r="G679"/>
      <c r="H679" s="108"/>
      <c r="I679"/>
      <c r="J679"/>
      <c r="K679"/>
      <c r="L679" s="111"/>
      <c r="M679"/>
      <c r="N679"/>
      <c r="O679"/>
      <c r="P679"/>
      <c r="Q679"/>
      <c r="R679"/>
      <c r="S679"/>
      <c r="T679" s="109"/>
      <c r="U679"/>
      <c r="V679"/>
      <c r="W679"/>
      <c r="X679"/>
      <c r="Y679"/>
      <c r="Z679"/>
      <c r="AA679"/>
    </row>
    <row r="680" spans="1:27" x14ac:dyDescent="0.25">
      <c r="A680"/>
      <c r="B680"/>
      <c r="C680"/>
      <c r="D680"/>
      <c r="E680" s="108"/>
      <c r="F680"/>
      <c r="G680"/>
      <c r="H680" s="108"/>
      <c r="I680"/>
      <c r="J680"/>
      <c r="K680"/>
      <c r="L680" s="111"/>
      <c r="M680"/>
      <c r="N680"/>
      <c r="O680"/>
      <c r="P680"/>
      <c r="Q680"/>
      <c r="R680"/>
      <c r="S680"/>
      <c r="T680" s="109"/>
      <c r="U680"/>
      <c r="V680"/>
      <c r="W680"/>
      <c r="X680"/>
      <c r="Y680"/>
      <c r="Z680"/>
      <c r="AA680"/>
    </row>
    <row r="681" spans="1:27" x14ac:dyDescent="0.25">
      <c r="A681"/>
      <c r="B681"/>
      <c r="C681"/>
      <c r="D681"/>
      <c r="E681" s="108"/>
      <c r="F681"/>
      <c r="G681"/>
      <c r="H681" s="108"/>
      <c r="I681"/>
      <c r="J681"/>
      <c r="K681"/>
      <c r="L681" s="111"/>
      <c r="M681"/>
      <c r="N681"/>
      <c r="O681"/>
      <c r="P681"/>
      <c r="Q681"/>
      <c r="R681"/>
      <c r="S681"/>
      <c r="T681" s="109"/>
      <c r="U681"/>
      <c r="V681"/>
      <c r="W681"/>
      <c r="X681"/>
      <c r="Y681"/>
      <c r="Z681"/>
      <c r="AA681"/>
    </row>
    <row r="682" spans="1:27" x14ac:dyDescent="0.25">
      <c r="A682"/>
      <c r="B682"/>
      <c r="C682"/>
      <c r="D682"/>
      <c r="E682" s="108"/>
      <c r="F682"/>
      <c r="G682"/>
      <c r="H682" s="108"/>
      <c r="I682"/>
      <c r="J682"/>
      <c r="K682"/>
      <c r="L682" s="111"/>
      <c r="M682"/>
      <c r="N682"/>
      <c r="O682"/>
      <c r="P682"/>
      <c r="Q682"/>
      <c r="R682"/>
      <c r="S682"/>
      <c r="T682" s="109"/>
      <c r="U682"/>
      <c r="V682"/>
      <c r="W682"/>
      <c r="X682"/>
      <c r="Y682"/>
      <c r="Z682"/>
      <c r="AA682"/>
    </row>
    <row r="683" spans="1:27" x14ac:dyDescent="0.25">
      <c r="A683"/>
      <c r="B683"/>
      <c r="C683"/>
      <c r="D683"/>
      <c r="E683" s="108"/>
      <c r="F683"/>
      <c r="G683"/>
      <c r="H683" s="108"/>
      <c r="I683"/>
      <c r="J683"/>
      <c r="K683"/>
      <c r="L683" s="111"/>
      <c r="M683"/>
      <c r="N683"/>
      <c r="O683"/>
      <c r="P683"/>
      <c r="Q683"/>
      <c r="R683"/>
      <c r="S683"/>
      <c r="T683" s="109"/>
      <c r="U683"/>
      <c r="V683"/>
      <c r="W683"/>
      <c r="X683"/>
      <c r="Y683"/>
      <c r="Z683"/>
      <c r="AA683"/>
    </row>
    <row r="684" spans="1:27" x14ac:dyDescent="0.25">
      <c r="A684"/>
      <c r="B684"/>
      <c r="C684"/>
      <c r="D684"/>
      <c r="E684" s="108"/>
      <c r="F684"/>
      <c r="G684"/>
      <c r="H684" s="108"/>
      <c r="I684"/>
      <c r="J684"/>
      <c r="K684"/>
      <c r="L684" s="111"/>
      <c r="M684"/>
      <c r="N684"/>
      <c r="O684"/>
      <c r="P684"/>
      <c r="Q684"/>
      <c r="R684"/>
      <c r="S684"/>
      <c r="T684" s="109"/>
      <c r="U684"/>
      <c r="V684"/>
      <c r="W684"/>
      <c r="X684"/>
      <c r="Y684"/>
      <c r="Z684"/>
      <c r="AA684"/>
    </row>
    <row r="685" spans="1:27" x14ac:dyDescent="0.25">
      <c r="A685"/>
      <c r="B685"/>
      <c r="C685"/>
      <c r="D685"/>
      <c r="E685" s="108"/>
      <c r="F685"/>
      <c r="G685"/>
      <c r="H685" s="108"/>
      <c r="I685"/>
      <c r="J685"/>
      <c r="K685"/>
      <c r="L685" s="111"/>
      <c r="M685"/>
      <c r="N685"/>
      <c r="O685"/>
      <c r="P685"/>
      <c r="Q685"/>
      <c r="R685"/>
      <c r="S685"/>
      <c r="T685" s="109"/>
      <c r="U685"/>
      <c r="V685"/>
      <c r="W685"/>
      <c r="X685"/>
      <c r="Y685"/>
      <c r="Z685"/>
      <c r="AA685"/>
    </row>
    <row r="686" spans="1:27" x14ac:dyDescent="0.25">
      <c r="A686"/>
      <c r="B686"/>
      <c r="C686"/>
      <c r="D686"/>
      <c r="E686" s="108"/>
      <c r="F686"/>
      <c r="G686"/>
      <c r="H686" s="108"/>
      <c r="I686"/>
      <c r="J686"/>
      <c r="K686"/>
      <c r="L686" s="111"/>
      <c r="M686"/>
      <c r="N686"/>
      <c r="O686"/>
      <c r="P686"/>
      <c r="Q686"/>
      <c r="R686"/>
      <c r="S686"/>
      <c r="T686" s="109"/>
      <c r="U686"/>
      <c r="V686"/>
      <c r="W686"/>
      <c r="X686"/>
      <c r="Y686"/>
      <c r="Z686"/>
      <c r="AA686"/>
    </row>
    <row r="687" spans="1:27" x14ac:dyDescent="0.25">
      <c r="A687"/>
      <c r="B687"/>
      <c r="C687"/>
      <c r="D687"/>
      <c r="E687" s="108"/>
      <c r="F687"/>
      <c r="G687"/>
      <c r="H687" s="108"/>
      <c r="I687"/>
      <c r="J687"/>
      <c r="K687"/>
      <c r="L687" s="111"/>
      <c r="M687"/>
      <c r="N687"/>
      <c r="O687"/>
      <c r="P687"/>
      <c r="Q687"/>
      <c r="R687"/>
      <c r="S687"/>
      <c r="T687" s="109"/>
      <c r="U687"/>
      <c r="V687"/>
      <c r="W687"/>
      <c r="X687"/>
      <c r="Y687"/>
      <c r="Z687"/>
      <c r="AA687"/>
    </row>
    <row r="688" spans="1:27" x14ac:dyDescent="0.25">
      <c r="A688"/>
      <c r="B688"/>
      <c r="C688"/>
      <c r="D688"/>
      <c r="E688" s="108"/>
      <c r="F688"/>
      <c r="G688"/>
      <c r="H688" s="108"/>
      <c r="I688"/>
      <c r="J688"/>
      <c r="K688"/>
      <c r="L688" s="111"/>
      <c r="M688"/>
      <c r="N688"/>
      <c r="O688"/>
      <c r="P688"/>
      <c r="Q688"/>
      <c r="R688"/>
      <c r="S688"/>
      <c r="T688" s="109"/>
      <c r="U688"/>
      <c r="V688"/>
      <c r="W688"/>
      <c r="X688"/>
      <c r="Y688"/>
      <c r="Z688"/>
      <c r="AA688"/>
    </row>
    <row r="689" spans="1:27" x14ac:dyDescent="0.25">
      <c r="A689"/>
      <c r="B689"/>
      <c r="C689"/>
      <c r="D689"/>
      <c r="E689" s="108"/>
      <c r="F689"/>
      <c r="G689"/>
      <c r="H689" s="108"/>
      <c r="I689"/>
      <c r="J689"/>
      <c r="K689"/>
      <c r="L689" s="111"/>
      <c r="M689"/>
      <c r="N689"/>
      <c r="O689"/>
      <c r="P689"/>
      <c r="Q689"/>
      <c r="R689"/>
      <c r="S689"/>
      <c r="T689" s="109"/>
      <c r="U689"/>
      <c r="V689"/>
      <c r="W689"/>
      <c r="X689"/>
      <c r="Y689"/>
      <c r="Z689"/>
      <c r="AA689"/>
    </row>
    <row r="690" spans="1:27" x14ac:dyDescent="0.25">
      <c r="A690"/>
      <c r="B690"/>
      <c r="C690"/>
      <c r="D690"/>
      <c r="E690" s="108"/>
      <c r="F690"/>
      <c r="G690"/>
      <c r="H690" s="108"/>
      <c r="I690"/>
      <c r="J690"/>
      <c r="K690"/>
      <c r="L690" s="111"/>
      <c r="M690"/>
      <c r="N690"/>
      <c r="O690"/>
      <c r="P690"/>
      <c r="Q690"/>
      <c r="R690"/>
      <c r="S690"/>
      <c r="T690" s="109"/>
      <c r="U690"/>
      <c r="V690"/>
      <c r="W690"/>
      <c r="X690"/>
      <c r="Y690"/>
      <c r="Z690"/>
      <c r="AA690"/>
    </row>
    <row r="691" spans="1:27" x14ac:dyDescent="0.25">
      <c r="A691"/>
      <c r="B691"/>
      <c r="C691"/>
      <c r="D691"/>
      <c r="E691" s="108"/>
      <c r="F691"/>
      <c r="G691"/>
      <c r="H691" s="108"/>
      <c r="I691"/>
      <c r="J691"/>
      <c r="K691"/>
      <c r="L691" s="111"/>
      <c r="M691"/>
      <c r="N691"/>
      <c r="O691"/>
      <c r="P691"/>
      <c r="Q691"/>
      <c r="R691"/>
      <c r="S691"/>
      <c r="T691" s="109"/>
      <c r="U691"/>
      <c r="V691"/>
      <c r="W691"/>
      <c r="X691"/>
      <c r="Y691"/>
      <c r="Z691"/>
      <c r="AA691"/>
    </row>
    <row r="692" spans="1:27" x14ac:dyDescent="0.25">
      <c r="A692"/>
      <c r="B692"/>
      <c r="C692"/>
      <c r="D692"/>
      <c r="E692" s="108"/>
      <c r="F692"/>
      <c r="G692"/>
      <c r="H692" s="108"/>
      <c r="I692"/>
      <c r="J692"/>
      <c r="K692"/>
      <c r="L692" s="111"/>
      <c r="M692"/>
      <c r="N692"/>
      <c r="O692"/>
      <c r="P692"/>
      <c r="Q692"/>
      <c r="R692"/>
      <c r="S692"/>
      <c r="T692" s="109"/>
      <c r="U692"/>
      <c r="V692"/>
      <c r="W692"/>
      <c r="X692"/>
      <c r="Y692"/>
      <c r="Z692"/>
      <c r="AA692"/>
    </row>
    <row r="693" spans="1:27" x14ac:dyDescent="0.25">
      <c r="A693"/>
      <c r="B693"/>
      <c r="C693"/>
      <c r="D693"/>
      <c r="E693" s="108"/>
      <c r="F693"/>
      <c r="G693"/>
      <c r="H693" s="108"/>
      <c r="I693"/>
      <c r="J693"/>
      <c r="K693"/>
      <c r="L693" s="111"/>
      <c r="M693"/>
      <c r="N693"/>
      <c r="O693"/>
      <c r="P693"/>
      <c r="Q693"/>
      <c r="R693"/>
      <c r="S693"/>
      <c r="T693" s="109"/>
      <c r="U693"/>
      <c r="V693"/>
      <c r="W693"/>
      <c r="X693"/>
      <c r="Y693"/>
      <c r="Z693"/>
      <c r="AA693"/>
    </row>
    <row r="694" spans="1:27" x14ac:dyDescent="0.25">
      <c r="A694"/>
      <c r="B694"/>
      <c r="C694"/>
      <c r="D694"/>
      <c r="E694" s="108"/>
      <c r="F694"/>
      <c r="G694"/>
      <c r="H694" s="108"/>
      <c r="I694"/>
      <c r="J694"/>
      <c r="K694"/>
      <c r="L694" s="111"/>
      <c r="M694"/>
      <c r="N694"/>
      <c r="O694"/>
      <c r="P694"/>
      <c r="Q694"/>
      <c r="R694"/>
      <c r="S694"/>
      <c r="T694" s="109"/>
      <c r="U694"/>
      <c r="V694"/>
      <c r="W694"/>
      <c r="X694"/>
      <c r="Y694"/>
      <c r="Z694"/>
      <c r="AA694"/>
    </row>
    <row r="695" spans="1:27" x14ac:dyDescent="0.25">
      <c r="A695"/>
      <c r="B695"/>
      <c r="C695"/>
      <c r="D695"/>
      <c r="E695" s="108"/>
      <c r="F695"/>
      <c r="G695"/>
      <c r="H695" s="108"/>
      <c r="I695"/>
      <c r="J695"/>
      <c r="K695"/>
      <c r="L695" s="111"/>
      <c r="M695"/>
      <c r="N695"/>
      <c r="O695"/>
      <c r="P695"/>
      <c r="Q695"/>
      <c r="R695"/>
      <c r="S695"/>
      <c r="T695" s="109"/>
      <c r="U695"/>
      <c r="V695"/>
      <c r="W695"/>
      <c r="X695"/>
      <c r="Y695"/>
      <c r="Z695"/>
      <c r="AA695"/>
    </row>
    <row r="696" spans="1:27" x14ac:dyDescent="0.25">
      <c r="A696"/>
      <c r="B696"/>
      <c r="C696"/>
      <c r="D696"/>
      <c r="E696" s="108"/>
      <c r="F696"/>
      <c r="G696"/>
      <c r="H696" s="108"/>
      <c r="I696"/>
      <c r="J696"/>
      <c r="K696"/>
      <c r="L696" s="111"/>
      <c r="M696"/>
      <c r="N696"/>
      <c r="O696"/>
      <c r="P696"/>
      <c r="Q696"/>
      <c r="R696"/>
      <c r="S696"/>
      <c r="T696" s="109"/>
      <c r="U696"/>
      <c r="V696"/>
      <c r="W696"/>
      <c r="X696"/>
      <c r="Y696"/>
      <c r="Z696"/>
      <c r="AA696"/>
    </row>
    <row r="697" spans="1:27" x14ac:dyDescent="0.25">
      <c r="A697"/>
      <c r="B697"/>
      <c r="C697"/>
      <c r="D697"/>
      <c r="E697" s="108"/>
      <c r="F697"/>
      <c r="G697"/>
      <c r="H697" s="108"/>
      <c r="I697"/>
      <c r="J697"/>
      <c r="K697"/>
      <c r="L697" s="111"/>
      <c r="M697"/>
      <c r="N697"/>
      <c r="O697"/>
      <c r="P697"/>
      <c r="Q697"/>
      <c r="R697"/>
      <c r="S697"/>
      <c r="T697" s="109"/>
      <c r="U697"/>
      <c r="V697"/>
      <c r="W697"/>
      <c r="X697"/>
      <c r="Y697"/>
      <c r="Z697"/>
      <c r="AA697"/>
    </row>
    <row r="698" spans="1:27" x14ac:dyDescent="0.25">
      <c r="A698"/>
      <c r="B698"/>
      <c r="C698"/>
      <c r="D698"/>
      <c r="E698" s="108"/>
      <c r="F698"/>
      <c r="G698"/>
      <c r="H698" s="108"/>
      <c r="I698"/>
      <c r="J698"/>
      <c r="K698"/>
      <c r="L698" s="111"/>
      <c r="M698"/>
      <c r="N698"/>
      <c r="O698"/>
      <c r="P698"/>
      <c r="Q698"/>
      <c r="R698"/>
      <c r="S698"/>
      <c r="T698" s="109"/>
      <c r="U698"/>
      <c r="V698"/>
      <c r="W698"/>
      <c r="X698"/>
      <c r="Y698"/>
      <c r="Z698"/>
      <c r="AA698"/>
    </row>
    <row r="699" spans="1:27" x14ac:dyDescent="0.25">
      <c r="A699"/>
      <c r="B699"/>
      <c r="C699"/>
      <c r="D699"/>
      <c r="E699" s="108"/>
      <c r="F699"/>
      <c r="G699"/>
      <c r="H699" s="108"/>
      <c r="I699"/>
      <c r="J699"/>
      <c r="K699"/>
      <c r="L699" s="111"/>
      <c r="M699"/>
      <c r="N699"/>
      <c r="O699"/>
      <c r="P699"/>
      <c r="Q699"/>
      <c r="R699"/>
      <c r="S699"/>
      <c r="T699" s="109"/>
      <c r="U699"/>
      <c r="V699"/>
      <c r="W699"/>
      <c r="X699"/>
      <c r="Y699"/>
      <c r="Z699"/>
      <c r="AA699"/>
    </row>
    <row r="700" spans="1:27" x14ac:dyDescent="0.25">
      <c r="A700"/>
      <c r="B700"/>
      <c r="C700"/>
      <c r="D700"/>
      <c r="E700" s="108"/>
      <c r="F700"/>
      <c r="G700"/>
      <c r="H700" s="108"/>
      <c r="I700"/>
      <c r="J700"/>
      <c r="K700"/>
      <c r="L700" s="111"/>
      <c r="M700"/>
      <c r="N700"/>
      <c r="O700"/>
      <c r="P700"/>
      <c r="Q700"/>
      <c r="R700"/>
      <c r="S700"/>
      <c r="T700" s="109"/>
      <c r="U700"/>
      <c r="V700"/>
      <c r="W700"/>
      <c r="X700"/>
      <c r="Y700"/>
      <c r="Z700"/>
      <c r="AA700"/>
    </row>
    <row r="701" spans="1:27" x14ac:dyDescent="0.25">
      <c r="A701"/>
      <c r="B701"/>
      <c r="C701"/>
      <c r="D701"/>
      <c r="E701" s="108"/>
      <c r="F701"/>
      <c r="G701"/>
      <c r="H701" s="108"/>
      <c r="I701"/>
      <c r="J701"/>
      <c r="K701"/>
      <c r="L701" s="111"/>
      <c r="M701"/>
      <c r="N701"/>
      <c r="O701"/>
      <c r="P701"/>
      <c r="Q701"/>
      <c r="R701"/>
      <c r="S701"/>
      <c r="T701" s="109"/>
      <c r="U701"/>
      <c r="V701"/>
      <c r="W701"/>
      <c r="X701"/>
      <c r="Y701"/>
      <c r="Z701"/>
      <c r="AA701"/>
    </row>
    <row r="702" spans="1:27" x14ac:dyDescent="0.25">
      <c r="A702"/>
      <c r="B702"/>
      <c r="C702"/>
      <c r="D702"/>
      <c r="E702" s="108"/>
      <c r="F702"/>
      <c r="G702"/>
      <c r="H702" s="108"/>
      <c r="I702"/>
      <c r="J702"/>
      <c r="K702"/>
      <c r="L702" s="111"/>
      <c r="M702"/>
      <c r="N702"/>
      <c r="O702"/>
      <c r="P702"/>
      <c r="Q702"/>
      <c r="R702"/>
      <c r="S702"/>
      <c r="T702" s="109"/>
      <c r="U702"/>
      <c r="V702"/>
      <c r="W702"/>
      <c r="X702"/>
      <c r="Y702"/>
      <c r="Z702"/>
      <c r="AA702"/>
    </row>
    <row r="703" spans="1:27" x14ac:dyDescent="0.25">
      <c r="A703"/>
      <c r="B703"/>
      <c r="C703"/>
      <c r="D703"/>
      <c r="E703" s="108"/>
      <c r="F703"/>
      <c r="G703"/>
      <c r="H703" s="108"/>
      <c r="I703"/>
      <c r="J703"/>
      <c r="K703"/>
      <c r="L703" s="111"/>
      <c r="M703"/>
      <c r="N703"/>
      <c r="O703"/>
      <c r="P703"/>
      <c r="Q703"/>
      <c r="R703"/>
      <c r="S703"/>
      <c r="T703" s="109"/>
      <c r="U703"/>
      <c r="V703"/>
      <c r="W703"/>
      <c r="X703"/>
      <c r="Y703"/>
      <c r="Z703"/>
      <c r="AA703"/>
    </row>
    <row r="704" spans="1:27" x14ac:dyDescent="0.25">
      <c r="A704"/>
      <c r="B704"/>
      <c r="C704"/>
      <c r="D704"/>
      <c r="E704" s="108"/>
      <c r="F704"/>
      <c r="G704"/>
      <c r="H704" s="108"/>
      <c r="I704"/>
      <c r="J704"/>
      <c r="K704"/>
      <c r="L704" s="111"/>
      <c r="M704"/>
      <c r="N704"/>
      <c r="O704"/>
      <c r="P704"/>
      <c r="Q704"/>
      <c r="R704"/>
      <c r="S704"/>
      <c r="T704" s="109"/>
      <c r="U704"/>
      <c r="V704"/>
      <c r="W704"/>
      <c r="X704"/>
      <c r="Y704"/>
      <c r="Z704"/>
      <c r="AA704"/>
    </row>
    <row r="705" spans="1:27" x14ac:dyDescent="0.25">
      <c r="A705"/>
      <c r="B705"/>
      <c r="C705"/>
      <c r="D705"/>
      <c r="E705" s="108"/>
      <c r="F705"/>
      <c r="G705"/>
      <c r="H705" s="108"/>
      <c r="I705"/>
      <c r="J705"/>
      <c r="K705"/>
      <c r="L705" s="111"/>
      <c r="M705"/>
      <c r="N705"/>
      <c r="O705"/>
      <c r="P705"/>
      <c r="Q705"/>
      <c r="R705"/>
      <c r="S705"/>
      <c r="T705" s="109"/>
      <c r="U705"/>
      <c r="V705"/>
      <c r="W705"/>
      <c r="X705"/>
      <c r="Y705"/>
      <c r="Z705"/>
      <c r="AA705"/>
    </row>
    <row r="706" spans="1:27" x14ac:dyDescent="0.25">
      <c r="A706"/>
      <c r="B706"/>
      <c r="C706"/>
      <c r="D706"/>
      <c r="E706" s="108"/>
      <c r="F706"/>
      <c r="G706"/>
      <c r="H706" s="108"/>
      <c r="I706"/>
      <c r="J706"/>
      <c r="K706"/>
      <c r="L706" s="111"/>
      <c r="M706"/>
      <c r="N706"/>
      <c r="O706"/>
      <c r="P706"/>
      <c r="Q706"/>
      <c r="R706"/>
      <c r="S706"/>
      <c r="T706" s="109"/>
      <c r="U706"/>
      <c r="V706"/>
      <c r="W706"/>
      <c r="X706"/>
      <c r="Y706"/>
      <c r="Z706"/>
      <c r="AA706"/>
    </row>
    <row r="707" spans="1:27" x14ac:dyDescent="0.25">
      <c r="A707"/>
      <c r="B707"/>
      <c r="C707"/>
      <c r="D707"/>
      <c r="E707" s="108"/>
      <c r="F707"/>
      <c r="G707"/>
      <c r="H707" s="108"/>
      <c r="I707"/>
      <c r="J707"/>
      <c r="K707"/>
      <c r="L707" s="111"/>
      <c r="M707"/>
      <c r="N707"/>
      <c r="O707"/>
      <c r="P707"/>
      <c r="Q707"/>
      <c r="R707"/>
      <c r="S707"/>
      <c r="T707" s="109"/>
      <c r="U707"/>
      <c r="V707"/>
      <c r="W707"/>
      <c r="X707"/>
      <c r="Y707"/>
      <c r="Z707"/>
      <c r="AA707"/>
    </row>
    <row r="708" spans="1:27" x14ac:dyDescent="0.25">
      <c r="A708"/>
      <c r="B708"/>
      <c r="C708"/>
      <c r="D708"/>
      <c r="E708" s="108"/>
      <c r="F708"/>
      <c r="G708"/>
      <c r="H708" s="108"/>
      <c r="I708"/>
      <c r="J708"/>
      <c r="K708"/>
      <c r="L708" s="111"/>
      <c r="M708"/>
      <c r="N708"/>
      <c r="O708"/>
      <c r="P708"/>
      <c r="Q708"/>
      <c r="R708"/>
      <c r="S708"/>
      <c r="T708" s="109"/>
      <c r="U708"/>
      <c r="V708"/>
      <c r="W708"/>
      <c r="X708"/>
      <c r="Y708"/>
      <c r="Z708"/>
      <c r="AA708"/>
    </row>
    <row r="709" spans="1:27" x14ac:dyDescent="0.25">
      <c r="A709"/>
      <c r="B709"/>
      <c r="C709"/>
      <c r="D709"/>
      <c r="E709" s="108"/>
      <c r="F709"/>
      <c r="G709"/>
      <c r="H709" s="108"/>
      <c r="I709"/>
      <c r="J709"/>
      <c r="K709"/>
      <c r="L709" s="111"/>
      <c r="M709"/>
      <c r="N709"/>
      <c r="O709"/>
      <c r="P709"/>
      <c r="Q709"/>
      <c r="R709"/>
      <c r="S709"/>
      <c r="T709" s="109"/>
      <c r="U709"/>
      <c r="V709"/>
      <c r="W709"/>
      <c r="X709"/>
      <c r="Y709"/>
      <c r="Z709"/>
      <c r="AA709"/>
    </row>
    <row r="710" spans="1:27" x14ac:dyDescent="0.25">
      <c r="A710"/>
      <c r="B710"/>
      <c r="C710"/>
      <c r="D710"/>
      <c r="E710" s="108"/>
      <c r="F710"/>
      <c r="G710"/>
      <c r="H710" s="108"/>
      <c r="I710"/>
      <c r="J710"/>
      <c r="K710"/>
      <c r="L710" s="111"/>
      <c r="M710"/>
      <c r="N710"/>
      <c r="O710"/>
      <c r="P710"/>
      <c r="Q710"/>
      <c r="R710"/>
      <c r="S710"/>
      <c r="T710" s="109"/>
      <c r="U710"/>
      <c r="V710"/>
      <c r="W710"/>
      <c r="X710"/>
      <c r="Y710"/>
      <c r="Z710"/>
      <c r="AA710"/>
    </row>
    <row r="711" spans="1:27" x14ac:dyDescent="0.25">
      <c r="A711"/>
      <c r="B711"/>
      <c r="C711"/>
      <c r="D711"/>
      <c r="E711" s="108"/>
      <c r="F711"/>
      <c r="G711"/>
      <c r="H711" s="108"/>
      <c r="I711"/>
      <c r="J711"/>
      <c r="K711"/>
      <c r="L711" s="111"/>
      <c r="M711"/>
      <c r="N711"/>
      <c r="O711"/>
      <c r="P711"/>
      <c r="Q711"/>
      <c r="R711"/>
      <c r="S711"/>
      <c r="T711" s="109"/>
      <c r="U711"/>
      <c r="V711"/>
      <c r="W711"/>
      <c r="X711"/>
      <c r="Y711"/>
      <c r="Z711"/>
      <c r="AA711"/>
    </row>
    <row r="712" spans="1:27" x14ac:dyDescent="0.25">
      <c r="A712"/>
      <c r="B712"/>
      <c r="C712"/>
      <c r="D712"/>
      <c r="E712" s="108"/>
      <c r="F712"/>
      <c r="G712"/>
      <c r="H712" s="108"/>
      <c r="I712"/>
      <c r="J712"/>
      <c r="K712"/>
      <c r="L712" s="111"/>
      <c r="M712"/>
      <c r="N712"/>
      <c r="O712"/>
      <c r="P712"/>
      <c r="Q712"/>
      <c r="R712"/>
      <c r="S712"/>
      <c r="T712" s="109"/>
      <c r="U712"/>
      <c r="V712"/>
      <c r="W712"/>
      <c r="X712"/>
      <c r="Y712"/>
      <c r="Z712"/>
      <c r="AA712"/>
    </row>
    <row r="713" spans="1:27" x14ac:dyDescent="0.25">
      <c r="A713"/>
      <c r="B713"/>
      <c r="C713"/>
      <c r="D713"/>
      <c r="E713" s="108"/>
      <c r="F713"/>
      <c r="G713"/>
      <c r="H713" s="108"/>
      <c r="I713"/>
      <c r="J713"/>
      <c r="K713"/>
      <c r="L713" s="111"/>
      <c r="M713"/>
      <c r="N713"/>
      <c r="O713"/>
      <c r="P713"/>
      <c r="Q713"/>
      <c r="R713"/>
      <c r="S713"/>
      <c r="T713" s="109"/>
      <c r="U713"/>
      <c r="V713"/>
      <c r="W713"/>
      <c r="X713"/>
      <c r="Y713"/>
      <c r="Z713"/>
      <c r="AA713"/>
    </row>
    <row r="714" spans="1:27" x14ac:dyDescent="0.25">
      <c r="A714"/>
      <c r="B714"/>
      <c r="C714"/>
      <c r="D714"/>
      <c r="E714" s="108"/>
      <c r="F714"/>
      <c r="G714"/>
      <c r="H714" s="108"/>
      <c r="I714"/>
      <c r="J714"/>
      <c r="K714"/>
      <c r="L714" s="111"/>
      <c r="M714"/>
      <c r="N714"/>
      <c r="O714"/>
      <c r="P714"/>
      <c r="Q714"/>
      <c r="R714"/>
      <c r="S714"/>
      <c r="T714" s="109"/>
      <c r="U714"/>
      <c r="V714"/>
      <c r="W714"/>
      <c r="X714"/>
      <c r="Y714"/>
      <c r="Z714"/>
      <c r="AA714"/>
    </row>
    <row r="715" spans="1:27" x14ac:dyDescent="0.25">
      <c r="A715"/>
      <c r="B715"/>
      <c r="C715"/>
      <c r="D715"/>
      <c r="E715" s="108"/>
      <c r="F715"/>
      <c r="G715"/>
      <c r="H715" s="108"/>
      <c r="I715"/>
      <c r="J715"/>
      <c r="K715"/>
      <c r="L715" s="111"/>
      <c r="M715"/>
      <c r="N715"/>
      <c r="O715"/>
      <c r="P715"/>
      <c r="Q715"/>
      <c r="R715"/>
      <c r="S715"/>
      <c r="T715" s="109"/>
      <c r="U715"/>
      <c r="V715"/>
      <c r="W715"/>
      <c r="X715"/>
      <c r="Y715"/>
      <c r="Z715"/>
      <c r="AA715"/>
    </row>
    <row r="716" spans="1:27" x14ac:dyDescent="0.25">
      <c r="A716"/>
      <c r="B716"/>
      <c r="C716"/>
      <c r="D716"/>
      <c r="E716" s="108"/>
      <c r="F716"/>
      <c r="G716"/>
      <c r="H716" s="108"/>
      <c r="I716"/>
      <c r="J716"/>
      <c r="K716"/>
      <c r="L716" s="111"/>
      <c r="M716"/>
      <c r="N716"/>
      <c r="O716"/>
      <c r="P716"/>
      <c r="Q716"/>
      <c r="R716"/>
      <c r="S716"/>
      <c r="T716" s="109"/>
      <c r="U716"/>
      <c r="V716"/>
      <c r="W716"/>
      <c r="X716"/>
      <c r="Y716"/>
      <c r="Z716"/>
      <c r="AA716"/>
    </row>
    <row r="717" spans="1:27" x14ac:dyDescent="0.25">
      <c r="A717"/>
      <c r="B717"/>
      <c r="C717"/>
      <c r="D717"/>
      <c r="E717" s="108"/>
      <c r="F717"/>
      <c r="G717"/>
      <c r="H717" s="108"/>
      <c r="I717"/>
      <c r="J717"/>
      <c r="K717"/>
      <c r="L717" s="111"/>
      <c r="M717"/>
      <c r="N717"/>
      <c r="O717"/>
      <c r="P717"/>
      <c r="Q717"/>
      <c r="R717"/>
      <c r="S717"/>
      <c r="T717" s="109"/>
      <c r="U717"/>
      <c r="V717"/>
      <c r="W717"/>
      <c r="X717"/>
      <c r="Y717"/>
      <c r="Z717"/>
      <c r="AA717"/>
    </row>
    <row r="718" spans="1:27" x14ac:dyDescent="0.25">
      <c r="A718"/>
      <c r="B718"/>
      <c r="C718"/>
      <c r="D718"/>
      <c r="E718" s="108"/>
      <c r="F718"/>
      <c r="G718"/>
      <c r="H718" s="108"/>
      <c r="I718"/>
      <c r="J718"/>
      <c r="K718"/>
      <c r="L718" s="111"/>
      <c r="M718"/>
      <c r="N718"/>
      <c r="O718"/>
      <c r="P718"/>
      <c r="Q718"/>
      <c r="R718"/>
      <c r="S718"/>
      <c r="T718" s="109"/>
      <c r="U718"/>
      <c r="V718"/>
      <c r="W718"/>
      <c r="X718"/>
      <c r="Y718"/>
      <c r="Z718"/>
      <c r="AA718"/>
    </row>
    <row r="719" spans="1:27" x14ac:dyDescent="0.25">
      <c r="A719"/>
      <c r="B719"/>
      <c r="C719"/>
      <c r="D719"/>
      <c r="E719" s="108"/>
      <c r="F719"/>
      <c r="G719"/>
      <c r="H719" s="108"/>
      <c r="I719"/>
      <c r="J719"/>
      <c r="K719"/>
      <c r="L719" s="111"/>
      <c r="M719"/>
      <c r="N719"/>
      <c r="O719"/>
      <c r="P719"/>
      <c r="Q719"/>
      <c r="R719"/>
      <c r="S719"/>
      <c r="T719" s="109"/>
      <c r="U719"/>
      <c r="V719"/>
      <c r="W719"/>
      <c r="X719"/>
      <c r="Y719"/>
      <c r="Z719"/>
      <c r="AA719"/>
    </row>
    <row r="720" spans="1:27" x14ac:dyDescent="0.25">
      <c r="A720"/>
      <c r="B720"/>
      <c r="C720"/>
      <c r="D720"/>
      <c r="E720" s="108"/>
      <c r="F720"/>
      <c r="G720"/>
      <c r="H720" s="108"/>
      <c r="I720"/>
      <c r="J720"/>
      <c r="K720"/>
      <c r="L720" s="111"/>
      <c r="M720"/>
      <c r="N720"/>
      <c r="O720"/>
      <c r="P720"/>
      <c r="Q720"/>
      <c r="R720"/>
      <c r="S720"/>
      <c r="T720" s="109"/>
      <c r="U720"/>
      <c r="V720"/>
      <c r="W720"/>
      <c r="X720"/>
      <c r="Y720"/>
      <c r="Z720"/>
      <c r="AA720"/>
    </row>
    <row r="721" spans="1:27" x14ac:dyDescent="0.25">
      <c r="A721"/>
      <c r="B721"/>
      <c r="C721"/>
      <c r="D721"/>
      <c r="E721" s="108"/>
      <c r="F721"/>
      <c r="G721"/>
      <c r="H721" s="108"/>
      <c r="I721"/>
      <c r="J721"/>
      <c r="K721"/>
      <c r="L721" s="111"/>
      <c r="M721"/>
      <c r="N721"/>
      <c r="O721"/>
      <c r="P721"/>
      <c r="Q721"/>
      <c r="R721"/>
      <c r="S721"/>
      <c r="T721" s="109"/>
      <c r="U721"/>
      <c r="V721"/>
      <c r="W721"/>
      <c r="X721"/>
      <c r="Y721"/>
      <c r="Z721"/>
      <c r="AA721"/>
    </row>
    <row r="722" spans="1:27" x14ac:dyDescent="0.25">
      <c r="A722"/>
      <c r="B722"/>
      <c r="C722"/>
      <c r="D722"/>
      <c r="E722" s="108"/>
      <c r="F722"/>
      <c r="G722"/>
      <c r="H722" s="108"/>
      <c r="I722"/>
      <c r="J722"/>
      <c r="K722"/>
      <c r="L722" s="111"/>
      <c r="M722"/>
      <c r="N722"/>
      <c r="O722"/>
      <c r="P722"/>
      <c r="Q722"/>
      <c r="R722"/>
      <c r="S722"/>
      <c r="T722" s="109"/>
      <c r="U722"/>
      <c r="V722"/>
      <c r="W722"/>
      <c r="X722"/>
      <c r="Y722"/>
      <c r="Z722"/>
      <c r="AA722"/>
    </row>
    <row r="723" spans="1:27" x14ac:dyDescent="0.25">
      <c r="A723"/>
      <c r="B723"/>
      <c r="C723"/>
      <c r="D723"/>
      <c r="E723" s="108"/>
      <c r="F723"/>
      <c r="G723"/>
      <c r="H723" s="108"/>
      <c r="I723"/>
      <c r="J723"/>
      <c r="K723"/>
      <c r="L723" s="111"/>
      <c r="M723"/>
      <c r="N723"/>
      <c r="O723"/>
      <c r="P723"/>
      <c r="Q723"/>
      <c r="R723"/>
      <c r="S723"/>
      <c r="T723" s="109"/>
      <c r="U723"/>
      <c r="V723"/>
      <c r="W723"/>
      <c r="X723"/>
      <c r="Y723"/>
      <c r="Z723"/>
      <c r="AA723"/>
    </row>
    <row r="724" spans="1:27" x14ac:dyDescent="0.25">
      <c r="A724"/>
      <c r="B724"/>
      <c r="C724"/>
      <c r="D724"/>
      <c r="E724" s="108"/>
      <c r="F724"/>
      <c r="G724"/>
      <c r="H724" s="108"/>
      <c r="I724"/>
      <c r="J724"/>
      <c r="K724"/>
      <c r="L724" s="111"/>
      <c r="M724"/>
      <c r="N724"/>
      <c r="O724"/>
      <c r="P724"/>
      <c r="Q724"/>
      <c r="R724"/>
      <c r="S724"/>
      <c r="T724" s="109"/>
      <c r="U724"/>
      <c r="V724"/>
      <c r="W724"/>
      <c r="X724"/>
      <c r="Y724"/>
      <c r="Z724"/>
      <c r="AA724"/>
    </row>
    <row r="725" spans="1:27" x14ac:dyDescent="0.25">
      <c r="A725"/>
      <c r="B725"/>
      <c r="C725"/>
      <c r="D725"/>
      <c r="E725" s="108"/>
      <c r="F725"/>
      <c r="G725"/>
      <c r="H725" s="108"/>
      <c r="I725"/>
      <c r="J725"/>
      <c r="K725"/>
      <c r="L725" s="111"/>
      <c r="M725"/>
      <c r="N725"/>
      <c r="O725"/>
      <c r="P725"/>
      <c r="Q725"/>
      <c r="R725"/>
      <c r="S725"/>
      <c r="T725" s="109"/>
      <c r="U725"/>
      <c r="V725"/>
      <c r="W725"/>
      <c r="X725"/>
      <c r="Y725"/>
      <c r="Z725"/>
      <c r="AA725"/>
    </row>
    <row r="726" spans="1:27" x14ac:dyDescent="0.25">
      <c r="A726"/>
      <c r="B726"/>
      <c r="C726"/>
      <c r="D726"/>
      <c r="E726" s="108"/>
      <c r="F726"/>
      <c r="G726"/>
      <c r="H726" s="108"/>
      <c r="I726"/>
      <c r="J726"/>
      <c r="K726"/>
      <c r="L726" s="111"/>
      <c r="M726"/>
      <c r="N726"/>
      <c r="O726"/>
      <c r="P726"/>
      <c r="Q726"/>
      <c r="R726"/>
      <c r="S726"/>
      <c r="T726" s="109"/>
      <c r="U726"/>
      <c r="V726"/>
      <c r="W726"/>
      <c r="X726"/>
      <c r="Y726"/>
      <c r="Z726"/>
      <c r="AA726"/>
    </row>
    <row r="727" spans="1:27" x14ac:dyDescent="0.25">
      <c r="A727"/>
      <c r="B727"/>
      <c r="C727"/>
      <c r="D727"/>
      <c r="E727" s="108"/>
      <c r="F727"/>
      <c r="G727"/>
      <c r="H727" s="108"/>
      <c r="I727"/>
      <c r="J727"/>
      <c r="K727"/>
      <c r="L727" s="111"/>
      <c r="M727"/>
      <c r="N727"/>
      <c r="O727"/>
      <c r="P727"/>
      <c r="Q727"/>
      <c r="R727"/>
      <c r="S727"/>
      <c r="T727" s="109"/>
      <c r="U727"/>
      <c r="V727"/>
      <c r="W727"/>
      <c r="X727"/>
      <c r="Y727"/>
      <c r="Z727"/>
      <c r="AA727"/>
    </row>
    <row r="728" spans="1:27" x14ac:dyDescent="0.25">
      <c r="A728"/>
      <c r="B728"/>
      <c r="C728"/>
      <c r="D728"/>
      <c r="E728" s="108"/>
      <c r="F728"/>
      <c r="G728"/>
      <c r="H728" s="108"/>
      <c r="I728"/>
      <c r="J728"/>
      <c r="K728"/>
      <c r="L728" s="111"/>
      <c r="M728"/>
      <c r="N728"/>
      <c r="O728"/>
      <c r="P728"/>
      <c r="Q728"/>
      <c r="R728"/>
      <c r="S728"/>
      <c r="T728" s="109"/>
      <c r="U728"/>
      <c r="V728"/>
      <c r="W728"/>
      <c r="X728"/>
      <c r="Y728"/>
      <c r="Z728"/>
      <c r="AA728"/>
    </row>
    <row r="729" spans="1:27" x14ac:dyDescent="0.25">
      <c r="A729"/>
      <c r="B729"/>
      <c r="C729"/>
      <c r="D729"/>
      <c r="E729" s="108"/>
      <c r="F729"/>
      <c r="G729"/>
      <c r="H729" s="108"/>
      <c r="I729"/>
      <c r="J729"/>
      <c r="K729"/>
      <c r="L729" s="111"/>
      <c r="M729"/>
      <c r="N729"/>
      <c r="O729"/>
      <c r="P729"/>
      <c r="Q729"/>
      <c r="R729"/>
      <c r="S729"/>
      <c r="T729" s="109"/>
      <c r="U729"/>
      <c r="V729"/>
      <c r="W729"/>
      <c r="X729"/>
      <c r="Y729"/>
      <c r="Z729"/>
      <c r="AA729"/>
    </row>
    <row r="730" spans="1:27" x14ac:dyDescent="0.25">
      <c r="A730"/>
      <c r="B730"/>
      <c r="C730"/>
      <c r="D730"/>
      <c r="E730" s="108"/>
      <c r="F730"/>
      <c r="G730"/>
      <c r="H730" s="108"/>
      <c r="I730"/>
      <c r="J730"/>
      <c r="K730"/>
      <c r="L730" s="111"/>
      <c r="M730"/>
      <c r="N730"/>
      <c r="O730"/>
      <c r="P730"/>
      <c r="Q730"/>
      <c r="R730"/>
      <c r="S730"/>
      <c r="T730" s="109"/>
      <c r="U730"/>
      <c r="V730"/>
      <c r="W730"/>
      <c r="X730"/>
      <c r="Y730"/>
      <c r="Z730"/>
      <c r="AA730"/>
    </row>
    <row r="731" spans="1:27" x14ac:dyDescent="0.25">
      <c r="A731"/>
      <c r="B731"/>
      <c r="C731"/>
      <c r="D731"/>
      <c r="E731" s="108"/>
      <c r="F731"/>
      <c r="G731"/>
      <c r="H731" s="108"/>
      <c r="I731"/>
      <c r="J731"/>
      <c r="K731"/>
      <c r="L731" s="111"/>
      <c r="M731"/>
      <c r="N731"/>
      <c r="O731"/>
      <c r="P731"/>
      <c r="Q731"/>
      <c r="R731"/>
      <c r="S731"/>
      <c r="T731" s="109"/>
      <c r="U731"/>
      <c r="V731"/>
      <c r="W731"/>
      <c r="X731"/>
      <c r="Y731"/>
      <c r="Z731"/>
      <c r="AA731"/>
    </row>
    <row r="732" spans="1:27" x14ac:dyDescent="0.25">
      <c r="A732"/>
      <c r="B732"/>
      <c r="C732"/>
      <c r="D732"/>
      <c r="E732" s="108"/>
      <c r="F732"/>
      <c r="G732"/>
      <c r="H732" s="108"/>
      <c r="I732"/>
      <c r="J732"/>
      <c r="K732"/>
      <c r="L732" s="111"/>
      <c r="M732"/>
      <c r="N732"/>
      <c r="O732"/>
      <c r="P732"/>
      <c r="Q732"/>
      <c r="R732"/>
      <c r="S732"/>
      <c r="T732" s="109"/>
      <c r="U732"/>
      <c r="V732"/>
      <c r="W732"/>
      <c r="X732"/>
      <c r="Y732"/>
      <c r="Z732"/>
      <c r="AA732"/>
    </row>
    <row r="733" spans="1:27" x14ac:dyDescent="0.25">
      <c r="A733"/>
      <c r="B733"/>
      <c r="C733"/>
      <c r="D733"/>
      <c r="E733" s="108"/>
      <c r="F733"/>
      <c r="G733"/>
      <c r="H733" s="108"/>
      <c r="I733"/>
      <c r="J733"/>
      <c r="K733"/>
      <c r="L733" s="111"/>
      <c r="M733"/>
      <c r="N733"/>
      <c r="O733"/>
      <c r="P733"/>
      <c r="Q733"/>
      <c r="R733"/>
      <c r="S733"/>
      <c r="T733" s="109"/>
      <c r="U733"/>
      <c r="V733"/>
      <c r="W733"/>
      <c r="X733"/>
      <c r="Y733"/>
      <c r="Z733"/>
      <c r="AA733"/>
    </row>
    <row r="734" spans="1:27" x14ac:dyDescent="0.25">
      <c r="A734"/>
      <c r="B734"/>
      <c r="C734"/>
      <c r="D734"/>
      <c r="E734" s="108"/>
      <c r="F734"/>
      <c r="G734"/>
      <c r="H734" s="108"/>
      <c r="I734"/>
      <c r="J734"/>
      <c r="K734"/>
      <c r="L734" s="111"/>
      <c r="M734"/>
      <c r="N734"/>
      <c r="O734"/>
      <c r="P734"/>
      <c r="Q734"/>
      <c r="R734"/>
      <c r="S734"/>
      <c r="T734" s="109"/>
      <c r="U734"/>
      <c r="V734"/>
      <c r="W734"/>
      <c r="X734"/>
      <c r="Y734"/>
      <c r="Z734"/>
      <c r="AA734"/>
    </row>
    <row r="735" spans="1:27" x14ac:dyDescent="0.25">
      <c r="A735"/>
      <c r="B735"/>
      <c r="C735"/>
      <c r="D735"/>
      <c r="E735" s="108"/>
      <c r="F735"/>
      <c r="G735"/>
      <c r="H735" s="108"/>
      <c r="I735"/>
      <c r="J735"/>
      <c r="K735"/>
      <c r="L735" s="111"/>
      <c r="M735"/>
      <c r="N735"/>
      <c r="O735"/>
      <c r="P735"/>
      <c r="Q735"/>
      <c r="R735"/>
      <c r="S735"/>
      <c r="T735" s="109"/>
      <c r="U735"/>
      <c r="V735"/>
      <c r="W735"/>
      <c r="X735"/>
      <c r="Y735"/>
      <c r="Z735"/>
      <c r="AA735"/>
    </row>
    <row r="736" spans="1:27" x14ac:dyDescent="0.25">
      <c r="A736"/>
      <c r="B736"/>
      <c r="C736"/>
      <c r="D736"/>
      <c r="E736" s="108"/>
      <c r="F736"/>
      <c r="G736"/>
      <c r="H736" s="108"/>
      <c r="I736"/>
      <c r="J736"/>
      <c r="K736"/>
      <c r="L736" s="111"/>
      <c r="M736"/>
      <c r="N736"/>
      <c r="O736"/>
      <c r="P736"/>
      <c r="Q736"/>
      <c r="R736"/>
      <c r="S736"/>
      <c r="T736" s="109"/>
      <c r="U736"/>
      <c r="V736"/>
      <c r="W736"/>
      <c r="X736"/>
      <c r="Y736"/>
      <c r="Z736"/>
      <c r="AA736"/>
    </row>
    <row r="737" spans="1:27" x14ac:dyDescent="0.25">
      <c r="A737"/>
      <c r="B737"/>
      <c r="C737"/>
      <c r="D737"/>
      <c r="E737" s="108"/>
      <c r="F737"/>
      <c r="G737"/>
      <c r="H737" s="108"/>
      <c r="I737"/>
      <c r="J737"/>
      <c r="K737"/>
      <c r="L737" s="111"/>
      <c r="M737"/>
      <c r="N737"/>
      <c r="O737"/>
      <c r="P737"/>
      <c r="Q737"/>
      <c r="R737"/>
      <c r="S737"/>
      <c r="T737" s="109"/>
      <c r="U737"/>
      <c r="V737"/>
      <c r="W737"/>
      <c r="X737"/>
      <c r="Y737"/>
      <c r="Z737"/>
      <c r="AA737"/>
    </row>
    <row r="738" spans="1:27" x14ac:dyDescent="0.25">
      <c r="A738"/>
      <c r="B738"/>
      <c r="C738"/>
      <c r="D738"/>
      <c r="E738" s="108"/>
      <c r="F738"/>
      <c r="G738"/>
      <c r="H738" s="108"/>
      <c r="I738"/>
      <c r="J738"/>
      <c r="K738"/>
      <c r="L738" s="111"/>
      <c r="M738"/>
      <c r="N738"/>
      <c r="O738"/>
      <c r="P738"/>
      <c r="Q738"/>
      <c r="R738"/>
      <c r="S738"/>
      <c r="T738" s="109"/>
      <c r="U738"/>
      <c r="V738"/>
      <c r="W738"/>
      <c r="X738"/>
      <c r="Y738"/>
      <c r="Z738"/>
      <c r="AA738"/>
    </row>
    <row r="739" spans="1:27" x14ac:dyDescent="0.25">
      <c r="A739"/>
      <c r="B739"/>
      <c r="C739"/>
      <c r="D739"/>
      <c r="E739" s="108"/>
      <c r="F739"/>
      <c r="G739"/>
      <c r="H739" s="108"/>
      <c r="I739"/>
      <c r="J739"/>
      <c r="K739"/>
      <c r="L739" s="111"/>
      <c r="M739"/>
      <c r="N739"/>
      <c r="O739"/>
      <c r="P739"/>
      <c r="Q739"/>
      <c r="R739"/>
      <c r="S739"/>
      <c r="T739" s="109"/>
      <c r="U739"/>
      <c r="V739"/>
      <c r="W739"/>
      <c r="X739"/>
      <c r="Y739"/>
      <c r="Z739"/>
      <c r="AA739"/>
    </row>
    <row r="740" spans="1:27" x14ac:dyDescent="0.25">
      <c r="A740"/>
      <c r="B740"/>
      <c r="C740"/>
      <c r="D740"/>
      <c r="E740" s="108"/>
      <c r="F740"/>
      <c r="G740"/>
      <c r="H740" s="108"/>
      <c r="I740"/>
      <c r="J740"/>
      <c r="K740"/>
      <c r="L740" s="111"/>
      <c r="M740"/>
      <c r="N740"/>
      <c r="O740"/>
      <c r="P740"/>
      <c r="Q740"/>
      <c r="R740"/>
      <c r="S740"/>
      <c r="T740" s="109"/>
      <c r="U740"/>
      <c r="V740"/>
      <c r="W740"/>
      <c r="X740"/>
      <c r="Y740"/>
      <c r="Z740"/>
      <c r="AA740"/>
    </row>
    <row r="741" spans="1:27" x14ac:dyDescent="0.25">
      <c r="A741"/>
      <c r="B741"/>
      <c r="C741"/>
      <c r="D741"/>
      <c r="E741" s="108"/>
      <c r="F741"/>
      <c r="G741"/>
      <c r="H741" s="108"/>
      <c r="I741"/>
      <c r="J741"/>
      <c r="K741"/>
      <c r="L741" s="111"/>
      <c r="M741"/>
      <c r="N741"/>
      <c r="O741"/>
      <c r="P741"/>
      <c r="Q741"/>
      <c r="R741"/>
      <c r="S741"/>
      <c r="T741" s="109"/>
      <c r="U741"/>
      <c r="V741"/>
      <c r="W741"/>
      <c r="X741"/>
      <c r="Y741"/>
      <c r="Z741"/>
      <c r="AA741"/>
    </row>
    <row r="742" spans="1:27" x14ac:dyDescent="0.25">
      <c r="A742"/>
      <c r="B742"/>
      <c r="C742"/>
      <c r="D742"/>
      <c r="E742" s="108"/>
      <c r="F742"/>
      <c r="G742"/>
      <c r="H742" s="108"/>
      <c r="I742"/>
      <c r="J742"/>
      <c r="K742"/>
      <c r="L742" s="111"/>
      <c r="M742"/>
      <c r="N742"/>
      <c r="O742"/>
      <c r="P742"/>
      <c r="Q742"/>
      <c r="R742"/>
      <c r="S742"/>
      <c r="T742" s="109"/>
      <c r="U742"/>
      <c r="V742"/>
      <c r="W742"/>
      <c r="X742"/>
      <c r="Y742"/>
      <c r="Z742"/>
      <c r="AA742"/>
    </row>
    <row r="743" spans="1:27" x14ac:dyDescent="0.25">
      <c r="A743"/>
      <c r="B743"/>
      <c r="C743"/>
      <c r="D743"/>
      <c r="E743" s="108"/>
      <c r="F743"/>
      <c r="G743"/>
      <c r="H743" s="108"/>
      <c r="I743"/>
      <c r="J743"/>
      <c r="K743"/>
      <c r="L743" s="111"/>
      <c r="M743"/>
      <c r="N743"/>
      <c r="O743"/>
      <c r="P743"/>
      <c r="Q743"/>
      <c r="R743"/>
      <c r="S743"/>
      <c r="T743" s="109"/>
      <c r="U743"/>
      <c r="V743"/>
      <c r="W743"/>
      <c r="X743"/>
      <c r="Y743"/>
      <c r="Z743"/>
      <c r="AA743"/>
    </row>
    <row r="744" spans="1:27" x14ac:dyDescent="0.25">
      <c r="A744"/>
      <c r="B744"/>
      <c r="C744"/>
      <c r="D744"/>
      <c r="E744" s="108"/>
      <c r="F744"/>
      <c r="G744"/>
      <c r="H744" s="108"/>
      <c r="I744"/>
      <c r="J744"/>
      <c r="K744"/>
      <c r="L744" s="111"/>
      <c r="M744"/>
      <c r="N744"/>
      <c r="O744"/>
      <c r="P744"/>
      <c r="Q744"/>
      <c r="R744"/>
      <c r="S744"/>
      <c r="T744" s="109"/>
      <c r="U744"/>
      <c r="V744"/>
      <c r="W744"/>
      <c r="X744"/>
      <c r="Y744"/>
      <c r="Z744"/>
      <c r="AA744"/>
    </row>
    <row r="745" spans="1:27" x14ac:dyDescent="0.25">
      <c r="A745"/>
      <c r="B745"/>
      <c r="C745"/>
      <c r="D745"/>
      <c r="E745" s="108"/>
      <c r="F745"/>
      <c r="G745"/>
      <c r="H745" s="108"/>
      <c r="I745"/>
      <c r="J745"/>
      <c r="K745"/>
      <c r="L745" s="111"/>
      <c r="M745"/>
      <c r="N745"/>
      <c r="O745"/>
      <c r="P745"/>
      <c r="Q745"/>
      <c r="R745"/>
      <c r="S745"/>
      <c r="T745" s="109"/>
      <c r="U745"/>
      <c r="V745"/>
      <c r="W745"/>
      <c r="X745"/>
      <c r="Y745"/>
      <c r="Z745"/>
      <c r="AA745"/>
    </row>
    <row r="746" spans="1:27" x14ac:dyDescent="0.25">
      <c r="A746"/>
      <c r="B746"/>
      <c r="C746"/>
      <c r="D746"/>
      <c r="E746" s="108"/>
      <c r="F746"/>
      <c r="G746"/>
      <c r="H746" s="108"/>
      <c r="I746"/>
      <c r="J746"/>
      <c r="K746"/>
      <c r="L746" s="111"/>
      <c r="M746"/>
      <c r="N746"/>
      <c r="O746"/>
      <c r="P746"/>
      <c r="Q746"/>
      <c r="R746"/>
      <c r="S746"/>
      <c r="T746" s="109"/>
      <c r="U746"/>
      <c r="V746"/>
      <c r="W746"/>
      <c r="X746"/>
      <c r="Y746"/>
      <c r="Z746"/>
      <c r="AA746"/>
    </row>
    <row r="747" spans="1:27" x14ac:dyDescent="0.25">
      <c r="A747"/>
      <c r="B747"/>
      <c r="C747"/>
      <c r="D747"/>
      <c r="E747" s="108"/>
      <c r="F747"/>
      <c r="G747"/>
      <c r="H747" s="108"/>
      <c r="I747"/>
      <c r="J747"/>
      <c r="K747"/>
      <c r="L747" s="111"/>
      <c r="M747"/>
      <c r="N747"/>
      <c r="O747"/>
      <c r="P747"/>
      <c r="Q747"/>
      <c r="R747"/>
      <c r="S747"/>
      <c r="T747" s="109"/>
      <c r="U747"/>
      <c r="V747"/>
      <c r="W747"/>
      <c r="X747"/>
      <c r="Y747"/>
      <c r="Z747"/>
      <c r="AA747"/>
    </row>
    <row r="748" spans="1:27" x14ac:dyDescent="0.25">
      <c r="A748"/>
      <c r="B748"/>
      <c r="C748"/>
      <c r="D748"/>
      <c r="E748" s="108"/>
      <c r="F748"/>
      <c r="G748"/>
      <c r="H748" s="108"/>
      <c r="I748"/>
      <c r="J748"/>
      <c r="K748"/>
      <c r="L748" s="111"/>
      <c r="M748"/>
      <c r="N748"/>
      <c r="O748"/>
      <c r="P748"/>
      <c r="Q748"/>
      <c r="R748"/>
      <c r="S748"/>
      <c r="T748" s="109"/>
      <c r="U748"/>
      <c r="V748"/>
      <c r="W748"/>
      <c r="X748"/>
      <c r="Y748"/>
      <c r="Z748"/>
      <c r="AA748"/>
    </row>
    <row r="749" spans="1:27" x14ac:dyDescent="0.25">
      <c r="A749"/>
      <c r="B749"/>
      <c r="C749"/>
      <c r="D749"/>
      <c r="E749" s="108"/>
      <c r="F749"/>
      <c r="G749"/>
      <c r="H749" s="108"/>
      <c r="I749"/>
      <c r="J749"/>
      <c r="K749"/>
      <c r="L749" s="111"/>
      <c r="M749"/>
      <c r="N749"/>
      <c r="O749"/>
      <c r="P749"/>
      <c r="Q749"/>
      <c r="R749"/>
      <c r="S749"/>
      <c r="T749" s="109"/>
      <c r="U749"/>
      <c r="V749"/>
      <c r="W749"/>
      <c r="X749"/>
      <c r="Y749"/>
      <c r="Z749"/>
      <c r="AA749"/>
    </row>
    <row r="750" spans="1:27" x14ac:dyDescent="0.25">
      <c r="A750"/>
      <c r="B750"/>
      <c r="C750"/>
      <c r="D750"/>
      <c r="E750" s="108"/>
      <c r="F750"/>
      <c r="G750"/>
      <c r="H750" s="108"/>
      <c r="I750"/>
      <c r="J750"/>
      <c r="K750"/>
      <c r="L750" s="111"/>
      <c r="M750"/>
      <c r="N750"/>
      <c r="O750"/>
      <c r="P750"/>
      <c r="Q750"/>
      <c r="R750"/>
      <c r="S750"/>
      <c r="T750" s="109"/>
      <c r="U750"/>
      <c r="V750"/>
      <c r="W750"/>
      <c r="X750"/>
      <c r="Y750"/>
      <c r="Z750"/>
      <c r="AA750"/>
    </row>
    <row r="751" spans="1:27" x14ac:dyDescent="0.25">
      <c r="A751"/>
      <c r="B751"/>
      <c r="C751"/>
      <c r="D751"/>
      <c r="E751" s="108"/>
      <c r="F751"/>
      <c r="G751"/>
      <c r="H751" s="108"/>
      <c r="I751"/>
      <c r="J751"/>
      <c r="K751"/>
      <c r="L751" s="111"/>
      <c r="M751"/>
      <c r="N751"/>
      <c r="O751"/>
      <c r="P751"/>
      <c r="Q751"/>
      <c r="R751"/>
      <c r="S751"/>
      <c r="T751" s="109"/>
      <c r="U751"/>
      <c r="V751"/>
      <c r="W751"/>
      <c r="X751"/>
      <c r="Y751"/>
      <c r="Z751"/>
      <c r="AA751"/>
    </row>
    <row r="752" spans="1:27" x14ac:dyDescent="0.25">
      <c r="A752"/>
      <c r="B752"/>
      <c r="C752"/>
      <c r="D752"/>
      <c r="E752" s="108"/>
      <c r="F752"/>
      <c r="G752"/>
      <c r="H752" s="108"/>
      <c r="I752"/>
      <c r="J752"/>
      <c r="K752"/>
      <c r="L752" s="111"/>
      <c r="M752"/>
      <c r="N752"/>
      <c r="O752"/>
      <c r="P752"/>
      <c r="Q752"/>
      <c r="R752"/>
      <c r="S752"/>
      <c r="T752" s="109"/>
      <c r="U752"/>
      <c r="V752"/>
      <c r="W752"/>
      <c r="X752"/>
      <c r="Y752"/>
      <c r="Z752"/>
      <c r="AA752"/>
    </row>
    <row r="753" spans="1:27" x14ac:dyDescent="0.25">
      <c r="A753"/>
      <c r="B753"/>
      <c r="C753"/>
      <c r="D753"/>
      <c r="E753" s="108"/>
      <c r="F753"/>
      <c r="G753"/>
      <c r="H753" s="108"/>
      <c r="I753"/>
      <c r="J753"/>
      <c r="K753"/>
      <c r="L753" s="111"/>
      <c r="M753"/>
      <c r="N753"/>
      <c r="O753"/>
      <c r="P753"/>
      <c r="Q753"/>
      <c r="R753"/>
      <c r="S753"/>
      <c r="T753" s="109"/>
      <c r="U753"/>
      <c r="V753"/>
      <c r="W753"/>
      <c r="X753"/>
      <c r="Y753"/>
      <c r="Z753"/>
      <c r="AA753"/>
    </row>
    <row r="754" spans="1:27" x14ac:dyDescent="0.25">
      <c r="A754"/>
      <c r="B754"/>
      <c r="C754"/>
      <c r="D754"/>
      <c r="E754" s="108"/>
      <c r="F754"/>
      <c r="G754"/>
      <c r="H754" s="108"/>
      <c r="I754"/>
      <c r="J754"/>
      <c r="K754"/>
      <c r="L754" s="111"/>
      <c r="M754"/>
      <c r="N754"/>
      <c r="O754"/>
      <c r="P754"/>
      <c r="Q754"/>
      <c r="R754"/>
      <c r="S754"/>
      <c r="T754" s="109"/>
      <c r="U754"/>
      <c r="V754"/>
      <c r="W754"/>
      <c r="X754"/>
      <c r="Y754"/>
      <c r="Z754"/>
      <c r="AA754"/>
    </row>
    <row r="755" spans="1:27" x14ac:dyDescent="0.25">
      <c r="A755"/>
      <c r="B755"/>
      <c r="C755"/>
      <c r="D755"/>
      <c r="E755" s="108"/>
      <c r="F755"/>
      <c r="G755"/>
      <c r="H755" s="108"/>
      <c r="I755"/>
      <c r="J755"/>
      <c r="K755"/>
      <c r="L755" s="111"/>
      <c r="M755"/>
      <c r="N755"/>
      <c r="O755"/>
      <c r="P755"/>
      <c r="Q755"/>
      <c r="R755"/>
      <c r="S755"/>
      <c r="T755" s="109"/>
      <c r="U755"/>
      <c r="V755"/>
      <c r="W755"/>
      <c r="X755"/>
      <c r="Y755"/>
      <c r="Z755"/>
      <c r="AA755"/>
    </row>
    <row r="756" spans="1:27" x14ac:dyDescent="0.25">
      <c r="A756"/>
      <c r="B756"/>
      <c r="C756"/>
      <c r="D756"/>
      <c r="E756" s="108"/>
      <c r="F756"/>
      <c r="G756"/>
      <c r="H756" s="108"/>
      <c r="I756"/>
      <c r="J756"/>
      <c r="K756"/>
      <c r="L756" s="111"/>
      <c r="M756"/>
      <c r="N756"/>
      <c r="O756"/>
      <c r="P756"/>
      <c r="Q756"/>
      <c r="R756"/>
      <c r="S756"/>
      <c r="T756" s="109"/>
      <c r="U756"/>
      <c r="V756"/>
      <c r="W756"/>
      <c r="X756"/>
      <c r="Y756"/>
      <c r="Z756"/>
      <c r="AA756"/>
    </row>
    <row r="757" spans="1:27" x14ac:dyDescent="0.25">
      <c r="A757"/>
      <c r="B757"/>
      <c r="C757"/>
      <c r="D757"/>
      <c r="E757" s="108"/>
      <c r="F757"/>
      <c r="G757"/>
      <c r="H757" s="108"/>
      <c r="I757"/>
      <c r="J757"/>
      <c r="K757"/>
      <c r="L757" s="111"/>
      <c r="M757"/>
      <c r="N757"/>
      <c r="O757"/>
      <c r="P757"/>
      <c r="Q757"/>
      <c r="R757"/>
      <c r="S757"/>
      <c r="T757" s="109"/>
      <c r="U757"/>
      <c r="V757"/>
      <c r="W757"/>
      <c r="X757"/>
      <c r="Y757"/>
      <c r="Z757"/>
      <c r="AA757"/>
    </row>
    <row r="758" spans="1:27" x14ac:dyDescent="0.25">
      <c r="A758"/>
      <c r="B758"/>
      <c r="C758"/>
      <c r="D758"/>
      <c r="E758" s="108"/>
      <c r="F758"/>
      <c r="G758"/>
      <c r="H758" s="108"/>
      <c r="I758"/>
      <c r="J758"/>
      <c r="K758"/>
      <c r="L758" s="111"/>
      <c r="M758"/>
      <c r="N758"/>
      <c r="O758"/>
      <c r="P758"/>
      <c r="Q758"/>
      <c r="R758"/>
      <c r="S758"/>
      <c r="T758" s="109"/>
      <c r="U758"/>
      <c r="V758"/>
      <c r="W758"/>
      <c r="X758"/>
      <c r="Y758"/>
      <c r="Z758"/>
      <c r="AA758"/>
    </row>
    <row r="759" spans="1:27" x14ac:dyDescent="0.25">
      <c r="A759"/>
      <c r="B759"/>
      <c r="C759"/>
      <c r="D759"/>
      <c r="E759" s="108"/>
      <c r="F759"/>
      <c r="G759"/>
      <c r="H759" s="108"/>
      <c r="I759"/>
      <c r="J759"/>
      <c r="K759"/>
      <c r="L759" s="111"/>
      <c r="M759"/>
      <c r="N759"/>
      <c r="O759"/>
      <c r="P759"/>
      <c r="Q759"/>
      <c r="R759"/>
      <c r="S759"/>
      <c r="T759" s="109"/>
      <c r="U759"/>
      <c r="V759"/>
      <c r="W759"/>
      <c r="X759"/>
      <c r="Y759"/>
      <c r="Z759"/>
      <c r="AA759"/>
    </row>
    <row r="760" spans="1:27" x14ac:dyDescent="0.25">
      <c r="A760"/>
      <c r="B760"/>
      <c r="C760"/>
      <c r="D760"/>
      <c r="E760" s="108"/>
      <c r="F760"/>
      <c r="G760"/>
      <c r="H760" s="108"/>
      <c r="I760"/>
      <c r="J760"/>
      <c r="K760"/>
      <c r="L760" s="111"/>
      <c r="M760"/>
      <c r="N760"/>
      <c r="O760"/>
      <c r="P760"/>
      <c r="Q760"/>
      <c r="R760"/>
      <c r="S760"/>
      <c r="T760" s="109"/>
      <c r="U760"/>
      <c r="V760"/>
      <c r="W760"/>
      <c r="X760"/>
      <c r="Y760"/>
      <c r="Z760"/>
      <c r="AA760"/>
    </row>
    <row r="761" spans="1:27" x14ac:dyDescent="0.25">
      <c r="A761"/>
      <c r="B761"/>
      <c r="C761"/>
      <c r="D761"/>
      <c r="E761" s="108"/>
      <c r="F761"/>
      <c r="G761"/>
      <c r="H761" s="108"/>
      <c r="I761"/>
      <c r="J761"/>
      <c r="K761"/>
      <c r="L761" s="111"/>
      <c r="M761"/>
      <c r="N761"/>
      <c r="O761"/>
      <c r="P761"/>
      <c r="Q761"/>
      <c r="R761"/>
      <c r="S761"/>
      <c r="T761" s="109"/>
      <c r="U761"/>
      <c r="V761"/>
      <c r="W761"/>
      <c r="X761"/>
      <c r="Y761"/>
      <c r="Z761"/>
      <c r="AA761"/>
    </row>
    <row r="762" spans="1:27" x14ac:dyDescent="0.25">
      <c r="A762"/>
      <c r="B762"/>
      <c r="C762"/>
      <c r="D762"/>
      <c r="E762" s="108"/>
      <c r="F762"/>
      <c r="G762"/>
      <c r="H762" s="108"/>
      <c r="I762"/>
      <c r="J762"/>
      <c r="K762"/>
      <c r="L762" s="111"/>
      <c r="M762"/>
      <c r="N762"/>
      <c r="O762"/>
      <c r="P762"/>
      <c r="Q762"/>
      <c r="R762"/>
      <c r="S762"/>
      <c r="T762" s="109"/>
      <c r="U762"/>
      <c r="V762"/>
      <c r="W762"/>
      <c r="X762"/>
      <c r="Y762"/>
      <c r="Z762"/>
      <c r="AA762"/>
    </row>
    <row r="763" spans="1:27" x14ac:dyDescent="0.25">
      <c r="A763"/>
      <c r="B763"/>
      <c r="C763"/>
      <c r="D763"/>
      <c r="E763" s="108"/>
      <c r="F763"/>
      <c r="G763"/>
      <c r="H763" s="108"/>
      <c r="I763"/>
      <c r="J763"/>
      <c r="K763"/>
      <c r="L763" s="111"/>
      <c r="M763"/>
      <c r="N763"/>
      <c r="O763"/>
      <c r="P763"/>
      <c r="Q763"/>
      <c r="R763"/>
      <c r="S763"/>
      <c r="T763" s="109"/>
      <c r="U763"/>
      <c r="V763"/>
      <c r="W763"/>
      <c r="X763"/>
      <c r="Y763"/>
      <c r="Z763"/>
      <c r="AA763"/>
    </row>
    <row r="764" spans="1:27" x14ac:dyDescent="0.25">
      <c r="A764"/>
      <c r="B764"/>
      <c r="C764"/>
      <c r="D764"/>
      <c r="E764" s="108"/>
      <c r="F764"/>
      <c r="G764"/>
      <c r="H764" s="108"/>
      <c r="I764"/>
      <c r="J764"/>
      <c r="K764"/>
      <c r="L764" s="111"/>
      <c r="M764"/>
      <c r="N764"/>
      <c r="O764"/>
      <c r="P764"/>
      <c r="Q764"/>
      <c r="R764"/>
      <c r="S764"/>
      <c r="T764" s="109"/>
      <c r="U764"/>
      <c r="V764"/>
      <c r="W764"/>
      <c r="X764"/>
      <c r="Y764"/>
      <c r="Z764"/>
      <c r="AA764"/>
    </row>
    <row r="765" spans="1:27" x14ac:dyDescent="0.25">
      <c r="A765"/>
      <c r="B765"/>
      <c r="C765"/>
      <c r="D765"/>
      <c r="E765" s="108"/>
      <c r="F765"/>
      <c r="G765"/>
      <c r="H765" s="108"/>
      <c r="I765"/>
      <c r="J765"/>
      <c r="K765"/>
      <c r="L765" s="111"/>
      <c r="M765"/>
      <c r="N765"/>
      <c r="O765"/>
      <c r="P765"/>
      <c r="Q765"/>
      <c r="R765"/>
      <c r="S765"/>
      <c r="T765" s="109"/>
      <c r="U765"/>
      <c r="V765"/>
      <c r="W765"/>
      <c r="X765"/>
      <c r="Y765"/>
      <c r="Z765"/>
      <c r="AA765"/>
    </row>
    <row r="766" spans="1:27" x14ac:dyDescent="0.25">
      <c r="A766"/>
      <c r="B766"/>
      <c r="C766"/>
      <c r="D766"/>
      <c r="E766" s="108"/>
      <c r="F766"/>
      <c r="G766"/>
      <c r="H766" s="108"/>
      <c r="I766"/>
      <c r="J766"/>
      <c r="K766"/>
      <c r="L766" s="111"/>
      <c r="M766"/>
      <c r="N766"/>
      <c r="O766"/>
      <c r="P766"/>
      <c r="Q766"/>
      <c r="R766"/>
      <c r="S766"/>
      <c r="T766" s="109"/>
      <c r="U766"/>
      <c r="V766"/>
      <c r="W766"/>
      <c r="X766"/>
      <c r="Y766"/>
      <c r="Z766"/>
      <c r="AA766"/>
    </row>
    <row r="767" spans="1:27" x14ac:dyDescent="0.25">
      <c r="A767"/>
      <c r="B767"/>
      <c r="C767"/>
      <c r="D767"/>
      <c r="E767" s="108"/>
      <c r="F767"/>
      <c r="G767"/>
      <c r="H767" s="108"/>
      <c r="I767"/>
      <c r="J767"/>
      <c r="K767"/>
      <c r="L767" s="111"/>
      <c r="M767"/>
      <c r="N767"/>
      <c r="O767"/>
      <c r="P767"/>
      <c r="Q767"/>
      <c r="R767"/>
      <c r="S767"/>
      <c r="T767" s="109"/>
      <c r="U767"/>
      <c r="V767"/>
      <c r="W767"/>
      <c r="X767"/>
      <c r="Y767"/>
      <c r="Z767"/>
      <c r="AA767"/>
    </row>
    <row r="768" spans="1:27" x14ac:dyDescent="0.25">
      <c r="A768"/>
      <c r="B768"/>
      <c r="C768"/>
      <c r="D768"/>
      <c r="E768" s="108"/>
      <c r="F768"/>
      <c r="G768"/>
      <c r="H768" s="108"/>
      <c r="I768"/>
      <c r="J768"/>
      <c r="K768"/>
      <c r="L768" s="111"/>
      <c r="M768"/>
      <c r="N768"/>
      <c r="O768"/>
      <c r="P768"/>
      <c r="Q768"/>
      <c r="R768"/>
      <c r="S768"/>
      <c r="T768" s="109"/>
      <c r="U768"/>
      <c r="V768"/>
      <c r="W768"/>
      <c r="X768"/>
      <c r="Y768"/>
      <c r="Z768"/>
      <c r="AA768"/>
    </row>
    <row r="769" spans="1:27" x14ac:dyDescent="0.25">
      <c r="A769"/>
      <c r="B769"/>
      <c r="C769"/>
      <c r="D769"/>
      <c r="E769" s="108"/>
      <c r="F769"/>
      <c r="G769"/>
      <c r="H769" s="108"/>
      <c r="I769"/>
      <c r="J769"/>
      <c r="K769"/>
      <c r="L769" s="111"/>
      <c r="M769"/>
      <c r="N769"/>
      <c r="O769"/>
      <c r="P769"/>
      <c r="Q769"/>
      <c r="R769"/>
      <c r="S769"/>
      <c r="T769" s="109"/>
      <c r="U769"/>
      <c r="V769"/>
      <c r="W769"/>
      <c r="X769"/>
      <c r="Y769"/>
      <c r="Z769"/>
      <c r="AA769"/>
    </row>
    <row r="770" spans="1:27" x14ac:dyDescent="0.25">
      <c r="A770"/>
      <c r="B770"/>
      <c r="C770"/>
      <c r="D770"/>
      <c r="E770" s="108"/>
      <c r="F770"/>
      <c r="G770"/>
      <c r="H770" s="108"/>
      <c r="I770"/>
      <c r="J770"/>
      <c r="K770"/>
      <c r="L770" s="111"/>
      <c r="M770"/>
      <c r="N770"/>
      <c r="O770"/>
      <c r="P770"/>
      <c r="Q770"/>
      <c r="R770"/>
      <c r="S770"/>
      <c r="T770" s="109"/>
      <c r="U770"/>
      <c r="V770"/>
      <c r="W770"/>
      <c r="X770"/>
      <c r="Y770"/>
      <c r="Z770"/>
      <c r="AA770"/>
    </row>
    <row r="771" spans="1:27" x14ac:dyDescent="0.25">
      <c r="A771"/>
      <c r="B771"/>
      <c r="C771"/>
      <c r="D771"/>
      <c r="E771" s="108"/>
      <c r="F771"/>
      <c r="G771"/>
      <c r="H771" s="108"/>
      <c r="I771"/>
      <c r="J771"/>
      <c r="K771"/>
      <c r="L771" s="111"/>
      <c r="M771"/>
      <c r="N771"/>
      <c r="O771"/>
      <c r="P771"/>
      <c r="Q771"/>
      <c r="R771"/>
      <c r="S771"/>
      <c r="T771" s="109"/>
      <c r="U771"/>
      <c r="V771"/>
      <c r="W771"/>
      <c r="X771"/>
      <c r="Y771"/>
      <c r="Z771"/>
      <c r="AA771"/>
    </row>
    <row r="772" spans="1:27" x14ac:dyDescent="0.25">
      <c r="A772"/>
      <c r="B772"/>
      <c r="C772"/>
      <c r="D772"/>
      <c r="E772" s="108"/>
      <c r="F772"/>
      <c r="G772"/>
      <c r="H772" s="108"/>
      <c r="I772"/>
      <c r="J772"/>
      <c r="K772"/>
      <c r="L772" s="111"/>
      <c r="M772"/>
      <c r="N772"/>
      <c r="O772"/>
      <c r="P772"/>
      <c r="Q772"/>
      <c r="R772"/>
      <c r="S772"/>
      <c r="T772" s="109"/>
      <c r="U772"/>
      <c r="V772"/>
      <c r="W772"/>
      <c r="X772"/>
      <c r="Y772"/>
      <c r="Z772"/>
      <c r="AA772"/>
    </row>
    <row r="773" spans="1:27" x14ac:dyDescent="0.25">
      <c r="A773"/>
      <c r="B773"/>
      <c r="C773"/>
      <c r="D773"/>
      <c r="E773" s="108"/>
      <c r="F773"/>
      <c r="G773"/>
      <c r="H773" s="108"/>
      <c r="I773"/>
      <c r="J773"/>
      <c r="K773"/>
      <c r="L773" s="111"/>
      <c r="M773"/>
      <c r="N773"/>
      <c r="O773"/>
      <c r="P773"/>
      <c r="Q773"/>
      <c r="R773"/>
      <c r="S773"/>
      <c r="T773" s="109"/>
      <c r="U773"/>
      <c r="V773"/>
      <c r="W773"/>
      <c r="X773"/>
      <c r="Y773"/>
      <c r="Z773"/>
      <c r="AA773"/>
    </row>
    <row r="774" spans="1:27" x14ac:dyDescent="0.25">
      <c r="A774"/>
      <c r="B774"/>
      <c r="C774"/>
      <c r="D774"/>
      <c r="E774" s="108"/>
      <c r="F774"/>
      <c r="G774"/>
      <c r="H774" s="108"/>
      <c r="I774"/>
      <c r="J774"/>
      <c r="K774"/>
      <c r="L774" s="111"/>
      <c r="M774"/>
      <c r="N774"/>
      <c r="O774"/>
      <c r="P774"/>
      <c r="Q774"/>
      <c r="R774"/>
      <c r="S774"/>
      <c r="T774" s="109"/>
      <c r="U774"/>
      <c r="V774"/>
      <c r="W774"/>
      <c r="X774"/>
      <c r="Y774"/>
      <c r="Z774"/>
      <c r="AA774"/>
    </row>
    <row r="775" spans="1:27" x14ac:dyDescent="0.25">
      <c r="A775"/>
      <c r="B775"/>
      <c r="C775"/>
      <c r="D775"/>
      <c r="E775" s="108"/>
      <c r="F775"/>
      <c r="G775"/>
      <c r="H775" s="108"/>
      <c r="I775"/>
      <c r="J775"/>
      <c r="K775"/>
      <c r="L775" s="111"/>
      <c r="M775"/>
      <c r="N775"/>
      <c r="O775"/>
      <c r="P775"/>
      <c r="Q775"/>
      <c r="R775"/>
      <c r="S775"/>
      <c r="T775" s="109"/>
      <c r="U775"/>
      <c r="V775"/>
      <c r="W775"/>
      <c r="X775"/>
      <c r="Y775"/>
      <c r="Z775"/>
      <c r="AA775"/>
    </row>
    <row r="776" spans="1:27" x14ac:dyDescent="0.25">
      <c r="A776"/>
      <c r="B776"/>
      <c r="C776"/>
      <c r="D776"/>
      <c r="E776" s="108"/>
      <c r="F776"/>
      <c r="G776"/>
      <c r="H776" s="108"/>
      <c r="I776"/>
      <c r="J776"/>
      <c r="K776"/>
      <c r="L776" s="111"/>
      <c r="M776"/>
      <c r="N776"/>
      <c r="O776"/>
      <c r="P776"/>
      <c r="Q776"/>
      <c r="R776"/>
      <c r="S776"/>
      <c r="T776" s="109"/>
      <c r="U776"/>
      <c r="V776"/>
      <c r="W776"/>
      <c r="X776"/>
      <c r="Y776"/>
      <c r="Z776"/>
      <c r="AA776"/>
    </row>
    <row r="777" spans="1:27" x14ac:dyDescent="0.25">
      <c r="A777"/>
      <c r="B777"/>
      <c r="C777"/>
      <c r="D777"/>
      <c r="E777" s="108"/>
      <c r="F777"/>
      <c r="G777"/>
      <c r="H777" s="108"/>
      <c r="I777"/>
      <c r="J777"/>
      <c r="K777"/>
      <c r="L777" s="111"/>
      <c r="M777"/>
      <c r="N777"/>
      <c r="O777"/>
      <c r="P777"/>
      <c r="Q777"/>
      <c r="R777"/>
      <c r="S777"/>
      <c r="T777" s="109"/>
      <c r="U777"/>
      <c r="V777"/>
      <c r="W777"/>
      <c r="X777"/>
      <c r="Y777"/>
      <c r="Z777"/>
      <c r="AA777"/>
    </row>
    <row r="778" spans="1:27" x14ac:dyDescent="0.25">
      <c r="A778"/>
      <c r="B778"/>
      <c r="C778"/>
      <c r="D778"/>
      <c r="E778" s="108"/>
      <c r="F778"/>
      <c r="G778"/>
      <c r="H778" s="108"/>
      <c r="I778"/>
      <c r="J778"/>
      <c r="K778"/>
      <c r="L778" s="111"/>
      <c r="M778"/>
      <c r="N778"/>
      <c r="O778"/>
      <c r="P778"/>
      <c r="Q778"/>
      <c r="R778"/>
      <c r="S778"/>
      <c r="T778" s="109"/>
      <c r="U778"/>
      <c r="V778"/>
      <c r="W778"/>
      <c r="X778"/>
      <c r="Y778"/>
      <c r="Z778"/>
      <c r="AA778"/>
    </row>
    <row r="779" spans="1:27" x14ac:dyDescent="0.25">
      <c r="A779"/>
      <c r="B779"/>
      <c r="C779"/>
      <c r="D779"/>
      <c r="E779" s="108"/>
      <c r="F779"/>
      <c r="G779"/>
      <c r="H779" s="108"/>
      <c r="I779"/>
      <c r="J779"/>
      <c r="K779"/>
      <c r="L779" s="111"/>
      <c r="M779"/>
      <c r="N779"/>
      <c r="O779"/>
      <c r="P779"/>
      <c r="Q779"/>
      <c r="R779"/>
      <c r="S779"/>
      <c r="T779" s="109"/>
      <c r="U779"/>
      <c r="V779"/>
      <c r="W779"/>
      <c r="X779"/>
      <c r="Y779"/>
      <c r="Z779"/>
      <c r="AA779"/>
    </row>
    <row r="780" spans="1:27" x14ac:dyDescent="0.25">
      <c r="A780"/>
      <c r="B780"/>
      <c r="C780"/>
      <c r="D780"/>
      <c r="E780" s="108"/>
      <c r="F780"/>
      <c r="G780"/>
      <c r="H780" s="108"/>
      <c r="I780"/>
      <c r="J780"/>
      <c r="K780"/>
      <c r="L780" s="111"/>
      <c r="M780"/>
      <c r="N780"/>
      <c r="O780"/>
      <c r="P780"/>
      <c r="Q780"/>
      <c r="R780"/>
      <c r="S780"/>
      <c r="T780" s="109"/>
      <c r="U780"/>
      <c r="V780"/>
      <c r="W780"/>
      <c r="X780"/>
      <c r="Y780"/>
      <c r="Z780"/>
      <c r="AA780"/>
    </row>
    <row r="781" spans="1:27" x14ac:dyDescent="0.25">
      <c r="A781"/>
      <c r="B781"/>
      <c r="C781"/>
      <c r="D781"/>
      <c r="E781" s="108"/>
      <c r="F781"/>
      <c r="G781"/>
      <c r="H781" s="108"/>
      <c r="I781"/>
      <c r="J781"/>
      <c r="K781"/>
      <c r="L781" s="111"/>
      <c r="M781"/>
      <c r="N781"/>
      <c r="O781"/>
      <c r="P781"/>
      <c r="Q781"/>
      <c r="R781"/>
      <c r="S781"/>
      <c r="T781" s="109"/>
      <c r="U781"/>
      <c r="V781"/>
      <c r="W781"/>
      <c r="X781"/>
      <c r="Y781"/>
      <c r="Z781"/>
      <c r="AA781"/>
    </row>
    <row r="782" spans="1:27" x14ac:dyDescent="0.25">
      <c r="A782"/>
      <c r="B782"/>
      <c r="C782"/>
      <c r="D782"/>
      <c r="E782" s="108"/>
      <c r="F782"/>
      <c r="G782"/>
      <c r="H782" s="108"/>
      <c r="I782"/>
      <c r="J782"/>
      <c r="K782"/>
      <c r="L782" s="111"/>
      <c r="M782"/>
      <c r="N782"/>
      <c r="O782"/>
      <c r="P782"/>
      <c r="Q782"/>
      <c r="R782"/>
      <c r="S782"/>
      <c r="T782" s="109"/>
      <c r="U782"/>
      <c r="V782"/>
      <c r="W782"/>
      <c r="X782"/>
      <c r="Y782"/>
      <c r="Z782"/>
      <c r="AA782"/>
    </row>
    <row r="783" spans="1:27" x14ac:dyDescent="0.25">
      <c r="A783"/>
      <c r="B783"/>
      <c r="C783"/>
      <c r="D783"/>
      <c r="E783" s="108"/>
      <c r="F783"/>
      <c r="G783"/>
      <c r="H783" s="108"/>
      <c r="I783"/>
      <c r="J783"/>
      <c r="K783"/>
      <c r="L783" s="111"/>
      <c r="M783"/>
      <c r="N783"/>
      <c r="O783"/>
      <c r="P783"/>
      <c r="Q783"/>
      <c r="R783"/>
      <c r="S783"/>
      <c r="T783" s="109"/>
      <c r="U783"/>
      <c r="V783"/>
      <c r="W783"/>
      <c r="X783"/>
      <c r="Y783"/>
      <c r="Z783"/>
      <c r="AA783"/>
    </row>
    <row r="784" spans="1:27" x14ac:dyDescent="0.25">
      <c r="A784"/>
      <c r="B784"/>
      <c r="C784"/>
      <c r="D784"/>
      <c r="E784" s="108"/>
      <c r="F784"/>
      <c r="G784"/>
      <c r="H784" s="108"/>
      <c r="I784"/>
      <c r="J784"/>
      <c r="K784"/>
      <c r="L784" s="111"/>
      <c r="M784"/>
      <c r="N784"/>
      <c r="O784"/>
      <c r="P784"/>
      <c r="Q784"/>
      <c r="R784"/>
      <c r="S784"/>
      <c r="T784" s="109"/>
      <c r="U784"/>
      <c r="V784"/>
      <c r="W784"/>
      <c r="X784"/>
      <c r="Y784"/>
      <c r="Z784"/>
      <c r="AA784"/>
    </row>
    <row r="785" spans="1:27" x14ac:dyDescent="0.25">
      <c r="A785"/>
      <c r="B785"/>
      <c r="C785"/>
      <c r="D785"/>
      <c r="E785" s="108"/>
      <c r="F785"/>
      <c r="G785"/>
      <c r="H785" s="108"/>
      <c r="I785"/>
      <c r="J785"/>
      <c r="K785"/>
      <c r="L785" s="111"/>
      <c r="M785"/>
      <c r="N785"/>
      <c r="O785"/>
      <c r="P785"/>
      <c r="Q785"/>
      <c r="R785"/>
      <c r="S785"/>
      <c r="T785" s="109"/>
      <c r="U785"/>
      <c r="V785"/>
      <c r="W785"/>
      <c r="X785"/>
      <c r="Y785"/>
      <c r="Z785"/>
      <c r="AA785"/>
    </row>
    <row r="786" spans="1:27" x14ac:dyDescent="0.25">
      <c r="A786"/>
      <c r="B786"/>
      <c r="C786"/>
      <c r="D786"/>
      <c r="E786" s="108"/>
      <c r="F786"/>
      <c r="G786"/>
      <c r="H786" s="108"/>
      <c r="I786"/>
      <c r="J786"/>
      <c r="K786"/>
      <c r="L786" s="111"/>
      <c r="M786"/>
      <c r="N786"/>
      <c r="O786"/>
      <c r="P786"/>
      <c r="Q786"/>
      <c r="R786"/>
      <c r="S786"/>
      <c r="T786" s="109"/>
      <c r="U786"/>
      <c r="V786"/>
      <c r="W786"/>
      <c r="X786"/>
      <c r="Y786"/>
      <c r="Z786"/>
      <c r="AA786"/>
    </row>
    <row r="787" spans="1:27" x14ac:dyDescent="0.25">
      <c r="A787"/>
      <c r="B787"/>
      <c r="C787"/>
      <c r="D787"/>
      <c r="E787" s="108"/>
      <c r="F787"/>
      <c r="G787"/>
      <c r="H787" s="108"/>
      <c r="I787"/>
      <c r="J787"/>
      <c r="K787"/>
      <c r="L787" s="111"/>
      <c r="M787"/>
      <c r="N787"/>
      <c r="O787"/>
      <c r="P787"/>
      <c r="Q787"/>
      <c r="R787"/>
      <c r="S787"/>
      <c r="T787" s="109"/>
      <c r="U787"/>
      <c r="V787"/>
      <c r="W787"/>
      <c r="X787"/>
      <c r="Y787"/>
      <c r="Z787"/>
      <c r="AA787"/>
    </row>
    <row r="788" spans="1:27" x14ac:dyDescent="0.25">
      <c r="A788"/>
      <c r="B788"/>
      <c r="C788"/>
      <c r="D788"/>
      <c r="E788" s="108"/>
      <c r="F788"/>
      <c r="G788"/>
      <c r="H788" s="108"/>
      <c r="I788"/>
      <c r="J788"/>
      <c r="K788"/>
      <c r="L788" s="111"/>
      <c r="M788"/>
      <c r="N788"/>
      <c r="O788"/>
      <c r="P788"/>
      <c r="Q788"/>
      <c r="R788"/>
      <c r="S788"/>
      <c r="T788" s="109"/>
      <c r="U788"/>
      <c r="V788"/>
      <c r="W788"/>
      <c r="X788"/>
      <c r="Y788"/>
      <c r="Z788"/>
      <c r="AA788"/>
    </row>
    <row r="789" spans="1:27" x14ac:dyDescent="0.25">
      <c r="A789"/>
      <c r="B789"/>
      <c r="C789"/>
      <c r="D789"/>
      <c r="E789" s="108"/>
      <c r="F789"/>
      <c r="G789"/>
      <c r="H789" s="108"/>
      <c r="I789"/>
      <c r="J789"/>
      <c r="K789"/>
      <c r="L789" s="111"/>
      <c r="M789"/>
      <c r="N789"/>
      <c r="O789"/>
      <c r="P789"/>
      <c r="Q789"/>
      <c r="R789"/>
      <c r="S789"/>
      <c r="T789" s="109"/>
      <c r="U789"/>
      <c r="V789"/>
      <c r="W789"/>
      <c r="X789"/>
      <c r="Y789"/>
      <c r="Z789"/>
      <c r="AA789"/>
    </row>
    <row r="790" spans="1:27" x14ac:dyDescent="0.25">
      <c r="A790"/>
      <c r="B790"/>
      <c r="C790"/>
      <c r="D790"/>
      <c r="E790" s="108"/>
      <c r="F790"/>
      <c r="G790"/>
      <c r="H790" s="108"/>
      <c r="I790"/>
      <c r="J790"/>
      <c r="K790"/>
      <c r="L790" s="111"/>
      <c r="M790"/>
      <c r="N790"/>
      <c r="O790"/>
      <c r="P790"/>
      <c r="Q790"/>
      <c r="R790"/>
      <c r="S790"/>
      <c r="T790" s="109"/>
      <c r="U790"/>
      <c r="V790"/>
      <c r="W790"/>
      <c r="X790"/>
      <c r="Y790"/>
      <c r="Z790"/>
      <c r="AA790"/>
    </row>
    <row r="791" spans="1:27" x14ac:dyDescent="0.25">
      <c r="A791"/>
      <c r="B791"/>
      <c r="C791"/>
      <c r="D791"/>
      <c r="E791" s="108"/>
      <c r="F791"/>
      <c r="G791"/>
      <c r="H791" s="108"/>
      <c r="I791"/>
      <c r="J791"/>
      <c r="K791"/>
      <c r="L791" s="111"/>
      <c r="M791"/>
      <c r="N791"/>
      <c r="O791"/>
      <c r="P791"/>
      <c r="Q791"/>
      <c r="R791"/>
      <c r="S791"/>
      <c r="T791" s="109"/>
      <c r="U791"/>
      <c r="V791"/>
      <c r="W791"/>
      <c r="X791"/>
      <c r="Y791"/>
      <c r="Z791"/>
      <c r="AA791"/>
    </row>
    <row r="792" spans="1:27" x14ac:dyDescent="0.25">
      <c r="A792"/>
      <c r="B792"/>
      <c r="C792"/>
      <c r="D792"/>
      <c r="E792" s="108"/>
      <c r="F792"/>
      <c r="G792"/>
      <c r="H792" s="108"/>
      <c r="I792"/>
      <c r="J792"/>
      <c r="K792"/>
      <c r="L792" s="111"/>
      <c r="M792"/>
      <c r="N792"/>
      <c r="O792"/>
      <c r="P792"/>
      <c r="Q792"/>
      <c r="R792"/>
      <c r="S792"/>
      <c r="T792" s="109"/>
      <c r="U792"/>
      <c r="V792"/>
      <c r="W792"/>
      <c r="X792"/>
      <c r="Y792"/>
      <c r="Z792"/>
      <c r="AA792"/>
    </row>
    <row r="793" spans="1:27" x14ac:dyDescent="0.25">
      <c r="A793"/>
      <c r="B793"/>
      <c r="C793"/>
      <c r="D793"/>
      <c r="E793" s="108"/>
      <c r="F793"/>
      <c r="G793"/>
      <c r="H793" s="108"/>
      <c r="I793"/>
      <c r="J793"/>
      <c r="K793"/>
      <c r="L793" s="111"/>
      <c r="M793"/>
      <c r="N793"/>
      <c r="O793"/>
      <c r="P793"/>
      <c r="Q793"/>
      <c r="R793"/>
      <c r="S793"/>
      <c r="T793" s="109"/>
      <c r="U793"/>
      <c r="V793"/>
      <c r="W793"/>
      <c r="X793"/>
      <c r="Y793"/>
      <c r="Z793"/>
      <c r="AA793"/>
    </row>
    <row r="794" spans="1:27" x14ac:dyDescent="0.25">
      <c r="A794"/>
      <c r="B794"/>
      <c r="C794"/>
      <c r="D794"/>
      <c r="E794" s="108"/>
      <c r="F794"/>
      <c r="G794"/>
      <c r="H794" s="108"/>
      <c r="I794"/>
      <c r="J794"/>
      <c r="K794"/>
      <c r="L794" s="111"/>
      <c r="M794"/>
      <c r="N794"/>
      <c r="O794"/>
      <c r="P794"/>
      <c r="Q794"/>
      <c r="R794"/>
      <c r="S794"/>
      <c r="T794" s="109"/>
      <c r="U794"/>
      <c r="V794"/>
      <c r="W794"/>
      <c r="X794"/>
      <c r="Y794"/>
      <c r="Z794"/>
      <c r="AA794"/>
    </row>
    <row r="795" spans="1:27" x14ac:dyDescent="0.25">
      <c r="A795"/>
      <c r="B795"/>
      <c r="C795"/>
      <c r="D795"/>
      <c r="E795" s="108"/>
      <c r="F795"/>
      <c r="G795"/>
      <c r="H795" s="108"/>
      <c r="I795"/>
      <c r="J795"/>
      <c r="K795"/>
      <c r="L795" s="111"/>
      <c r="M795"/>
      <c r="N795"/>
      <c r="O795"/>
      <c r="P795"/>
      <c r="Q795"/>
      <c r="R795"/>
      <c r="S795"/>
      <c r="T795" s="109"/>
      <c r="U795"/>
      <c r="V795"/>
      <c r="W795"/>
      <c r="X795"/>
      <c r="Y795"/>
      <c r="Z795"/>
      <c r="AA795"/>
    </row>
    <row r="796" spans="1:27" x14ac:dyDescent="0.25">
      <c r="A796"/>
      <c r="B796"/>
      <c r="C796"/>
      <c r="D796"/>
      <c r="E796" s="108"/>
      <c r="F796"/>
      <c r="G796"/>
      <c r="H796" s="108"/>
      <c r="I796"/>
      <c r="J796"/>
      <c r="K796"/>
      <c r="L796" s="111"/>
      <c r="M796"/>
      <c r="N796"/>
      <c r="O796"/>
      <c r="P796"/>
      <c r="Q796"/>
      <c r="R796"/>
      <c r="S796"/>
      <c r="T796" s="109"/>
      <c r="U796"/>
      <c r="V796"/>
      <c r="W796"/>
      <c r="X796"/>
      <c r="Y796"/>
      <c r="Z796"/>
      <c r="AA796"/>
    </row>
    <row r="797" spans="1:27" x14ac:dyDescent="0.25">
      <c r="A797"/>
      <c r="B797"/>
      <c r="C797"/>
      <c r="D797"/>
      <c r="E797" s="108"/>
      <c r="F797"/>
      <c r="G797"/>
      <c r="H797" s="108"/>
      <c r="I797"/>
      <c r="J797"/>
      <c r="K797"/>
      <c r="L797" s="111"/>
      <c r="M797"/>
      <c r="N797"/>
      <c r="O797"/>
      <c r="P797"/>
      <c r="Q797"/>
      <c r="R797"/>
      <c r="S797"/>
      <c r="T797" s="109"/>
      <c r="U797"/>
      <c r="V797"/>
      <c r="W797"/>
      <c r="X797"/>
      <c r="Y797"/>
      <c r="Z797"/>
      <c r="AA797"/>
    </row>
    <row r="798" spans="1:27" x14ac:dyDescent="0.25">
      <c r="A798"/>
      <c r="B798"/>
      <c r="C798"/>
      <c r="D798"/>
      <c r="E798" s="108"/>
      <c r="F798"/>
      <c r="G798"/>
      <c r="H798" s="108"/>
      <c r="I798"/>
      <c r="J798"/>
      <c r="K798"/>
      <c r="L798" s="111"/>
      <c r="M798"/>
      <c r="N798"/>
      <c r="O798"/>
      <c r="P798"/>
      <c r="Q798"/>
      <c r="R798"/>
      <c r="S798"/>
      <c r="T798" s="109"/>
      <c r="U798"/>
      <c r="V798"/>
      <c r="W798"/>
      <c r="X798"/>
      <c r="Y798"/>
      <c r="Z798"/>
      <c r="AA798"/>
    </row>
    <row r="799" spans="1:27" x14ac:dyDescent="0.25">
      <c r="A799"/>
      <c r="B799"/>
      <c r="C799"/>
      <c r="D799"/>
      <c r="E799" s="108"/>
      <c r="F799"/>
      <c r="G799"/>
      <c r="H799" s="108"/>
      <c r="I799"/>
      <c r="J799"/>
      <c r="K799"/>
      <c r="L799" s="111"/>
      <c r="M799"/>
      <c r="N799"/>
      <c r="O799"/>
      <c r="P799"/>
      <c r="Q799"/>
      <c r="R799"/>
      <c r="S799"/>
      <c r="T799" s="109"/>
      <c r="U799"/>
      <c r="V799"/>
      <c r="W799"/>
      <c r="X799"/>
      <c r="Y799"/>
      <c r="Z799"/>
      <c r="AA799"/>
    </row>
    <row r="800" spans="1:27" x14ac:dyDescent="0.25">
      <c r="A800"/>
      <c r="B800"/>
      <c r="C800"/>
      <c r="D800"/>
      <c r="E800" s="108"/>
      <c r="F800"/>
      <c r="G800"/>
      <c r="H800" s="108"/>
      <c r="I800"/>
      <c r="J800"/>
      <c r="K800"/>
      <c r="L800" s="111"/>
      <c r="M800"/>
      <c r="N800"/>
      <c r="O800"/>
      <c r="P800"/>
      <c r="Q800"/>
      <c r="R800"/>
      <c r="S800"/>
      <c r="T800" s="109"/>
      <c r="U800"/>
      <c r="V800"/>
      <c r="W800"/>
      <c r="X800"/>
      <c r="Y800"/>
      <c r="Z800"/>
      <c r="AA800"/>
    </row>
    <row r="801" spans="1:27" x14ac:dyDescent="0.25">
      <c r="A801"/>
      <c r="B801"/>
      <c r="C801"/>
      <c r="D801"/>
      <c r="E801" s="108"/>
      <c r="F801"/>
      <c r="G801"/>
      <c r="H801" s="108"/>
      <c r="I801"/>
      <c r="J801"/>
      <c r="K801"/>
      <c r="L801" s="111"/>
      <c r="M801"/>
      <c r="N801"/>
      <c r="O801"/>
      <c r="P801"/>
      <c r="Q801"/>
      <c r="R801"/>
      <c r="S801"/>
      <c r="T801" s="109"/>
      <c r="U801"/>
      <c r="V801"/>
      <c r="W801"/>
      <c r="X801"/>
      <c r="Y801"/>
      <c r="Z801"/>
      <c r="AA801"/>
    </row>
    <row r="802" spans="1:27" x14ac:dyDescent="0.25">
      <c r="A802"/>
      <c r="B802"/>
      <c r="C802"/>
      <c r="D802"/>
      <c r="E802" s="108"/>
      <c r="F802"/>
      <c r="G802"/>
      <c r="H802" s="108"/>
      <c r="I802"/>
      <c r="J802"/>
      <c r="K802"/>
      <c r="L802" s="111"/>
      <c r="M802"/>
      <c r="N802"/>
      <c r="O802"/>
      <c r="P802"/>
      <c r="Q802"/>
      <c r="R802"/>
      <c r="S802"/>
      <c r="T802" s="109"/>
      <c r="U802"/>
      <c r="V802"/>
      <c r="W802"/>
      <c r="X802"/>
      <c r="Y802"/>
      <c r="Z802"/>
      <c r="AA802"/>
    </row>
    <row r="803" spans="1:27" x14ac:dyDescent="0.25">
      <c r="A803"/>
      <c r="B803"/>
      <c r="C803"/>
      <c r="D803"/>
      <c r="E803" s="108"/>
      <c r="F803"/>
      <c r="G803"/>
      <c r="H803" s="108"/>
      <c r="I803"/>
      <c r="J803"/>
      <c r="K803"/>
      <c r="L803" s="111"/>
      <c r="M803"/>
      <c r="N803"/>
      <c r="O803"/>
      <c r="P803"/>
      <c r="Q803"/>
      <c r="R803"/>
      <c r="S803"/>
      <c r="T803" s="109"/>
      <c r="U803"/>
      <c r="V803"/>
      <c r="W803"/>
      <c r="X803"/>
      <c r="Y803"/>
      <c r="Z803"/>
      <c r="AA803"/>
    </row>
    <row r="804" spans="1:27" x14ac:dyDescent="0.25">
      <c r="A804"/>
      <c r="B804"/>
      <c r="C804"/>
      <c r="D804"/>
      <c r="E804" s="108"/>
      <c r="F804"/>
      <c r="G804"/>
      <c r="H804" s="108"/>
      <c r="I804"/>
      <c r="J804"/>
      <c r="K804"/>
      <c r="L804" s="111"/>
      <c r="M804"/>
      <c r="N804"/>
      <c r="O804"/>
      <c r="P804"/>
      <c r="Q804"/>
      <c r="R804"/>
      <c r="S804"/>
      <c r="T804" s="109"/>
      <c r="U804"/>
      <c r="V804"/>
      <c r="W804"/>
      <c r="X804"/>
      <c r="Y804"/>
      <c r="Z804"/>
      <c r="AA804"/>
    </row>
    <row r="805" spans="1:27" x14ac:dyDescent="0.25">
      <c r="A805"/>
      <c r="B805"/>
      <c r="C805"/>
      <c r="D805"/>
      <c r="E805" s="108"/>
      <c r="F805"/>
      <c r="G805"/>
      <c r="H805" s="108"/>
      <c r="I805"/>
      <c r="J805"/>
      <c r="K805"/>
      <c r="L805" s="111"/>
      <c r="M805"/>
      <c r="N805"/>
      <c r="O805"/>
      <c r="P805"/>
      <c r="Q805"/>
      <c r="R805"/>
      <c r="S805"/>
      <c r="T805" s="109"/>
      <c r="U805"/>
      <c r="V805"/>
      <c r="W805"/>
      <c r="X805"/>
      <c r="Y805"/>
      <c r="Z805"/>
      <c r="AA805"/>
    </row>
    <row r="806" spans="1:27" x14ac:dyDescent="0.25">
      <c r="A806"/>
      <c r="B806"/>
      <c r="C806"/>
      <c r="D806"/>
      <c r="E806" s="108"/>
      <c r="F806"/>
      <c r="G806"/>
      <c r="H806" s="108"/>
      <c r="I806"/>
      <c r="J806"/>
      <c r="K806"/>
      <c r="L806" s="111"/>
      <c r="M806"/>
      <c r="N806"/>
      <c r="O806"/>
      <c r="P806"/>
      <c r="Q806"/>
      <c r="R806"/>
      <c r="S806"/>
      <c r="T806" s="109"/>
      <c r="U806"/>
      <c r="V806"/>
      <c r="W806"/>
      <c r="X806"/>
      <c r="Y806"/>
      <c r="Z806"/>
      <c r="AA806"/>
    </row>
    <row r="807" spans="1:27" x14ac:dyDescent="0.25">
      <c r="A807"/>
      <c r="B807"/>
      <c r="C807"/>
      <c r="D807"/>
      <c r="E807" s="108"/>
      <c r="F807"/>
      <c r="G807"/>
      <c r="H807" s="108"/>
      <c r="I807"/>
      <c r="J807"/>
      <c r="K807"/>
      <c r="L807" s="111"/>
      <c r="M807"/>
      <c r="N807"/>
      <c r="O807"/>
      <c r="P807"/>
      <c r="Q807"/>
      <c r="R807"/>
      <c r="S807"/>
      <c r="T807" s="109"/>
      <c r="U807"/>
      <c r="V807"/>
      <c r="W807"/>
      <c r="X807"/>
      <c r="Y807"/>
      <c r="Z807"/>
      <c r="AA807"/>
    </row>
    <row r="808" spans="1:27" x14ac:dyDescent="0.25">
      <c r="A808"/>
      <c r="B808"/>
      <c r="C808"/>
      <c r="D808"/>
      <c r="E808" s="108"/>
      <c r="F808"/>
      <c r="G808"/>
      <c r="H808" s="108"/>
      <c r="I808"/>
      <c r="J808"/>
      <c r="K808"/>
      <c r="L808" s="111"/>
      <c r="M808"/>
      <c r="N808"/>
      <c r="O808"/>
      <c r="P808"/>
      <c r="Q808"/>
      <c r="R808"/>
      <c r="S808"/>
      <c r="T808" s="109"/>
      <c r="U808"/>
      <c r="V808"/>
      <c r="W808"/>
      <c r="X808"/>
      <c r="Y808"/>
      <c r="Z808"/>
      <c r="AA808"/>
    </row>
    <row r="809" spans="1:27" x14ac:dyDescent="0.25">
      <c r="A809"/>
      <c r="B809"/>
      <c r="C809"/>
      <c r="D809"/>
      <c r="E809" s="108"/>
      <c r="F809"/>
      <c r="G809"/>
      <c r="H809" s="108"/>
      <c r="I809"/>
      <c r="J809"/>
      <c r="K809"/>
      <c r="L809" s="111"/>
      <c r="M809"/>
      <c r="N809"/>
      <c r="O809"/>
      <c r="P809"/>
      <c r="Q809"/>
      <c r="R809"/>
      <c r="S809"/>
      <c r="T809" s="109"/>
      <c r="U809"/>
      <c r="V809"/>
      <c r="W809"/>
      <c r="X809"/>
      <c r="Y809"/>
      <c r="Z809"/>
      <c r="AA809"/>
    </row>
    <row r="810" spans="1:27" x14ac:dyDescent="0.25">
      <c r="A810"/>
      <c r="B810"/>
      <c r="C810"/>
      <c r="D810"/>
      <c r="E810" s="108"/>
      <c r="F810"/>
      <c r="G810"/>
      <c r="H810" s="108"/>
      <c r="I810"/>
      <c r="J810"/>
      <c r="K810"/>
      <c r="L810" s="111"/>
      <c r="M810"/>
      <c r="N810"/>
      <c r="O810"/>
      <c r="P810"/>
      <c r="Q810"/>
      <c r="R810"/>
      <c r="S810"/>
      <c r="T810" s="109"/>
      <c r="U810"/>
      <c r="V810"/>
      <c r="W810"/>
      <c r="X810"/>
      <c r="Y810"/>
      <c r="Z810"/>
      <c r="AA810"/>
    </row>
    <row r="811" spans="1:27" x14ac:dyDescent="0.25">
      <c r="A811"/>
      <c r="B811"/>
      <c r="C811"/>
      <c r="D811"/>
      <c r="E811" s="108"/>
      <c r="F811"/>
      <c r="G811"/>
      <c r="H811" s="108"/>
      <c r="I811"/>
      <c r="J811"/>
      <c r="K811"/>
      <c r="L811" s="111"/>
      <c r="M811"/>
      <c r="N811"/>
      <c r="O811"/>
      <c r="P811"/>
      <c r="Q811"/>
      <c r="R811"/>
      <c r="S811"/>
      <c r="T811" s="109"/>
      <c r="U811"/>
      <c r="V811"/>
      <c r="W811"/>
      <c r="X811"/>
      <c r="Y811"/>
      <c r="Z811"/>
      <c r="AA811"/>
    </row>
    <row r="812" spans="1:27" x14ac:dyDescent="0.25">
      <c r="A812"/>
      <c r="B812"/>
      <c r="C812"/>
      <c r="D812"/>
      <c r="E812" s="108"/>
      <c r="F812"/>
      <c r="G812"/>
      <c r="H812" s="108"/>
      <c r="I812"/>
      <c r="J812"/>
      <c r="K812"/>
      <c r="L812" s="111"/>
      <c r="M812"/>
      <c r="N812"/>
      <c r="O812"/>
      <c r="P812"/>
      <c r="Q812"/>
      <c r="R812"/>
      <c r="S812"/>
      <c r="T812" s="109"/>
      <c r="U812"/>
      <c r="V812"/>
      <c r="W812"/>
      <c r="X812"/>
      <c r="Y812"/>
      <c r="Z812"/>
      <c r="AA812"/>
    </row>
    <row r="813" spans="1:27" x14ac:dyDescent="0.25">
      <c r="A813"/>
      <c r="B813"/>
      <c r="C813"/>
      <c r="D813"/>
      <c r="E813" s="108"/>
      <c r="F813"/>
      <c r="G813"/>
      <c r="H813" s="108"/>
      <c r="I813"/>
      <c r="J813"/>
      <c r="K813"/>
      <c r="L813" s="111"/>
      <c r="M813"/>
      <c r="N813"/>
      <c r="O813"/>
      <c r="P813"/>
      <c r="Q813"/>
      <c r="R813"/>
      <c r="S813"/>
      <c r="T813" s="109"/>
      <c r="U813"/>
      <c r="V813"/>
      <c r="W813"/>
      <c r="X813"/>
      <c r="Y813"/>
      <c r="Z813"/>
      <c r="AA813"/>
    </row>
    <row r="814" spans="1:27" x14ac:dyDescent="0.25">
      <c r="A814"/>
      <c r="B814"/>
      <c r="C814"/>
      <c r="D814"/>
      <c r="E814" s="108"/>
      <c r="F814"/>
      <c r="G814"/>
      <c r="H814" s="108"/>
      <c r="I814"/>
      <c r="J814"/>
      <c r="K814"/>
      <c r="L814" s="111"/>
      <c r="M814"/>
      <c r="N814"/>
      <c r="O814"/>
      <c r="P814"/>
      <c r="Q814"/>
      <c r="R814"/>
      <c r="S814"/>
      <c r="T814" s="109"/>
      <c r="U814"/>
      <c r="V814"/>
      <c r="W814"/>
      <c r="X814"/>
      <c r="Y814"/>
      <c r="Z814"/>
      <c r="AA814"/>
    </row>
    <row r="815" spans="1:27" x14ac:dyDescent="0.25">
      <c r="A815"/>
      <c r="B815"/>
      <c r="C815"/>
      <c r="D815"/>
      <c r="E815" s="108"/>
      <c r="F815"/>
      <c r="G815"/>
      <c r="H815" s="108"/>
      <c r="I815"/>
      <c r="J815"/>
      <c r="K815"/>
      <c r="L815" s="111"/>
      <c r="M815"/>
      <c r="N815"/>
      <c r="O815"/>
      <c r="P815"/>
      <c r="Q815"/>
      <c r="R815"/>
      <c r="S815"/>
      <c r="T815" s="109"/>
      <c r="U815"/>
      <c r="V815"/>
      <c r="W815"/>
      <c r="X815"/>
      <c r="Y815"/>
      <c r="Z815"/>
      <c r="AA815"/>
    </row>
    <row r="816" spans="1:27" x14ac:dyDescent="0.25">
      <c r="A816"/>
      <c r="B816"/>
      <c r="C816"/>
      <c r="D816"/>
      <c r="E816" s="108"/>
      <c r="F816"/>
      <c r="G816"/>
      <c r="H816" s="108"/>
      <c r="I816"/>
      <c r="J816"/>
      <c r="K816"/>
      <c r="L816" s="111"/>
      <c r="M816"/>
      <c r="N816"/>
      <c r="O816"/>
      <c r="P816"/>
      <c r="Q816"/>
      <c r="R816"/>
      <c r="S816"/>
      <c r="T816" s="109"/>
      <c r="U816"/>
      <c r="V816"/>
      <c r="W816"/>
      <c r="X816"/>
      <c r="Y816"/>
      <c r="Z816"/>
      <c r="AA816"/>
    </row>
    <row r="817" spans="1:27" x14ac:dyDescent="0.25">
      <c r="A817"/>
      <c r="B817"/>
      <c r="C817"/>
      <c r="D817"/>
      <c r="E817" s="108"/>
      <c r="F817"/>
      <c r="G817"/>
      <c r="H817" s="108"/>
      <c r="I817"/>
      <c r="J817"/>
      <c r="K817"/>
      <c r="L817" s="111"/>
      <c r="M817"/>
      <c r="N817"/>
      <c r="O817"/>
      <c r="P817"/>
      <c r="Q817"/>
      <c r="R817"/>
      <c r="S817"/>
      <c r="T817" s="109"/>
      <c r="U817"/>
      <c r="V817"/>
      <c r="W817"/>
      <c r="X817"/>
      <c r="Y817"/>
      <c r="Z817"/>
      <c r="AA817"/>
    </row>
    <row r="818" spans="1:27" x14ac:dyDescent="0.25">
      <c r="A818"/>
      <c r="B818"/>
      <c r="C818"/>
      <c r="D818"/>
      <c r="E818" s="108"/>
      <c r="F818"/>
      <c r="G818"/>
      <c r="H818" s="108"/>
      <c r="I818"/>
      <c r="J818"/>
      <c r="K818"/>
      <c r="L818" s="111"/>
      <c r="M818"/>
      <c r="N818"/>
      <c r="O818"/>
      <c r="P818"/>
      <c r="Q818"/>
      <c r="R818"/>
      <c r="S818"/>
      <c r="T818" s="109"/>
      <c r="U818"/>
      <c r="V818"/>
      <c r="W818"/>
      <c r="X818"/>
      <c r="Y818"/>
      <c r="Z818"/>
      <c r="AA818"/>
    </row>
    <row r="819" spans="1:27" x14ac:dyDescent="0.25">
      <c r="A819"/>
      <c r="B819"/>
      <c r="C819"/>
      <c r="D819"/>
      <c r="E819" s="108"/>
      <c r="F819"/>
      <c r="G819"/>
      <c r="H819" s="108"/>
      <c r="I819"/>
      <c r="J819"/>
      <c r="K819"/>
      <c r="L819" s="111"/>
      <c r="M819"/>
      <c r="N819"/>
      <c r="O819"/>
      <c r="P819"/>
      <c r="Q819"/>
      <c r="R819"/>
      <c r="S819"/>
      <c r="T819" s="109"/>
      <c r="U819"/>
      <c r="V819"/>
      <c r="W819"/>
      <c r="X819"/>
      <c r="Y819"/>
      <c r="Z819"/>
      <c r="AA819"/>
    </row>
    <row r="820" spans="1:27" x14ac:dyDescent="0.25">
      <c r="A820"/>
      <c r="B820"/>
      <c r="C820"/>
      <c r="D820"/>
      <c r="E820" s="108"/>
      <c r="F820"/>
      <c r="G820"/>
      <c r="H820" s="108"/>
      <c r="I820"/>
      <c r="J820"/>
      <c r="K820"/>
      <c r="L820" s="111"/>
      <c r="M820"/>
      <c r="N820"/>
      <c r="O820"/>
      <c r="P820"/>
      <c r="Q820"/>
      <c r="R820"/>
      <c r="S820"/>
      <c r="T820" s="109"/>
      <c r="U820"/>
      <c r="V820"/>
      <c r="W820"/>
      <c r="X820"/>
      <c r="Y820"/>
      <c r="Z820"/>
      <c r="AA820"/>
    </row>
    <row r="821" spans="1:27" x14ac:dyDescent="0.25">
      <c r="A821"/>
      <c r="B821"/>
      <c r="C821"/>
      <c r="D821"/>
      <c r="E821" s="108"/>
      <c r="F821"/>
      <c r="G821"/>
      <c r="H821" s="108"/>
      <c r="I821"/>
      <c r="J821"/>
      <c r="K821"/>
      <c r="L821" s="111"/>
      <c r="M821"/>
      <c r="N821"/>
      <c r="O821"/>
      <c r="P821"/>
      <c r="Q821"/>
      <c r="R821"/>
      <c r="S821"/>
      <c r="T821" s="109"/>
      <c r="U821"/>
      <c r="V821"/>
      <c r="W821"/>
      <c r="X821"/>
      <c r="Y821"/>
      <c r="Z821"/>
      <c r="AA821"/>
    </row>
    <row r="822" spans="1:27" x14ac:dyDescent="0.25">
      <c r="A822"/>
      <c r="B822"/>
      <c r="C822"/>
      <c r="D822"/>
      <c r="E822" s="108"/>
      <c r="F822"/>
      <c r="G822"/>
      <c r="H822" s="108"/>
      <c r="I822"/>
      <c r="J822"/>
      <c r="K822"/>
      <c r="L822" s="111"/>
      <c r="M822"/>
      <c r="N822"/>
      <c r="O822"/>
      <c r="P822"/>
      <c r="Q822"/>
      <c r="R822"/>
      <c r="S822"/>
      <c r="T822" s="109"/>
      <c r="U822"/>
      <c r="V822"/>
      <c r="W822"/>
      <c r="X822"/>
      <c r="Y822"/>
      <c r="Z822"/>
      <c r="AA822"/>
    </row>
    <row r="823" spans="1:27" x14ac:dyDescent="0.25">
      <c r="A823"/>
      <c r="B823"/>
      <c r="C823"/>
      <c r="D823"/>
      <c r="E823" s="108"/>
      <c r="F823"/>
      <c r="G823"/>
      <c r="H823" s="108"/>
      <c r="I823"/>
      <c r="J823"/>
      <c r="K823"/>
      <c r="L823" s="111"/>
      <c r="M823"/>
      <c r="N823"/>
      <c r="O823"/>
      <c r="P823"/>
      <c r="Q823"/>
      <c r="R823"/>
      <c r="S823"/>
      <c r="T823" s="109"/>
      <c r="U823"/>
      <c r="V823"/>
      <c r="W823"/>
      <c r="X823"/>
      <c r="Y823"/>
      <c r="Z823"/>
      <c r="AA823"/>
    </row>
    <row r="824" spans="1:27" x14ac:dyDescent="0.25">
      <c r="A824"/>
      <c r="B824"/>
      <c r="C824"/>
      <c r="D824"/>
      <c r="E824" s="108"/>
      <c r="F824"/>
      <c r="G824"/>
      <c r="H824" s="108"/>
      <c r="I824"/>
      <c r="J824"/>
      <c r="K824"/>
      <c r="L824" s="111"/>
      <c r="M824"/>
      <c r="N824"/>
      <c r="O824"/>
      <c r="P824"/>
      <c r="Q824"/>
      <c r="R824"/>
      <c r="S824"/>
      <c r="T824" s="109"/>
      <c r="U824"/>
      <c r="V824"/>
      <c r="W824"/>
      <c r="X824"/>
      <c r="Y824"/>
      <c r="Z824"/>
      <c r="AA824"/>
    </row>
    <row r="825" spans="1:27" x14ac:dyDescent="0.25">
      <c r="A825"/>
      <c r="B825"/>
      <c r="C825"/>
      <c r="D825"/>
      <c r="E825" s="108"/>
      <c r="F825"/>
      <c r="G825"/>
      <c r="H825" s="108"/>
      <c r="I825"/>
      <c r="J825"/>
      <c r="K825"/>
      <c r="L825" s="111"/>
      <c r="M825"/>
      <c r="N825"/>
      <c r="O825"/>
      <c r="P825"/>
      <c r="Q825"/>
      <c r="R825"/>
      <c r="S825"/>
      <c r="T825" s="109"/>
      <c r="U825"/>
      <c r="V825"/>
      <c r="W825"/>
      <c r="X825"/>
      <c r="Y825"/>
      <c r="Z825"/>
      <c r="AA825"/>
    </row>
    <row r="826" spans="1:27" x14ac:dyDescent="0.25">
      <c r="A826"/>
      <c r="B826"/>
      <c r="C826"/>
      <c r="D826"/>
      <c r="E826" s="108"/>
      <c r="F826"/>
      <c r="G826"/>
      <c r="H826" s="108"/>
      <c r="I826"/>
      <c r="J826"/>
      <c r="K826"/>
      <c r="L826" s="111"/>
      <c r="M826"/>
      <c r="N826"/>
      <c r="O826"/>
      <c r="P826"/>
      <c r="Q826"/>
      <c r="R826"/>
      <c r="S826"/>
      <c r="T826" s="109"/>
      <c r="U826"/>
      <c r="V826"/>
      <c r="W826"/>
      <c r="X826"/>
      <c r="Y826"/>
      <c r="Z826"/>
      <c r="AA826"/>
    </row>
    <row r="827" spans="1:27" x14ac:dyDescent="0.25">
      <c r="A827"/>
      <c r="B827"/>
      <c r="C827"/>
      <c r="D827"/>
      <c r="E827" s="108"/>
      <c r="F827"/>
      <c r="G827"/>
      <c r="H827" s="108"/>
      <c r="I827"/>
      <c r="J827"/>
      <c r="K827"/>
      <c r="L827" s="111"/>
      <c r="M827"/>
      <c r="N827"/>
      <c r="O827"/>
      <c r="P827"/>
      <c r="Q827"/>
      <c r="R827"/>
      <c r="S827"/>
      <c r="T827" s="109"/>
      <c r="U827"/>
      <c r="V827"/>
      <c r="W827"/>
      <c r="X827"/>
      <c r="Y827"/>
      <c r="Z827"/>
      <c r="AA827"/>
    </row>
    <row r="828" spans="1:27" x14ac:dyDescent="0.25">
      <c r="A828"/>
      <c r="B828"/>
      <c r="C828"/>
      <c r="D828"/>
      <c r="E828" s="108"/>
      <c r="F828"/>
      <c r="G828"/>
      <c r="H828" s="108"/>
      <c r="I828"/>
      <c r="J828"/>
      <c r="K828"/>
      <c r="L828" s="111"/>
      <c r="M828"/>
      <c r="N828"/>
      <c r="O828"/>
      <c r="P828"/>
      <c r="Q828"/>
      <c r="R828"/>
      <c r="S828"/>
      <c r="T828" s="109"/>
      <c r="U828"/>
      <c r="V828"/>
      <c r="W828"/>
      <c r="X828"/>
      <c r="Y828"/>
      <c r="Z828"/>
      <c r="AA828"/>
    </row>
    <row r="829" spans="1:27" x14ac:dyDescent="0.25">
      <c r="A829"/>
      <c r="B829"/>
      <c r="C829"/>
      <c r="D829"/>
      <c r="E829" s="108"/>
      <c r="F829"/>
      <c r="G829"/>
      <c r="H829" s="108"/>
      <c r="I829"/>
      <c r="J829"/>
      <c r="K829"/>
      <c r="L829" s="111"/>
      <c r="M829"/>
      <c r="N829"/>
      <c r="O829"/>
      <c r="P829"/>
      <c r="Q829"/>
      <c r="R829"/>
      <c r="S829"/>
      <c r="T829" s="109"/>
      <c r="U829"/>
      <c r="V829"/>
      <c r="W829"/>
      <c r="X829"/>
      <c r="Y829"/>
      <c r="Z829"/>
      <c r="AA829"/>
    </row>
    <row r="830" spans="1:27" x14ac:dyDescent="0.25">
      <c r="A830"/>
      <c r="B830"/>
      <c r="C830"/>
      <c r="D830"/>
      <c r="E830" s="108"/>
      <c r="F830"/>
      <c r="G830"/>
      <c r="H830" s="108"/>
      <c r="I830"/>
      <c r="J830"/>
      <c r="K830"/>
      <c r="L830" s="111"/>
      <c r="M830"/>
      <c r="N830"/>
      <c r="O830"/>
      <c r="P830"/>
      <c r="Q830"/>
      <c r="R830"/>
      <c r="S830"/>
      <c r="T830" s="109"/>
      <c r="U830"/>
      <c r="V830"/>
      <c r="W830"/>
      <c r="X830"/>
      <c r="Y830"/>
      <c r="Z830"/>
      <c r="AA830"/>
    </row>
    <row r="831" spans="1:27" x14ac:dyDescent="0.25">
      <c r="A831"/>
      <c r="B831"/>
      <c r="C831"/>
      <c r="D831"/>
      <c r="E831" s="108"/>
      <c r="F831"/>
      <c r="G831"/>
      <c r="H831" s="108"/>
      <c r="I831"/>
      <c r="J831"/>
      <c r="K831"/>
      <c r="L831" s="111"/>
      <c r="M831"/>
      <c r="N831"/>
      <c r="O831"/>
      <c r="P831"/>
      <c r="Q831"/>
      <c r="R831"/>
      <c r="S831"/>
      <c r="T831" s="109"/>
      <c r="U831"/>
      <c r="V831"/>
      <c r="W831"/>
      <c r="X831"/>
      <c r="Y831"/>
      <c r="Z831"/>
      <c r="AA831"/>
    </row>
    <row r="832" spans="1:27" x14ac:dyDescent="0.25">
      <c r="A832"/>
      <c r="B832"/>
      <c r="C832"/>
      <c r="D832"/>
      <c r="E832" s="108"/>
      <c r="F832"/>
      <c r="G832"/>
      <c r="H832" s="108"/>
      <c r="I832"/>
      <c r="J832"/>
      <c r="K832"/>
      <c r="L832" s="111"/>
      <c r="M832"/>
      <c r="N832"/>
      <c r="O832"/>
      <c r="P832"/>
      <c r="Q832"/>
      <c r="R832"/>
      <c r="S832"/>
      <c r="T832" s="109"/>
      <c r="U832"/>
      <c r="V832"/>
      <c r="W832"/>
      <c r="X832"/>
      <c r="Y832"/>
      <c r="Z832"/>
      <c r="AA832"/>
    </row>
    <row r="833" spans="1:27" x14ac:dyDescent="0.25">
      <c r="A833"/>
      <c r="B833"/>
      <c r="C833"/>
      <c r="D833"/>
      <c r="E833" s="108"/>
      <c r="F833"/>
      <c r="G833"/>
      <c r="H833" s="108"/>
      <c r="I833"/>
      <c r="J833"/>
      <c r="K833"/>
      <c r="L833" s="111"/>
      <c r="M833"/>
      <c r="N833"/>
      <c r="O833"/>
      <c r="P833"/>
      <c r="Q833"/>
      <c r="R833"/>
      <c r="S833"/>
      <c r="T833" s="109"/>
      <c r="U833"/>
      <c r="V833"/>
      <c r="W833"/>
      <c r="X833"/>
      <c r="Y833"/>
      <c r="Z833"/>
      <c r="AA833"/>
    </row>
    <row r="834" spans="1:27" x14ac:dyDescent="0.25">
      <c r="A834"/>
      <c r="B834"/>
      <c r="C834"/>
      <c r="D834"/>
      <c r="E834" s="108"/>
      <c r="F834"/>
      <c r="G834"/>
      <c r="H834" s="108"/>
      <c r="I834"/>
      <c r="J834"/>
      <c r="K834"/>
      <c r="L834" s="111"/>
      <c r="M834"/>
      <c r="N834"/>
      <c r="O834"/>
      <c r="P834"/>
      <c r="Q834"/>
      <c r="R834"/>
      <c r="S834"/>
      <c r="T834" s="109"/>
      <c r="U834"/>
      <c r="V834"/>
      <c r="W834"/>
      <c r="X834"/>
      <c r="Y834"/>
      <c r="Z834"/>
      <c r="AA834"/>
    </row>
    <row r="835" spans="1:27" x14ac:dyDescent="0.25">
      <c r="A835"/>
      <c r="B835"/>
      <c r="C835"/>
      <c r="D835"/>
      <c r="E835" s="108"/>
      <c r="F835"/>
      <c r="G835"/>
      <c r="H835" s="108"/>
      <c r="I835"/>
      <c r="J835"/>
      <c r="K835"/>
      <c r="L835" s="111"/>
      <c r="M835"/>
      <c r="N835"/>
      <c r="O835"/>
      <c r="P835"/>
      <c r="Q835"/>
      <c r="R835"/>
      <c r="S835"/>
      <c r="T835" s="109"/>
      <c r="U835"/>
      <c r="V835"/>
      <c r="W835"/>
      <c r="X835"/>
      <c r="Y835"/>
      <c r="Z835"/>
      <c r="AA835"/>
    </row>
    <row r="836" spans="1:27" x14ac:dyDescent="0.25">
      <c r="A836"/>
      <c r="B836"/>
      <c r="C836"/>
      <c r="D836"/>
      <c r="E836" s="108"/>
      <c r="F836"/>
      <c r="G836"/>
      <c r="H836" s="108"/>
      <c r="I836"/>
      <c r="J836"/>
      <c r="K836"/>
      <c r="L836" s="111"/>
      <c r="M836"/>
      <c r="N836"/>
      <c r="O836"/>
      <c r="P836"/>
      <c r="Q836"/>
      <c r="R836"/>
      <c r="S836"/>
      <c r="T836" s="109"/>
      <c r="U836"/>
      <c r="V836"/>
      <c r="W836"/>
      <c r="X836"/>
      <c r="Y836"/>
      <c r="Z836"/>
      <c r="AA836"/>
    </row>
    <row r="837" spans="1:27" x14ac:dyDescent="0.25">
      <c r="A837"/>
      <c r="B837"/>
      <c r="C837"/>
      <c r="D837"/>
      <c r="E837" s="108"/>
      <c r="F837"/>
      <c r="G837"/>
      <c r="H837" s="108"/>
      <c r="I837"/>
      <c r="J837"/>
      <c r="K837"/>
      <c r="L837" s="111"/>
      <c r="M837"/>
      <c r="N837"/>
      <c r="O837"/>
      <c r="P837"/>
      <c r="Q837"/>
      <c r="R837"/>
      <c r="S837"/>
      <c r="T837" s="109"/>
      <c r="U837"/>
      <c r="V837"/>
      <c r="W837"/>
      <c r="X837"/>
      <c r="Y837"/>
      <c r="Z837"/>
      <c r="AA837"/>
    </row>
    <row r="838" spans="1:27" x14ac:dyDescent="0.25">
      <c r="A838"/>
      <c r="B838"/>
      <c r="C838"/>
      <c r="D838"/>
      <c r="E838" s="108"/>
      <c r="F838"/>
      <c r="G838"/>
      <c r="H838" s="108"/>
      <c r="I838"/>
      <c r="J838"/>
      <c r="K838"/>
      <c r="L838" s="111"/>
      <c r="M838"/>
      <c r="N838"/>
      <c r="O838"/>
      <c r="P838"/>
      <c r="Q838"/>
      <c r="R838"/>
      <c r="S838"/>
      <c r="T838" s="109"/>
      <c r="U838"/>
      <c r="V838"/>
      <c r="W838"/>
      <c r="X838"/>
      <c r="Y838"/>
      <c r="Z838"/>
      <c r="AA838"/>
    </row>
    <row r="839" spans="1:27" x14ac:dyDescent="0.25">
      <c r="A839"/>
      <c r="B839"/>
      <c r="C839"/>
      <c r="D839"/>
      <c r="E839" s="108"/>
      <c r="F839"/>
      <c r="G839"/>
      <c r="H839" s="108"/>
      <c r="I839"/>
      <c r="J839"/>
      <c r="K839"/>
      <c r="L839" s="111"/>
      <c r="M839"/>
      <c r="N839"/>
      <c r="O839"/>
      <c r="P839"/>
      <c r="Q839"/>
      <c r="R839"/>
      <c r="S839"/>
      <c r="T839" s="109"/>
      <c r="U839"/>
      <c r="V839"/>
      <c r="W839"/>
      <c r="X839"/>
      <c r="Y839"/>
      <c r="Z839"/>
      <c r="AA839"/>
    </row>
    <row r="840" spans="1:27" x14ac:dyDescent="0.25">
      <c r="A840"/>
      <c r="B840"/>
      <c r="C840"/>
      <c r="D840"/>
      <c r="E840" s="108"/>
      <c r="F840"/>
      <c r="G840"/>
      <c r="H840" s="108"/>
      <c r="I840"/>
      <c r="J840"/>
      <c r="K840"/>
      <c r="L840" s="111"/>
      <c r="M840"/>
      <c r="N840"/>
      <c r="O840"/>
      <c r="P840"/>
      <c r="Q840"/>
      <c r="R840"/>
      <c r="S840"/>
      <c r="T840" s="109"/>
      <c r="U840"/>
      <c r="V840"/>
      <c r="W840"/>
      <c r="X840"/>
      <c r="Y840"/>
      <c r="Z840"/>
      <c r="AA840"/>
    </row>
    <row r="841" spans="1:27" x14ac:dyDescent="0.25">
      <c r="A841"/>
      <c r="B841"/>
      <c r="C841"/>
      <c r="D841"/>
      <c r="E841" s="108"/>
      <c r="F841"/>
      <c r="G841"/>
      <c r="H841" s="108"/>
      <c r="I841"/>
      <c r="J841"/>
      <c r="K841"/>
      <c r="L841" s="111"/>
      <c r="M841"/>
      <c r="N841"/>
      <c r="O841"/>
      <c r="P841"/>
      <c r="Q841"/>
      <c r="R841"/>
      <c r="S841"/>
      <c r="T841" s="109"/>
      <c r="U841"/>
      <c r="V841"/>
      <c r="W841"/>
      <c r="X841"/>
      <c r="Y841"/>
      <c r="Z841"/>
      <c r="AA841"/>
    </row>
    <row r="842" spans="1:27" x14ac:dyDescent="0.25">
      <c r="A842"/>
      <c r="B842"/>
      <c r="C842"/>
      <c r="D842"/>
      <c r="E842" s="108"/>
      <c r="F842"/>
      <c r="G842"/>
      <c r="H842" s="108"/>
      <c r="I842"/>
      <c r="J842"/>
      <c r="K842"/>
      <c r="L842" s="111"/>
      <c r="M842"/>
      <c r="N842"/>
      <c r="O842"/>
      <c r="P842"/>
      <c r="Q842"/>
      <c r="R842"/>
      <c r="S842"/>
      <c r="T842" s="109"/>
      <c r="U842"/>
      <c r="V842"/>
      <c r="W842"/>
      <c r="X842"/>
      <c r="Y842"/>
      <c r="Z842"/>
      <c r="AA842"/>
    </row>
    <row r="843" spans="1:27" x14ac:dyDescent="0.25">
      <c r="A843"/>
      <c r="B843"/>
      <c r="C843"/>
      <c r="D843"/>
      <c r="E843" s="108"/>
      <c r="F843"/>
      <c r="G843"/>
      <c r="H843" s="108"/>
      <c r="I843"/>
      <c r="J843"/>
      <c r="K843"/>
      <c r="L843" s="111"/>
      <c r="M843"/>
      <c r="N843"/>
      <c r="O843"/>
      <c r="P843"/>
      <c r="Q843"/>
      <c r="R843"/>
      <c r="S843"/>
      <c r="T843" s="109"/>
      <c r="U843"/>
      <c r="V843"/>
      <c r="W843"/>
      <c r="X843"/>
      <c r="Y843"/>
      <c r="Z843"/>
      <c r="AA843"/>
    </row>
    <row r="844" spans="1:27" x14ac:dyDescent="0.25">
      <c r="A844"/>
      <c r="B844"/>
      <c r="C844"/>
      <c r="D844"/>
      <c r="E844" s="108"/>
      <c r="F844"/>
      <c r="G844"/>
      <c r="H844" s="108"/>
      <c r="I844"/>
      <c r="J844"/>
      <c r="K844"/>
      <c r="L844" s="111"/>
      <c r="M844"/>
      <c r="N844"/>
      <c r="O844"/>
      <c r="P844"/>
      <c r="Q844"/>
      <c r="R844"/>
      <c r="S844"/>
      <c r="T844" s="109"/>
      <c r="U844"/>
      <c r="V844"/>
      <c r="W844"/>
      <c r="X844"/>
      <c r="Y844"/>
      <c r="Z844"/>
      <c r="AA844"/>
    </row>
    <row r="845" spans="1:27" x14ac:dyDescent="0.25">
      <c r="A845"/>
      <c r="B845"/>
      <c r="C845"/>
      <c r="D845"/>
      <c r="E845" s="108"/>
      <c r="F845"/>
      <c r="G845"/>
      <c r="H845" s="108"/>
      <c r="I845"/>
      <c r="J845"/>
      <c r="K845"/>
      <c r="L845" s="111"/>
      <c r="M845"/>
      <c r="N845"/>
      <c r="O845"/>
      <c r="P845"/>
      <c r="Q845"/>
      <c r="R845"/>
      <c r="S845"/>
      <c r="T845" s="109"/>
      <c r="U845"/>
      <c r="V845"/>
      <c r="W845"/>
      <c r="X845"/>
      <c r="Y845"/>
      <c r="Z845"/>
      <c r="AA845"/>
    </row>
    <row r="846" spans="1:27" x14ac:dyDescent="0.25">
      <c r="A846"/>
      <c r="B846"/>
      <c r="C846"/>
      <c r="D846"/>
      <c r="E846" s="108"/>
      <c r="F846"/>
      <c r="G846"/>
      <c r="H846" s="108"/>
      <c r="I846"/>
      <c r="J846"/>
      <c r="K846"/>
      <c r="L846" s="111"/>
      <c r="M846"/>
      <c r="N846"/>
      <c r="O846"/>
      <c r="P846"/>
      <c r="Q846"/>
      <c r="R846"/>
      <c r="S846"/>
      <c r="T846" s="109"/>
      <c r="U846"/>
      <c r="V846"/>
      <c r="W846"/>
      <c r="X846"/>
      <c r="Y846"/>
      <c r="Z846"/>
      <c r="AA846"/>
    </row>
    <row r="847" spans="1:27" x14ac:dyDescent="0.25">
      <c r="A847"/>
      <c r="B847"/>
      <c r="C847"/>
      <c r="D847"/>
      <c r="E847" s="108"/>
      <c r="F847"/>
      <c r="G847"/>
      <c r="H847" s="108"/>
      <c r="I847"/>
      <c r="J847"/>
      <c r="K847"/>
      <c r="L847" s="111"/>
      <c r="M847"/>
      <c r="N847"/>
      <c r="O847"/>
      <c r="P847"/>
      <c r="Q847"/>
      <c r="R847"/>
      <c r="S847"/>
      <c r="T847" s="109"/>
      <c r="U847"/>
      <c r="V847"/>
      <c r="W847"/>
      <c r="X847"/>
      <c r="Y847"/>
      <c r="Z847"/>
      <c r="AA847"/>
    </row>
    <row r="848" spans="1:27" x14ac:dyDescent="0.25">
      <c r="A848"/>
      <c r="B848"/>
      <c r="C848"/>
      <c r="D848"/>
      <c r="E848" s="108"/>
      <c r="F848"/>
      <c r="G848"/>
      <c r="H848" s="108"/>
      <c r="I848"/>
      <c r="J848"/>
      <c r="K848"/>
      <c r="L848" s="111"/>
      <c r="M848"/>
      <c r="N848"/>
      <c r="O848"/>
      <c r="P848"/>
      <c r="Q848"/>
      <c r="R848"/>
      <c r="S848"/>
      <c r="T848" s="109"/>
      <c r="U848"/>
      <c r="V848"/>
      <c r="W848"/>
      <c r="X848"/>
      <c r="Y848"/>
      <c r="Z848"/>
      <c r="AA848"/>
    </row>
    <row r="849" spans="1:27" x14ac:dyDescent="0.25">
      <c r="A849"/>
      <c r="B849"/>
      <c r="C849"/>
      <c r="D849"/>
      <c r="E849" s="108"/>
      <c r="F849"/>
      <c r="G849"/>
      <c r="H849" s="108"/>
      <c r="I849"/>
      <c r="J849"/>
      <c r="K849"/>
      <c r="L849" s="111"/>
      <c r="M849"/>
      <c r="N849"/>
      <c r="O849"/>
      <c r="P849"/>
      <c r="Q849"/>
      <c r="R849"/>
      <c r="S849"/>
      <c r="T849" s="109"/>
      <c r="U849"/>
      <c r="V849"/>
      <c r="W849"/>
      <c r="X849"/>
      <c r="Y849"/>
      <c r="Z849"/>
      <c r="AA849"/>
    </row>
    <row r="850" spans="1:27" x14ac:dyDescent="0.25">
      <c r="A850"/>
      <c r="B850"/>
      <c r="C850"/>
      <c r="D850"/>
      <c r="E850" s="108"/>
      <c r="F850"/>
      <c r="G850"/>
      <c r="H850" s="108"/>
      <c r="I850"/>
      <c r="J850"/>
      <c r="K850"/>
      <c r="L850" s="111"/>
      <c r="M850"/>
      <c r="N850"/>
      <c r="O850"/>
      <c r="P850"/>
      <c r="Q850"/>
      <c r="R850"/>
      <c r="S850"/>
      <c r="T850" s="109"/>
      <c r="U850"/>
      <c r="V850"/>
      <c r="W850"/>
      <c r="X850"/>
      <c r="Y850"/>
      <c r="Z850"/>
      <c r="AA850"/>
    </row>
    <row r="851" spans="1:27" x14ac:dyDescent="0.25">
      <c r="A851"/>
      <c r="B851"/>
      <c r="C851"/>
      <c r="D851"/>
      <c r="E851" s="108"/>
      <c r="F851"/>
      <c r="G851"/>
      <c r="H851" s="108"/>
      <c r="I851"/>
      <c r="J851"/>
      <c r="K851"/>
      <c r="L851" s="111"/>
      <c r="M851"/>
      <c r="N851"/>
      <c r="O851"/>
      <c r="P851"/>
      <c r="Q851"/>
      <c r="R851"/>
      <c r="S851"/>
      <c r="T851" s="109"/>
      <c r="U851"/>
      <c r="V851"/>
      <c r="W851"/>
      <c r="X851"/>
      <c r="Y851"/>
      <c r="Z851"/>
      <c r="AA851"/>
    </row>
    <row r="852" spans="1:27" x14ac:dyDescent="0.25">
      <c r="A852"/>
      <c r="B852"/>
      <c r="C852"/>
      <c r="D852"/>
      <c r="E852" s="108"/>
      <c r="F852"/>
      <c r="G852"/>
      <c r="H852" s="108"/>
      <c r="I852"/>
      <c r="J852"/>
      <c r="K852"/>
      <c r="L852" s="111"/>
      <c r="M852"/>
      <c r="N852"/>
      <c r="O852"/>
      <c r="P852"/>
      <c r="Q852"/>
      <c r="R852"/>
      <c r="S852"/>
      <c r="T852" s="109"/>
      <c r="U852"/>
      <c r="V852"/>
      <c r="W852"/>
      <c r="X852"/>
      <c r="Y852"/>
      <c r="Z852"/>
      <c r="AA852"/>
    </row>
    <row r="853" spans="1:27" x14ac:dyDescent="0.25">
      <c r="A853"/>
      <c r="B853"/>
      <c r="C853"/>
      <c r="D853"/>
      <c r="E853" s="108"/>
      <c r="F853"/>
      <c r="G853"/>
      <c r="H853" s="108"/>
      <c r="I853"/>
      <c r="J853"/>
      <c r="K853"/>
      <c r="L853" s="111"/>
      <c r="M853"/>
      <c r="N853"/>
      <c r="O853"/>
      <c r="P853"/>
      <c r="Q853"/>
      <c r="R853"/>
      <c r="S853"/>
      <c r="T853" s="109"/>
      <c r="U853"/>
      <c r="V853"/>
      <c r="W853"/>
      <c r="X853"/>
      <c r="Y853"/>
      <c r="Z853"/>
      <c r="AA853"/>
    </row>
    <row r="854" spans="1:27" x14ac:dyDescent="0.25">
      <c r="A854"/>
      <c r="B854"/>
      <c r="C854"/>
      <c r="D854"/>
      <c r="E854" s="108"/>
      <c r="F854"/>
      <c r="G854"/>
      <c r="H854" s="108"/>
      <c r="I854"/>
      <c r="J854"/>
      <c r="K854"/>
      <c r="L854" s="111"/>
      <c r="M854"/>
      <c r="N854"/>
      <c r="O854"/>
      <c r="P854"/>
      <c r="Q854"/>
      <c r="R854"/>
      <c r="S854"/>
      <c r="T854" s="109"/>
      <c r="U854"/>
      <c r="V854"/>
      <c r="W854"/>
      <c r="X854"/>
      <c r="Y854"/>
      <c r="Z854"/>
      <c r="AA854"/>
    </row>
    <row r="855" spans="1:27" x14ac:dyDescent="0.25">
      <c r="A855"/>
      <c r="B855"/>
      <c r="C855"/>
      <c r="D855"/>
      <c r="E855" s="108"/>
      <c r="F855"/>
      <c r="G855"/>
      <c r="H855" s="108"/>
      <c r="I855"/>
      <c r="J855"/>
      <c r="K855"/>
      <c r="L855" s="111"/>
      <c r="M855"/>
      <c r="N855"/>
      <c r="O855"/>
      <c r="P855"/>
      <c r="Q855"/>
      <c r="R855"/>
      <c r="S855"/>
      <c r="T855" s="109"/>
      <c r="U855"/>
      <c r="V855"/>
      <c r="W855"/>
      <c r="X855"/>
      <c r="Y855"/>
      <c r="Z855"/>
      <c r="AA855"/>
    </row>
    <row r="856" spans="1:27" x14ac:dyDescent="0.25">
      <c r="A856"/>
      <c r="B856"/>
      <c r="C856"/>
      <c r="D856"/>
      <c r="E856" s="108"/>
      <c r="F856"/>
      <c r="G856"/>
      <c r="H856" s="108"/>
      <c r="I856"/>
      <c r="J856"/>
      <c r="K856"/>
      <c r="L856" s="111"/>
      <c r="M856"/>
      <c r="N856"/>
      <c r="O856"/>
      <c r="P856"/>
      <c r="Q856"/>
      <c r="R856"/>
      <c r="S856"/>
      <c r="T856" s="109"/>
      <c r="U856"/>
      <c r="V856"/>
      <c r="W856"/>
      <c r="X856"/>
      <c r="Y856"/>
      <c r="Z856"/>
      <c r="AA856"/>
    </row>
    <row r="857" spans="1:27" x14ac:dyDescent="0.25">
      <c r="A857"/>
      <c r="B857"/>
      <c r="C857"/>
      <c r="D857"/>
      <c r="E857" s="108"/>
      <c r="F857"/>
      <c r="G857"/>
      <c r="H857" s="108"/>
      <c r="I857"/>
      <c r="J857"/>
      <c r="K857"/>
      <c r="L857" s="111"/>
      <c r="M857"/>
      <c r="N857"/>
      <c r="O857"/>
      <c r="P857"/>
      <c r="Q857"/>
      <c r="R857"/>
      <c r="S857"/>
      <c r="T857" s="109"/>
      <c r="U857"/>
      <c r="V857"/>
      <c r="W857"/>
      <c r="X857"/>
      <c r="Y857"/>
      <c r="Z857"/>
      <c r="AA857"/>
    </row>
    <row r="858" spans="1:27" x14ac:dyDescent="0.25">
      <c r="A858"/>
      <c r="B858"/>
      <c r="C858"/>
      <c r="D858"/>
      <c r="E858" s="108"/>
      <c r="F858"/>
      <c r="G858"/>
      <c r="H858" s="108"/>
      <c r="I858"/>
      <c r="J858"/>
      <c r="K858"/>
      <c r="L858" s="111"/>
      <c r="M858"/>
      <c r="N858"/>
      <c r="O858"/>
      <c r="P858"/>
      <c r="Q858"/>
      <c r="R858"/>
      <c r="S858"/>
      <c r="T858" s="109"/>
      <c r="U858"/>
      <c r="V858"/>
      <c r="W858"/>
      <c r="X858"/>
      <c r="Y858"/>
      <c r="Z858"/>
      <c r="AA858"/>
    </row>
    <row r="859" spans="1:27" x14ac:dyDescent="0.25">
      <c r="A859"/>
      <c r="B859"/>
      <c r="C859"/>
      <c r="D859"/>
      <c r="E859" s="108"/>
      <c r="F859"/>
      <c r="G859"/>
      <c r="H859" s="108"/>
      <c r="I859"/>
      <c r="J859"/>
      <c r="K859"/>
      <c r="L859" s="111"/>
      <c r="M859"/>
      <c r="N859"/>
      <c r="O859"/>
      <c r="P859"/>
      <c r="Q859"/>
      <c r="R859"/>
      <c r="S859"/>
      <c r="T859" s="109"/>
      <c r="U859"/>
      <c r="V859"/>
      <c r="W859"/>
      <c r="X859"/>
      <c r="Y859"/>
      <c r="Z859"/>
      <c r="AA859"/>
    </row>
    <row r="860" spans="1:27" x14ac:dyDescent="0.25">
      <c r="A860"/>
      <c r="B860"/>
      <c r="C860"/>
      <c r="D860"/>
      <c r="E860" s="108"/>
      <c r="F860"/>
      <c r="G860"/>
      <c r="H860" s="108"/>
      <c r="I860"/>
      <c r="J860"/>
      <c r="K860"/>
      <c r="L860" s="111"/>
      <c r="M860"/>
      <c r="N860"/>
      <c r="O860"/>
      <c r="P860"/>
      <c r="Q860"/>
      <c r="R860"/>
      <c r="S860"/>
      <c r="T860" s="109"/>
      <c r="U860"/>
      <c r="V860"/>
      <c r="W860"/>
      <c r="X860"/>
      <c r="Y860"/>
      <c r="Z860"/>
      <c r="AA860"/>
    </row>
    <row r="861" spans="1:27" x14ac:dyDescent="0.25">
      <c r="A861"/>
      <c r="B861"/>
      <c r="C861"/>
      <c r="D861"/>
      <c r="E861" s="108"/>
      <c r="F861"/>
      <c r="G861"/>
      <c r="H861" s="108"/>
      <c r="I861"/>
      <c r="J861"/>
      <c r="K861"/>
      <c r="L861" s="111"/>
      <c r="M861"/>
      <c r="N861"/>
      <c r="O861"/>
      <c r="P861"/>
      <c r="Q861"/>
      <c r="R861"/>
      <c r="S861"/>
      <c r="T861" s="109"/>
      <c r="U861"/>
      <c r="V861"/>
      <c r="W861"/>
      <c r="X861"/>
      <c r="Y861"/>
      <c r="Z861"/>
      <c r="AA861"/>
    </row>
    <row r="862" spans="1:27" x14ac:dyDescent="0.25">
      <c r="A862"/>
      <c r="B862"/>
      <c r="C862"/>
      <c r="D862"/>
      <c r="E862" s="108"/>
      <c r="F862"/>
      <c r="G862"/>
      <c r="H862" s="108"/>
      <c r="I862"/>
      <c r="J862"/>
      <c r="K862"/>
      <c r="L862" s="111"/>
      <c r="M862"/>
      <c r="N862"/>
      <c r="O862"/>
      <c r="P862"/>
      <c r="Q862"/>
      <c r="R862"/>
      <c r="S862"/>
      <c r="T862" s="109"/>
      <c r="U862"/>
      <c r="V862"/>
      <c r="W862"/>
      <c r="X862"/>
      <c r="Y862"/>
      <c r="Z862"/>
      <c r="AA862"/>
    </row>
    <row r="863" spans="1:27" x14ac:dyDescent="0.25">
      <c r="A863"/>
      <c r="B863"/>
      <c r="C863"/>
      <c r="D863"/>
      <c r="E863" s="108"/>
      <c r="F863"/>
      <c r="G863"/>
      <c r="H863" s="108"/>
      <c r="I863"/>
      <c r="J863"/>
      <c r="K863"/>
      <c r="L863" s="111"/>
      <c r="M863"/>
      <c r="N863"/>
      <c r="O863"/>
      <c r="P863"/>
      <c r="Q863"/>
      <c r="R863"/>
      <c r="S863"/>
      <c r="T863" s="109"/>
      <c r="U863"/>
      <c r="V863"/>
      <c r="W863"/>
      <c r="X863"/>
      <c r="Y863"/>
      <c r="Z863"/>
      <c r="AA863"/>
    </row>
    <row r="864" spans="1:27" x14ac:dyDescent="0.25">
      <c r="A864"/>
      <c r="B864"/>
      <c r="C864"/>
      <c r="D864"/>
      <c r="E864" s="108"/>
      <c r="F864"/>
      <c r="G864"/>
      <c r="H864" s="108"/>
      <c r="I864"/>
      <c r="J864"/>
      <c r="K864"/>
      <c r="L864" s="111"/>
      <c r="M864"/>
      <c r="N864"/>
      <c r="O864"/>
      <c r="P864"/>
      <c r="Q864"/>
      <c r="R864"/>
      <c r="S864"/>
      <c r="T864" s="109"/>
      <c r="U864"/>
      <c r="V864"/>
      <c r="W864"/>
      <c r="X864"/>
      <c r="Y864"/>
      <c r="Z864"/>
      <c r="AA864"/>
    </row>
    <row r="865" spans="1:27" x14ac:dyDescent="0.25">
      <c r="A865"/>
      <c r="B865"/>
      <c r="C865"/>
      <c r="D865"/>
      <c r="E865" s="108"/>
      <c r="F865"/>
      <c r="G865"/>
      <c r="H865" s="108"/>
      <c r="I865"/>
      <c r="J865"/>
      <c r="K865"/>
      <c r="L865" s="111"/>
      <c r="M865"/>
      <c r="N865"/>
      <c r="O865"/>
      <c r="P865"/>
      <c r="Q865"/>
      <c r="R865"/>
      <c r="S865"/>
      <c r="T865" s="109"/>
      <c r="U865"/>
      <c r="V865"/>
      <c r="W865"/>
      <c r="X865"/>
      <c r="Y865"/>
      <c r="Z865"/>
      <c r="AA865"/>
    </row>
    <row r="866" spans="1:27" x14ac:dyDescent="0.25">
      <c r="A866"/>
      <c r="B866"/>
      <c r="C866"/>
      <c r="D866"/>
      <c r="E866" s="108"/>
      <c r="F866"/>
      <c r="G866"/>
      <c r="H866" s="108"/>
      <c r="I866"/>
      <c r="J866"/>
      <c r="K866"/>
      <c r="L866" s="111"/>
      <c r="M866"/>
      <c r="N866"/>
      <c r="O866"/>
      <c r="P866"/>
      <c r="Q866"/>
      <c r="R866"/>
      <c r="S866"/>
      <c r="T866" s="109"/>
      <c r="U866"/>
      <c r="V866"/>
      <c r="W866"/>
      <c r="X866"/>
      <c r="Y866"/>
      <c r="Z866"/>
      <c r="AA866"/>
    </row>
    <row r="867" spans="1:27" x14ac:dyDescent="0.25">
      <c r="A867"/>
      <c r="B867"/>
      <c r="C867"/>
      <c r="D867"/>
      <c r="E867" s="108"/>
      <c r="F867"/>
      <c r="G867"/>
      <c r="H867" s="108"/>
      <c r="I867"/>
      <c r="J867"/>
      <c r="K867"/>
      <c r="L867" s="111"/>
      <c r="M867"/>
      <c r="N867"/>
      <c r="O867"/>
      <c r="P867"/>
      <c r="Q867"/>
      <c r="R867"/>
      <c r="S867"/>
      <c r="T867" s="109"/>
      <c r="U867"/>
      <c r="V867"/>
      <c r="W867"/>
      <c r="X867"/>
      <c r="Y867"/>
      <c r="Z867"/>
      <c r="AA867"/>
    </row>
    <row r="868" spans="1:27" x14ac:dyDescent="0.25">
      <c r="A868"/>
      <c r="B868"/>
      <c r="C868"/>
      <c r="D868"/>
      <c r="E868" s="108"/>
      <c r="F868"/>
      <c r="G868"/>
      <c r="H868" s="108"/>
      <c r="I868"/>
      <c r="J868"/>
      <c r="K868"/>
      <c r="L868" s="111"/>
      <c r="M868"/>
      <c r="N868"/>
      <c r="O868"/>
      <c r="P868"/>
      <c r="Q868"/>
      <c r="R868"/>
      <c r="S868"/>
      <c r="T868" s="109"/>
      <c r="U868"/>
      <c r="V868"/>
      <c r="W868"/>
      <c r="X868"/>
      <c r="Y868"/>
      <c r="Z868"/>
      <c r="AA868"/>
    </row>
    <row r="869" spans="1:27" x14ac:dyDescent="0.25">
      <c r="A869"/>
      <c r="B869"/>
      <c r="C869"/>
      <c r="D869"/>
      <c r="E869" s="108"/>
      <c r="F869"/>
      <c r="G869"/>
      <c r="H869" s="108"/>
      <c r="I869"/>
      <c r="J869"/>
      <c r="K869"/>
      <c r="L869" s="111"/>
      <c r="M869"/>
      <c r="N869"/>
      <c r="O869"/>
      <c r="P869"/>
      <c r="Q869"/>
      <c r="R869"/>
      <c r="S869"/>
      <c r="T869" s="109"/>
      <c r="U869"/>
      <c r="V869"/>
      <c r="W869"/>
      <c r="X869"/>
      <c r="Y869"/>
      <c r="Z869"/>
      <c r="AA869"/>
    </row>
    <row r="870" spans="1:27" x14ac:dyDescent="0.25">
      <c r="A870"/>
      <c r="B870"/>
      <c r="C870"/>
      <c r="D870"/>
      <c r="E870" s="108"/>
      <c r="F870"/>
      <c r="G870"/>
      <c r="H870" s="108"/>
      <c r="I870"/>
      <c r="J870"/>
      <c r="K870"/>
      <c r="L870" s="111"/>
      <c r="M870"/>
      <c r="N870"/>
      <c r="O870"/>
      <c r="P870"/>
      <c r="Q870"/>
      <c r="R870"/>
      <c r="S870"/>
      <c r="T870" s="109"/>
      <c r="U870"/>
      <c r="V870"/>
      <c r="W870"/>
      <c r="X870"/>
      <c r="Y870"/>
      <c r="Z870"/>
      <c r="AA870"/>
    </row>
    <row r="871" spans="1:27" x14ac:dyDescent="0.25">
      <c r="A871"/>
      <c r="B871"/>
      <c r="C871"/>
      <c r="D871"/>
      <c r="E871" s="108"/>
      <c r="F871"/>
      <c r="G871"/>
      <c r="H871" s="108"/>
      <c r="I871"/>
      <c r="J871"/>
      <c r="K871"/>
      <c r="L871" s="111"/>
      <c r="M871"/>
      <c r="N871"/>
      <c r="O871"/>
      <c r="P871"/>
      <c r="Q871"/>
      <c r="R871"/>
      <c r="S871"/>
      <c r="T871" s="109"/>
      <c r="U871"/>
      <c r="V871"/>
      <c r="W871"/>
      <c r="X871"/>
      <c r="Y871"/>
      <c r="Z871"/>
      <c r="AA871"/>
    </row>
    <row r="872" spans="1:27" x14ac:dyDescent="0.25">
      <c r="A872"/>
      <c r="B872"/>
      <c r="C872"/>
      <c r="D872"/>
      <c r="E872" s="108"/>
      <c r="F872"/>
      <c r="G872"/>
      <c r="H872" s="108"/>
      <c r="I872"/>
      <c r="J872"/>
      <c r="K872"/>
      <c r="L872" s="111"/>
      <c r="M872"/>
      <c r="N872"/>
      <c r="O872"/>
      <c r="P872"/>
      <c r="Q872"/>
      <c r="R872"/>
      <c r="S872"/>
      <c r="T872" s="109"/>
      <c r="U872"/>
      <c r="V872"/>
      <c r="W872"/>
      <c r="X872"/>
      <c r="Y872"/>
      <c r="Z872"/>
      <c r="AA872"/>
    </row>
    <row r="873" spans="1:27" x14ac:dyDescent="0.25">
      <c r="A873"/>
      <c r="B873"/>
      <c r="C873"/>
      <c r="D873"/>
      <c r="E873" s="108"/>
      <c r="F873"/>
      <c r="G873"/>
      <c r="H873" s="108"/>
      <c r="I873"/>
      <c r="J873"/>
      <c r="K873"/>
      <c r="L873" s="111"/>
      <c r="M873"/>
      <c r="N873"/>
      <c r="O873"/>
      <c r="P873"/>
      <c r="Q873"/>
      <c r="R873"/>
      <c r="S873"/>
      <c r="T873" s="109"/>
      <c r="U873"/>
      <c r="V873"/>
      <c r="W873"/>
      <c r="X873"/>
      <c r="Y873"/>
      <c r="Z873"/>
      <c r="AA873"/>
    </row>
    <row r="874" spans="1:27" x14ac:dyDescent="0.25">
      <c r="A874"/>
      <c r="B874"/>
      <c r="C874"/>
      <c r="D874"/>
      <c r="E874" s="108"/>
      <c r="F874"/>
      <c r="G874"/>
      <c r="H874" s="108"/>
      <c r="I874"/>
      <c r="J874"/>
      <c r="K874"/>
      <c r="L874" s="111"/>
      <c r="M874"/>
      <c r="N874"/>
      <c r="O874"/>
      <c r="P874"/>
      <c r="Q874"/>
      <c r="R874"/>
      <c r="S874"/>
      <c r="T874" s="109"/>
      <c r="U874"/>
      <c r="V874"/>
      <c r="W874"/>
      <c r="X874"/>
      <c r="Y874"/>
      <c r="Z874"/>
      <c r="AA874"/>
    </row>
    <row r="875" spans="1:27" x14ac:dyDescent="0.25">
      <c r="A875"/>
      <c r="B875"/>
      <c r="C875"/>
      <c r="D875"/>
      <c r="E875" s="108"/>
      <c r="F875"/>
      <c r="G875"/>
      <c r="H875" s="108"/>
      <c r="I875"/>
      <c r="J875"/>
      <c r="K875"/>
      <c r="L875" s="111"/>
      <c r="M875"/>
      <c r="N875"/>
      <c r="O875"/>
      <c r="P875"/>
      <c r="Q875"/>
      <c r="R875"/>
      <c r="S875"/>
      <c r="T875" s="109"/>
      <c r="U875"/>
      <c r="V875"/>
      <c r="W875"/>
      <c r="X875"/>
      <c r="Y875"/>
      <c r="Z875"/>
      <c r="AA875"/>
    </row>
    <row r="876" spans="1:27" x14ac:dyDescent="0.25">
      <c r="A876"/>
      <c r="B876"/>
      <c r="C876"/>
      <c r="D876"/>
      <c r="E876" s="108"/>
      <c r="F876"/>
      <c r="G876"/>
      <c r="H876" s="108"/>
      <c r="I876"/>
      <c r="J876"/>
      <c r="K876"/>
      <c r="L876" s="111"/>
      <c r="M876"/>
      <c r="N876"/>
      <c r="O876"/>
      <c r="P876"/>
      <c r="Q876"/>
      <c r="R876"/>
      <c r="S876"/>
      <c r="T876" s="109"/>
      <c r="U876"/>
      <c r="V876"/>
      <c r="W876"/>
      <c r="X876"/>
      <c r="Y876"/>
      <c r="Z876"/>
      <c r="AA876"/>
    </row>
    <row r="877" spans="1:27" x14ac:dyDescent="0.25">
      <c r="A877"/>
      <c r="B877"/>
      <c r="C877"/>
      <c r="D877"/>
      <c r="E877" s="108"/>
      <c r="F877"/>
      <c r="G877"/>
      <c r="H877" s="108"/>
      <c r="I877"/>
      <c r="J877"/>
      <c r="K877"/>
      <c r="L877" s="111"/>
      <c r="M877"/>
      <c r="N877"/>
      <c r="O877"/>
      <c r="P877"/>
      <c r="Q877"/>
      <c r="R877"/>
      <c r="S877"/>
      <c r="T877" s="109"/>
      <c r="U877"/>
      <c r="V877"/>
      <c r="W877"/>
      <c r="X877"/>
      <c r="Y877"/>
      <c r="Z877"/>
      <c r="AA877"/>
    </row>
    <row r="878" spans="1:27" x14ac:dyDescent="0.25">
      <c r="A878"/>
      <c r="B878"/>
      <c r="C878"/>
      <c r="D878"/>
      <c r="E878" s="108"/>
      <c r="F878"/>
      <c r="G878"/>
      <c r="H878" s="108"/>
      <c r="I878"/>
      <c r="J878"/>
      <c r="K878"/>
      <c r="L878" s="111"/>
      <c r="M878"/>
      <c r="N878"/>
      <c r="O878"/>
      <c r="P878"/>
      <c r="Q878"/>
      <c r="R878"/>
      <c r="S878"/>
      <c r="T878" s="109"/>
      <c r="U878"/>
      <c r="V878"/>
      <c r="W878"/>
      <c r="X878"/>
      <c r="Y878"/>
      <c r="Z878"/>
      <c r="AA878"/>
    </row>
    <row r="879" spans="1:27" x14ac:dyDescent="0.25">
      <c r="A879"/>
      <c r="B879"/>
      <c r="C879"/>
      <c r="D879"/>
      <c r="E879" s="108"/>
      <c r="F879"/>
      <c r="G879"/>
      <c r="H879" s="108"/>
      <c r="I879"/>
      <c r="J879"/>
      <c r="K879"/>
      <c r="L879" s="111"/>
      <c r="M879"/>
      <c r="N879"/>
      <c r="O879"/>
      <c r="P879"/>
      <c r="Q879"/>
      <c r="R879"/>
      <c r="S879"/>
      <c r="T879" s="109"/>
      <c r="U879"/>
      <c r="V879"/>
      <c r="W879"/>
      <c r="X879"/>
      <c r="Y879"/>
      <c r="Z879"/>
      <c r="AA879"/>
    </row>
    <row r="880" spans="1:27" x14ac:dyDescent="0.25">
      <c r="A880"/>
      <c r="B880"/>
      <c r="C880"/>
      <c r="D880"/>
      <c r="E880" s="108"/>
      <c r="F880"/>
      <c r="G880"/>
      <c r="H880" s="108"/>
      <c r="I880"/>
      <c r="J880"/>
      <c r="K880"/>
      <c r="L880" s="111"/>
      <c r="M880"/>
      <c r="N880"/>
      <c r="O880"/>
      <c r="P880"/>
      <c r="Q880"/>
      <c r="R880"/>
      <c r="S880"/>
      <c r="T880" s="109"/>
      <c r="U880"/>
      <c r="V880"/>
      <c r="W880"/>
      <c r="X880"/>
      <c r="Y880"/>
      <c r="Z880"/>
      <c r="AA880"/>
    </row>
    <row r="881" spans="1:27" x14ac:dyDescent="0.25">
      <c r="A881"/>
      <c r="B881"/>
      <c r="C881"/>
      <c r="D881"/>
      <c r="E881" s="108"/>
      <c r="F881"/>
      <c r="G881"/>
      <c r="H881" s="108"/>
      <c r="I881"/>
      <c r="J881"/>
      <c r="K881"/>
      <c r="L881" s="111"/>
      <c r="M881"/>
      <c r="N881"/>
      <c r="O881"/>
      <c r="P881"/>
      <c r="Q881"/>
      <c r="R881"/>
      <c r="S881"/>
      <c r="T881" s="109"/>
      <c r="U881"/>
      <c r="V881"/>
      <c r="W881"/>
      <c r="X881"/>
      <c r="Y881"/>
      <c r="Z881"/>
      <c r="AA881"/>
    </row>
    <row r="882" spans="1:27" x14ac:dyDescent="0.25">
      <c r="A882"/>
      <c r="B882"/>
      <c r="C882"/>
      <c r="D882"/>
      <c r="E882" s="108"/>
      <c r="F882"/>
      <c r="G882"/>
      <c r="H882" s="108"/>
      <c r="I882"/>
      <c r="J882"/>
      <c r="K882"/>
      <c r="L882" s="111"/>
      <c r="M882"/>
      <c r="N882"/>
      <c r="O882"/>
      <c r="P882"/>
      <c r="Q882"/>
      <c r="R882"/>
      <c r="S882"/>
      <c r="T882" s="109"/>
      <c r="U882"/>
      <c r="V882"/>
      <c r="W882"/>
      <c r="X882"/>
      <c r="Y882"/>
      <c r="Z882"/>
      <c r="AA882"/>
    </row>
    <row r="883" spans="1:27" x14ac:dyDescent="0.25">
      <c r="A883"/>
      <c r="B883"/>
      <c r="C883"/>
      <c r="D883"/>
      <c r="E883" s="108"/>
      <c r="F883"/>
      <c r="G883"/>
      <c r="H883" s="108"/>
      <c r="I883"/>
      <c r="J883"/>
      <c r="K883"/>
      <c r="L883" s="111"/>
      <c r="M883"/>
      <c r="N883"/>
      <c r="O883"/>
      <c r="P883"/>
      <c r="Q883"/>
      <c r="R883"/>
      <c r="S883"/>
      <c r="T883" s="109"/>
      <c r="U883"/>
      <c r="V883"/>
      <c r="W883"/>
      <c r="X883"/>
      <c r="Y883"/>
      <c r="Z883"/>
      <c r="AA883"/>
    </row>
    <row r="884" spans="1:27" x14ac:dyDescent="0.25">
      <c r="A884"/>
      <c r="B884"/>
      <c r="C884"/>
      <c r="D884"/>
      <c r="E884" s="108"/>
      <c r="F884"/>
      <c r="G884"/>
      <c r="H884" s="108"/>
      <c r="I884"/>
      <c r="J884"/>
      <c r="K884"/>
      <c r="L884" s="111"/>
      <c r="M884"/>
      <c r="N884"/>
      <c r="O884"/>
      <c r="P884"/>
      <c r="Q884"/>
      <c r="R884"/>
      <c r="S884"/>
      <c r="T884" s="109"/>
      <c r="U884"/>
      <c r="V884"/>
      <c r="W884"/>
      <c r="X884"/>
      <c r="Y884"/>
      <c r="Z884"/>
      <c r="AA884"/>
    </row>
    <row r="885" spans="1:27" x14ac:dyDescent="0.25">
      <c r="A885"/>
      <c r="B885"/>
      <c r="C885"/>
      <c r="D885"/>
      <c r="E885" s="108"/>
      <c r="F885"/>
      <c r="G885"/>
      <c r="H885" s="108"/>
      <c r="I885"/>
      <c r="J885"/>
      <c r="K885"/>
      <c r="L885" s="111"/>
      <c r="M885"/>
      <c r="N885"/>
      <c r="O885"/>
      <c r="P885"/>
      <c r="Q885"/>
      <c r="R885"/>
      <c r="S885"/>
      <c r="T885" s="109"/>
      <c r="U885"/>
      <c r="V885"/>
      <c r="W885"/>
      <c r="X885"/>
      <c r="Y885"/>
      <c r="Z885"/>
      <c r="AA885"/>
    </row>
    <row r="886" spans="1:27" x14ac:dyDescent="0.25">
      <c r="A886"/>
      <c r="B886"/>
      <c r="C886"/>
      <c r="D886"/>
      <c r="E886" s="108"/>
      <c r="F886"/>
      <c r="G886"/>
      <c r="H886" s="108"/>
      <c r="I886"/>
      <c r="J886"/>
      <c r="K886"/>
      <c r="L886" s="111"/>
      <c r="M886"/>
      <c r="N886"/>
      <c r="O886"/>
      <c r="P886"/>
      <c r="Q886"/>
      <c r="R886"/>
      <c r="S886"/>
      <c r="T886" s="109"/>
      <c r="U886"/>
      <c r="V886"/>
      <c r="W886"/>
      <c r="X886"/>
      <c r="Y886"/>
      <c r="Z886"/>
      <c r="AA886"/>
    </row>
    <row r="887" spans="1:27" x14ac:dyDescent="0.25">
      <c r="A887"/>
      <c r="B887"/>
      <c r="C887"/>
      <c r="D887"/>
      <c r="E887" s="108"/>
      <c r="F887"/>
      <c r="G887"/>
      <c r="H887" s="108"/>
      <c r="I887"/>
      <c r="J887"/>
      <c r="K887"/>
      <c r="L887" s="111"/>
      <c r="M887"/>
      <c r="N887"/>
      <c r="O887"/>
      <c r="P887"/>
      <c r="Q887"/>
      <c r="R887"/>
      <c r="S887"/>
      <c r="T887" s="109"/>
      <c r="U887"/>
      <c r="V887"/>
      <c r="W887"/>
      <c r="X887"/>
      <c r="Y887"/>
      <c r="Z887"/>
      <c r="AA887"/>
    </row>
    <row r="888" spans="1:27" x14ac:dyDescent="0.25">
      <c r="A888"/>
      <c r="B888"/>
      <c r="C888"/>
      <c r="D888"/>
      <c r="E888" s="108"/>
      <c r="F888"/>
      <c r="G888"/>
      <c r="H888" s="108"/>
      <c r="I888"/>
      <c r="J888"/>
      <c r="K888"/>
      <c r="L888" s="111"/>
      <c r="M888"/>
      <c r="N888"/>
      <c r="O888"/>
      <c r="P888"/>
      <c r="Q888"/>
      <c r="R888"/>
      <c r="S888"/>
      <c r="T888" s="109"/>
      <c r="U888"/>
      <c r="V888"/>
      <c r="W888"/>
      <c r="X888"/>
      <c r="Y888"/>
      <c r="Z888"/>
      <c r="AA888"/>
    </row>
    <row r="889" spans="1:27" x14ac:dyDescent="0.25">
      <c r="A889"/>
      <c r="B889"/>
      <c r="C889"/>
      <c r="D889"/>
      <c r="E889" s="108"/>
      <c r="F889"/>
      <c r="G889"/>
      <c r="H889" s="108"/>
      <c r="I889"/>
      <c r="J889"/>
      <c r="K889"/>
      <c r="L889" s="111"/>
      <c r="M889"/>
      <c r="N889"/>
      <c r="O889"/>
      <c r="P889"/>
      <c r="Q889"/>
      <c r="R889"/>
      <c r="S889"/>
      <c r="T889" s="109"/>
      <c r="U889"/>
      <c r="V889"/>
      <c r="W889"/>
      <c r="X889"/>
      <c r="Y889"/>
      <c r="Z889"/>
      <c r="AA889"/>
    </row>
    <row r="890" spans="1:27" x14ac:dyDescent="0.25">
      <c r="A890"/>
      <c r="B890"/>
      <c r="C890"/>
      <c r="D890"/>
      <c r="E890" s="108"/>
      <c r="F890"/>
      <c r="G890"/>
      <c r="H890" s="108"/>
      <c r="I890"/>
      <c r="J890"/>
      <c r="K890"/>
      <c r="L890" s="111"/>
      <c r="M890"/>
      <c r="N890"/>
      <c r="O890"/>
      <c r="P890"/>
      <c r="Q890"/>
      <c r="R890"/>
      <c r="S890"/>
      <c r="T890" s="109"/>
      <c r="U890"/>
      <c r="V890"/>
      <c r="W890"/>
      <c r="X890"/>
      <c r="Y890"/>
      <c r="Z890"/>
      <c r="AA890"/>
    </row>
    <row r="891" spans="1:27" x14ac:dyDescent="0.25">
      <c r="A891"/>
      <c r="B891"/>
      <c r="C891"/>
      <c r="D891"/>
      <c r="E891" s="108"/>
      <c r="F891"/>
      <c r="G891"/>
      <c r="H891" s="108"/>
      <c r="I891"/>
      <c r="J891"/>
      <c r="K891"/>
      <c r="L891" s="111"/>
      <c r="M891"/>
      <c r="N891"/>
      <c r="O891"/>
      <c r="P891"/>
      <c r="Q891"/>
      <c r="R891"/>
      <c r="S891"/>
      <c r="T891" s="109"/>
      <c r="U891"/>
      <c r="V891"/>
      <c r="W891"/>
      <c r="X891"/>
      <c r="Y891"/>
      <c r="Z891"/>
      <c r="AA891"/>
    </row>
    <row r="892" spans="1:27" x14ac:dyDescent="0.25">
      <c r="A892"/>
      <c r="B892"/>
      <c r="C892"/>
      <c r="D892"/>
      <c r="E892" s="108"/>
      <c r="F892"/>
      <c r="G892"/>
      <c r="H892" s="108"/>
      <c r="I892"/>
      <c r="J892"/>
      <c r="K892"/>
      <c r="L892" s="111"/>
      <c r="M892"/>
      <c r="N892"/>
      <c r="O892"/>
      <c r="P892"/>
      <c r="Q892"/>
      <c r="R892"/>
      <c r="S892"/>
      <c r="T892" s="109"/>
      <c r="U892"/>
      <c r="V892"/>
      <c r="W892"/>
      <c r="X892"/>
      <c r="Y892"/>
      <c r="Z892"/>
      <c r="AA892"/>
    </row>
    <row r="893" spans="1:27" x14ac:dyDescent="0.25">
      <c r="A893"/>
      <c r="B893"/>
      <c r="C893"/>
      <c r="D893"/>
      <c r="E893" s="108"/>
      <c r="F893"/>
      <c r="G893"/>
      <c r="H893" s="108"/>
      <c r="I893"/>
      <c r="J893"/>
      <c r="K893"/>
      <c r="L893" s="111"/>
      <c r="M893"/>
      <c r="N893"/>
      <c r="O893"/>
      <c r="P893"/>
      <c r="Q893"/>
      <c r="R893"/>
      <c r="S893"/>
      <c r="T893" s="109"/>
      <c r="U893"/>
      <c r="V893"/>
      <c r="W893"/>
      <c r="X893"/>
      <c r="Y893"/>
      <c r="Z893"/>
      <c r="AA893"/>
    </row>
    <row r="894" spans="1:27" x14ac:dyDescent="0.25">
      <c r="A894"/>
      <c r="B894"/>
      <c r="C894"/>
      <c r="D894"/>
      <c r="E894" s="108"/>
      <c r="F894"/>
      <c r="G894"/>
      <c r="H894" s="108"/>
      <c r="I894"/>
      <c r="J894"/>
      <c r="K894"/>
      <c r="L894" s="111"/>
      <c r="M894"/>
      <c r="N894"/>
      <c r="O894"/>
      <c r="P894"/>
      <c r="Q894"/>
      <c r="R894"/>
      <c r="S894"/>
      <c r="T894" s="109"/>
      <c r="U894"/>
      <c r="V894"/>
      <c r="W894"/>
      <c r="X894"/>
      <c r="Y894"/>
      <c r="Z894"/>
      <c r="AA894"/>
    </row>
    <row r="895" spans="1:27" x14ac:dyDescent="0.25">
      <c r="A895"/>
      <c r="B895"/>
      <c r="C895"/>
      <c r="D895"/>
      <c r="E895" s="108"/>
      <c r="F895"/>
      <c r="G895"/>
      <c r="H895" s="108"/>
      <c r="I895"/>
      <c r="J895"/>
      <c r="K895"/>
      <c r="L895" s="111"/>
      <c r="M895"/>
      <c r="N895"/>
      <c r="O895"/>
      <c r="P895"/>
      <c r="Q895"/>
      <c r="R895"/>
      <c r="S895"/>
      <c r="T895" s="109"/>
      <c r="U895"/>
      <c r="V895"/>
      <c r="W895"/>
      <c r="X895"/>
      <c r="Y895"/>
      <c r="Z895"/>
      <c r="AA895"/>
    </row>
    <row r="896" spans="1:27" x14ac:dyDescent="0.25">
      <c r="A896"/>
      <c r="B896"/>
      <c r="C896"/>
      <c r="D896"/>
      <c r="E896" s="108"/>
      <c r="F896"/>
      <c r="G896"/>
      <c r="H896" s="108"/>
      <c r="I896"/>
      <c r="J896"/>
      <c r="K896"/>
      <c r="L896" s="111"/>
      <c r="M896"/>
      <c r="N896"/>
      <c r="O896"/>
      <c r="P896"/>
      <c r="Q896"/>
      <c r="R896"/>
      <c r="S896"/>
      <c r="T896" s="109"/>
      <c r="U896"/>
      <c r="V896"/>
      <c r="W896"/>
      <c r="X896"/>
      <c r="Y896"/>
      <c r="Z896"/>
      <c r="AA896"/>
    </row>
    <row r="897" spans="1:27" x14ac:dyDescent="0.25">
      <c r="A897"/>
      <c r="B897"/>
      <c r="C897"/>
      <c r="D897"/>
      <c r="E897" s="108"/>
      <c r="F897"/>
      <c r="G897"/>
      <c r="H897" s="108"/>
      <c r="I897"/>
      <c r="J897"/>
      <c r="K897"/>
      <c r="L897" s="111"/>
      <c r="M897"/>
      <c r="N897"/>
      <c r="O897"/>
      <c r="P897"/>
      <c r="Q897"/>
      <c r="R897"/>
      <c r="S897"/>
      <c r="T897" s="109"/>
      <c r="U897"/>
      <c r="V897"/>
      <c r="W897"/>
      <c r="X897"/>
      <c r="Y897"/>
      <c r="Z897"/>
      <c r="AA897"/>
    </row>
    <row r="898" spans="1:27" x14ac:dyDescent="0.25">
      <c r="A898"/>
      <c r="B898"/>
      <c r="C898"/>
      <c r="D898"/>
      <c r="E898" s="108"/>
      <c r="F898"/>
      <c r="G898"/>
      <c r="H898" s="108"/>
      <c r="I898"/>
      <c r="J898"/>
      <c r="K898"/>
      <c r="L898" s="111"/>
      <c r="M898"/>
      <c r="N898"/>
      <c r="O898"/>
      <c r="P898"/>
      <c r="Q898"/>
      <c r="R898"/>
      <c r="S898"/>
      <c r="T898" s="109"/>
      <c r="U898"/>
      <c r="V898"/>
      <c r="W898"/>
      <c r="X898"/>
      <c r="Y898"/>
      <c r="Z898"/>
      <c r="AA898"/>
    </row>
    <row r="899" spans="1:27" x14ac:dyDescent="0.25">
      <c r="A899"/>
      <c r="B899"/>
      <c r="C899"/>
      <c r="D899"/>
      <c r="E899" s="108"/>
      <c r="F899"/>
      <c r="G899"/>
      <c r="H899" s="108"/>
      <c r="I899"/>
      <c r="J899"/>
      <c r="K899"/>
      <c r="L899" s="111"/>
      <c r="M899"/>
      <c r="N899"/>
      <c r="O899"/>
      <c r="P899"/>
      <c r="Q899"/>
      <c r="R899"/>
      <c r="S899"/>
      <c r="T899" s="109"/>
      <c r="U899"/>
      <c r="V899"/>
      <c r="W899"/>
      <c r="X899"/>
      <c r="Y899"/>
      <c r="Z899"/>
      <c r="AA899"/>
    </row>
    <row r="900" spans="1:27" x14ac:dyDescent="0.25">
      <c r="A900"/>
      <c r="B900"/>
      <c r="C900"/>
      <c r="D900"/>
      <c r="E900" s="108"/>
      <c r="F900"/>
      <c r="G900"/>
      <c r="H900" s="108"/>
      <c r="I900"/>
      <c r="J900"/>
      <c r="K900"/>
      <c r="L900" s="111"/>
      <c r="M900"/>
      <c r="N900"/>
      <c r="O900"/>
      <c r="P900"/>
      <c r="Q900"/>
      <c r="R900"/>
      <c r="S900"/>
      <c r="T900" s="109"/>
      <c r="U900"/>
      <c r="V900"/>
      <c r="W900"/>
      <c r="X900"/>
      <c r="Y900"/>
      <c r="Z900"/>
      <c r="AA900"/>
    </row>
    <row r="901" spans="1:27" x14ac:dyDescent="0.25">
      <c r="A901"/>
      <c r="B901"/>
      <c r="C901"/>
      <c r="D901"/>
      <c r="E901" s="108"/>
      <c r="F901"/>
      <c r="G901"/>
      <c r="H901" s="108"/>
      <c r="I901"/>
      <c r="J901"/>
      <c r="K901"/>
      <c r="L901" s="111"/>
      <c r="M901"/>
      <c r="N901"/>
      <c r="O901"/>
      <c r="P901"/>
      <c r="Q901"/>
      <c r="R901"/>
      <c r="S901"/>
      <c r="T901" s="109"/>
      <c r="U901"/>
      <c r="V901"/>
      <c r="W901"/>
      <c r="X901"/>
      <c r="Y901"/>
      <c r="Z901"/>
      <c r="AA901"/>
    </row>
    <row r="902" spans="1:27" x14ac:dyDescent="0.25">
      <c r="A902"/>
      <c r="B902"/>
      <c r="C902"/>
      <c r="D902"/>
      <c r="E902" s="108"/>
      <c r="F902"/>
      <c r="G902"/>
      <c r="H902" s="108"/>
      <c r="I902"/>
      <c r="J902"/>
      <c r="K902"/>
      <c r="L902" s="111"/>
      <c r="M902"/>
      <c r="N902"/>
      <c r="O902"/>
      <c r="P902"/>
      <c r="Q902"/>
      <c r="R902"/>
      <c r="S902"/>
      <c r="T902" s="109"/>
      <c r="U902"/>
      <c r="V902"/>
      <c r="W902"/>
      <c r="X902"/>
      <c r="Y902"/>
      <c r="Z902"/>
      <c r="AA902"/>
    </row>
    <row r="903" spans="1:27" x14ac:dyDescent="0.25">
      <c r="A903"/>
      <c r="B903"/>
      <c r="C903"/>
      <c r="D903"/>
      <c r="E903" s="108"/>
      <c r="F903"/>
      <c r="G903"/>
      <c r="H903" s="108"/>
      <c r="I903"/>
      <c r="J903"/>
      <c r="K903"/>
      <c r="L903" s="111"/>
      <c r="M903"/>
      <c r="N903"/>
      <c r="O903"/>
      <c r="P903"/>
      <c r="Q903"/>
      <c r="R903"/>
      <c r="S903"/>
      <c r="T903" s="109"/>
      <c r="U903"/>
      <c r="V903"/>
      <c r="W903"/>
      <c r="X903"/>
      <c r="Y903"/>
      <c r="Z903"/>
      <c r="AA903"/>
    </row>
    <row r="904" spans="1:27" x14ac:dyDescent="0.25">
      <c r="A904"/>
      <c r="B904"/>
      <c r="C904"/>
      <c r="D904"/>
      <c r="E904" s="108"/>
      <c r="F904"/>
      <c r="G904"/>
      <c r="H904" s="108"/>
      <c r="I904"/>
      <c r="J904"/>
      <c r="K904"/>
      <c r="L904" s="111"/>
      <c r="M904"/>
      <c r="N904"/>
      <c r="O904"/>
      <c r="P904"/>
      <c r="Q904"/>
      <c r="R904"/>
      <c r="S904"/>
      <c r="T904" s="109"/>
      <c r="U904"/>
      <c r="V904"/>
      <c r="W904"/>
      <c r="X904"/>
      <c r="Y904"/>
      <c r="Z904"/>
      <c r="AA904"/>
    </row>
    <row r="905" spans="1:27" x14ac:dyDescent="0.25">
      <c r="A905"/>
      <c r="B905"/>
      <c r="C905"/>
      <c r="D905"/>
      <c r="E905" s="108"/>
      <c r="F905"/>
      <c r="G905"/>
      <c r="H905" s="108"/>
      <c r="I905"/>
      <c r="J905"/>
      <c r="K905"/>
      <c r="L905" s="111"/>
      <c r="M905"/>
      <c r="N905"/>
      <c r="O905"/>
      <c r="P905"/>
      <c r="Q905"/>
      <c r="R905"/>
      <c r="S905"/>
      <c r="T905" s="109"/>
      <c r="U905"/>
      <c r="V905"/>
      <c r="W905"/>
      <c r="X905"/>
      <c r="Y905"/>
      <c r="Z905"/>
      <c r="AA905"/>
    </row>
    <row r="906" spans="1:27" x14ac:dyDescent="0.25">
      <c r="A906"/>
      <c r="B906"/>
      <c r="C906"/>
      <c r="D906"/>
      <c r="E906" s="108"/>
      <c r="F906"/>
      <c r="G906"/>
      <c r="H906" s="108"/>
      <c r="I906"/>
      <c r="J906"/>
      <c r="K906"/>
      <c r="L906" s="111"/>
      <c r="M906"/>
      <c r="N906"/>
      <c r="O906"/>
      <c r="P906"/>
      <c r="Q906"/>
      <c r="R906"/>
      <c r="S906"/>
      <c r="T906" s="109"/>
      <c r="U906"/>
      <c r="V906"/>
      <c r="W906"/>
      <c r="X906"/>
      <c r="Y906"/>
      <c r="Z906"/>
      <c r="AA906"/>
    </row>
    <row r="907" spans="1:27" x14ac:dyDescent="0.25">
      <c r="A907"/>
      <c r="B907"/>
      <c r="C907"/>
      <c r="D907"/>
      <c r="E907" s="108"/>
      <c r="F907"/>
      <c r="G907"/>
      <c r="H907" s="108"/>
      <c r="I907"/>
      <c r="J907"/>
      <c r="K907"/>
      <c r="L907" s="111"/>
      <c r="M907"/>
      <c r="N907"/>
      <c r="O907"/>
      <c r="P907"/>
      <c r="Q907"/>
      <c r="R907"/>
      <c r="S907"/>
      <c r="T907" s="109"/>
      <c r="U907"/>
      <c r="V907"/>
      <c r="W907"/>
      <c r="X907"/>
      <c r="Y907"/>
      <c r="Z907"/>
      <c r="AA907"/>
    </row>
    <row r="908" spans="1:27" x14ac:dyDescent="0.25">
      <c r="A908"/>
      <c r="B908"/>
      <c r="C908"/>
      <c r="D908"/>
      <c r="E908" s="108"/>
      <c r="F908"/>
      <c r="G908"/>
      <c r="H908" s="108"/>
      <c r="I908"/>
      <c r="J908"/>
      <c r="K908"/>
      <c r="L908" s="111"/>
      <c r="M908"/>
      <c r="N908"/>
      <c r="O908"/>
      <c r="P908"/>
      <c r="Q908"/>
      <c r="R908"/>
      <c r="S908"/>
      <c r="T908" s="109"/>
      <c r="U908"/>
      <c r="V908"/>
      <c r="W908"/>
      <c r="X908"/>
      <c r="Y908"/>
      <c r="Z908"/>
      <c r="AA908"/>
    </row>
    <row r="909" spans="1:27" x14ac:dyDescent="0.25">
      <c r="A909"/>
      <c r="B909"/>
      <c r="C909"/>
      <c r="D909"/>
      <c r="E909" s="108"/>
      <c r="F909"/>
      <c r="G909"/>
      <c r="H909" s="108"/>
      <c r="I909"/>
      <c r="J909"/>
      <c r="K909"/>
      <c r="L909" s="111"/>
      <c r="M909"/>
      <c r="N909"/>
      <c r="O909"/>
      <c r="P909"/>
      <c r="Q909"/>
      <c r="R909"/>
      <c r="S909"/>
      <c r="T909" s="109"/>
      <c r="U909"/>
      <c r="V909"/>
      <c r="W909"/>
      <c r="X909"/>
      <c r="Y909"/>
      <c r="Z909"/>
      <c r="AA909"/>
    </row>
    <row r="910" spans="1:27" x14ac:dyDescent="0.25">
      <c r="A910"/>
      <c r="B910"/>
      <c r="C910"/>
      <c r="D910"/>
      <c r="E910" s="108"/>
      <c r="F910"/>
      <c r="G910"/>
      <c r="H910" s="108"/>
      <c r="I910"/>
      <c r="J910"/>
      <c r="K910"/>
      <c r="L910" s="111"/>
      <c r="M910"/>
      <c r="N910"/>
      <c r="O910"/>
      <c r="P910"/>
      <c r="Q910"/>
      <c r="R910"/>
      <c r="S910"/>
      <c r="T910" s="109"/>
      <c r="U910"/>
      <c r="V910"/>
      <c r="W910"/>
      <c r="X910"/>
      <c r="Y910"/>
      <c r="Z910"/>
      <c r="AA910"/>
    </row>
    <row r="911" spans="1:27" x14ac:dyDescent="0.25">
      <c r="A911"/>
      <c r="B911"/>
      <c r="C911"/>
      <c r="D911"/>
      <c r="E911" s="108"/>
      <c r="F911"/>
      <c r="G911"/>
      <c r="H911" s="108"/>
      <c r="I911"/>
      <c r="J911"/>
      <c r="K911"/>
      <c r="L911" s="111"/>
      <c r="M911"/>
      <c r="N911"/>
      <c r="O911"/>
      <c r="P911"/>
      <c r="Q911"/>
      <c r="R911"/>
      <c r="S911"/>
      <c r="T911" s="109"/>
      <c r="U911"/>
      <c r="V911"/>
      <c r="W911"/>
      <c r="X911"/>
      <c r="Y911"/>
      <c r="Z911"/>
      <c r="AA911"/>
    </row>
    <row r="912" spans="1:27" x14ac:dyDescent="0.25">
      <c r="A912"/>
      <c r="B912"/>
      <c r="C912"/>
      <c r="D912"/>
      <c r="E912" s="108"/>
      <c r="F912"/>
      <c r="G912"/>
      <c r="H912" s="108"/>
      <c r="I912"/>
      <c r="J912"/>
      <c r="K912"/>
      <c r="L912" s="111"/>
      <c r="M912"/>
      <c r="N912"/>
      <c r="O912"/>
      <c r="P912"/>
      <c r="Q912"/>
      <c r="R912"/>
      <c r="S912"/>
      <c r="T912" s="109"/>
      <c r="U912"/>
      <c r="V912"/>
      <c r="W912"/>
      <c r="X912"/>
      <c r="Y912"/>
      <c r="Z912"/>
      <c r="AA912"/>
    </row>
    <row r="913" spans="1:27" x14ac:dyDescent="0.25">
      <c r="A913"/>
      <c r="B913"/>
      <c r="C913"/>
      <c r="D913"/>
      <c r="E913" s="108"/>
      <c r="F913"/>
      <c r="G913"/>
      <c r="H913" s="108"/>
      <c r="I913"/>
      <c r="J913"/>
      <c r="K913"/>
      <c r="L913" s="111"/>
      <c r="M913"/>
      <c r="N913"/>
      <c r="O913"/>
      <c r="P913"/>
      <c r="Q913"/>
      <c r="R913"/>
      <c r="S913"/>
      <c r="T913" s="109"/>
      <c r="U913"/>
      <c r="V913"/>
      <c r="W913"/>
      <c r="X913"/>
      <c r="Y913"/>
      <c r="Z913"/>
      <c r="AA913"/>
    </row>
    <row r="914" spans="1:27" x14ac:dyDescent="0.25">
      <c r="A914"/>
      <c r="B914"/>
      <c r="C914"/>
      <c r="D914"/>
      <c r="E914" s="108"/>
      <c r="F914"/>
      <c r="G914"/>
      <c r="H914" s="108"/>
      <c r="I914"/>
      <c r="J914"/>
      <c r="K914"/>
      <c r="L914" s="111"/>
      <c r="M914"/>
      <c r="N914"/>
      <c r="O914"/>
      <c r="P914"/>
      <c r="Q914"/>
      <c r="R914"/>
      <c r="S914"/>
      <c r="T914" s="109"/>
      <c r="U914"/>
      <c r="V914"/>
      <c r="W914"/>
      <c r="X914"/>
      <c r="Y914"/>
      <c r="Z914"/>
      <c r="AA914"/>
    </row>
    <row r="915" spans="1:27" x14ac:dyDescent="0.25">
      <c r="A915"/>
      <c r="B915"/>
      <c r="C915"/>
      <c r="D915"/>
      <c r="E915" s="108"/>
      <c r="F915"/>
      <c r="G915"/>
      <c r="H915" s="108"/>
      <c r="I915"/>
      <c r="J915"/>
      <c r="K915"/>
      <c r="L915" s="111"/>
      <c r="M915"/>
      <c r="N915"/>
      <c r="O915"/>
      <c r="P915"/>
      <c r="Q915"/>
      <c r="R915"/>
      <c r="S915"/>
      <c r="T915" s="109"/>
      <c r="U915"/>
      <c r="V915"/>
      <c r="W915"/>
      <c r="X915"/>
      <c r="Y915"/>
      <c r="Z915"/>
      <c r="AA915"/>
    </row>
    <row r="916" spans="1:27" x14ac:dyDescent="0.25">
      <c r="A916"/>
      <c r="B916"/>
      <c r="C916"/>
      <c r="D916"/>
      <c r="E916" s="108"/>
      <c r="F916"/>
      <c r="G916"/>
      <c r="H916" s="108"/>
      <c r="I916"/>
      <c r="J916"/>
      <c r="K916"/>
      <c r="L916" s="111"/>
      <c r="M916"/>
      <c r="N916"/>
      <c r="O916"/>
      <c r="P916"/>
      <c r="Q916"/>
      <c r="R916"/>
      <c r="S916"/>
      <c r="T916" s="109"/>
      <c r="U916"/>
      <c r="V916"/>
      <c r="W916"/>
      <c r="X916"/>
      <c r="Y916"/>
      <c r="Z916"/>
      <c r="AA916"/>
    </row>
    <row r="917" spans="1:27" x14ac:dyDescent="0.25">
      <c r="A917"/>
      <c r="B917"/>
      <c r="C917"/>
      <c r="D917"/>
      <c r="E917" s="108"/>
      <c r="F917"/>
      <c r="G917"/>
      <c r="H917" s="108"/>
      <c r="I917"/>
      <c r="J917"/>
      <c r="K917"/>
      <c r="L917" s="111"/>
      <c r="M917"/>
      <c r="N917"/>
      <c r="O917"/>
      <c r="P917"/>
      <c r="Q917"/>
      <c r="R917"/>
      <c r="S917"/>
      <c r="T917" s="109"/>
      <c r="U917"/>
      <c r="V917"/>
      <c r="W917"/>
      <c r="X917"/>
      <c r="Y917"/>
      <c r="Z917"/>
      <c r="AA917"/>
    </row>
    <row r="918" spans="1:27" x14ac:dyDescent="0.25">
      <c r="A918"/>
      <c r="B918"/>
      <c r="C918"/>
      <c r="D918"/>
      <c r="E918" s="108"/>
      <c r="F918"/>
      <c r="G918"/>
      <c r="H918" s="108"/>
      <c r="I918"/>
      <c r="J918"/>
      <c r="K918"/>
      <c r="L918" s="111"/>
      <c r="M918"/>
      <c r="N918"/>
      <c r="O918"/>
      <c r="P918"/>
      <c r="Q918"/>
      <c r="R918"/>
      <c r="S918"/>
      <c r="T918" s="109"/>
      <c r="U918"/>
      <c r="V918"/>
      <c r="W918"/>
      <c r="X918"/>
      <c r="Y918"/>
      <c r="Z918"/>
      <c r="AA918"/>
    </row>
    <row r="919" spans="1:27" x14ac:dyDescent="0.25">
      <c r="A919"/>
      <c r="B919"/>
      <c r="C919"/>
      <c r="D919"/>
      <c r="E919" s="108"/>
      <c r="F919"/>
      <c r="G919"/>
      <c r="H919" s="108"/>
      <c r="I919"/>
      <c r="J919"/>
      <c r="K919"/>
      <c r="L919" s="111"/>
      <c r="M919"/>
      <c r="N919"/>
      <c r="O919"/>
      <c r="P919"/>
      <c r="Q919"/>
      <c r="R919"/>
      <c r="S919"/>
      <c r="T919" s="109"/>
      <c r="U919"/>
      <c r="V919"/>
      <c r="W919"/>
      <c r="X919"/>
      <c r="Y919"/>
      <c r="Z919"/>
      <c r="AA919"/>
    </row>
    <row r="920" spans="1:27" x14ac:dyDescent="0.25">
      <c r="A920"/>
      <c r="B920"/>
      <c r="C920"/>
      <c r="D920"/>
      <c r="E920" s="108"/>
      <c r="F920"/>
      <c r="G920"/>
      <c r="H920" s="108"/>
      <c r="I920"/>
      <c r="J920"/>
      <c r="K920"/>
      <c r="L920" s="111"/>
      <c r="M920"/>
      <c r="N920"/>
      <c r="O920"/>
      <c r="P920"/>
      <c r="Q920"/>
      <c r="R920"/>
      <c r="S920"/>
      <c r="T920" s="109"/>
      <c r="U920"/>
      <c r="V920"/>
      <c r="W920"/>
      <c r="X920"/>
      <c r="Y920"/>
      <c r="Z920"/>
      <c r="AA920"/>
    </row>
    <row r="921" spans="1:27" x14ac:dyDescent="0.25">
      <c r="A921"/>
      <c r="B921"/>
      <c r="C921"/>
      <c r="D921"/>
      <c r="E921" s="108"/>
      <c r="F921"/>
      <c r="G921"/>
      <c r="H921" s="108"/>
      <c r="I921"/>
      <c r="J921"/>
      <c r="K921"/>
      <c r="L921" s="111"/>
      <c r="M921"/>
      <c r="N921"/>
      <c r="O921"/>
      <c r="P921"/>
      <c r="Q921"/>
      <c r="R921"/>
      <c r="S921"/>
      <c r="T921" s="109"/>
      <c r="U921"/>
      <c r="V921"/>
      <c r="W921"/>
      <c r="X921"/>
      <c r="Y921"/>
      <c r="Z921"/>
      <c r="AA921"/>
    </row>
    <row r="922" spans="1:27" x14ac:dyDescent="0.25">
      <c r="A922"/>
      <c r="B922"/>
      <c r="C922"/>
      <c r="D922"/>
      <c r="E922" s="108"/>
      <c r="F922"/>
      <c r="G922"/>
      <c r="H922" s="108"/>
      <c r="I922"/>
      <c r="J922"/>
      <c r="K922"/>
      <c r="L922" s="111"/>
      <c r="M922"/>
      <c r="N922"/>
      <c r="O922"/>
      <c r="P922"/>
      <c r="Q922"/>
      <c r="R922"/>
      <c r="S922"/>
      <c r="T922" s="109"/>
      <c r="U922"/>
      <c r="V922"/>
      <c r="W922"/>
      <c r="X922"/>
      <c r="Y922"/>
      <c r="Z922"/>
      <c r="AA922"/>
    </row>
    <row r="923" spans="1:27" x14ac:dyDescent="0.25">
      <c r="A923"/>
      <c r="B923"/>
      <c r="C923"/>
      <c r="D923"/>
      <c r="E923" s="108"/>
      <c r="F923"/>
      <c r="G923"/>
      <c r="H923" s="108"/>
      <c r="I923"/>
      <c r="J923"/>
      <c r="K923"/>
      <c r="L923" s="111"/>
      <c r="M923"/>
      <c r="N923"/>
      <c r="O923"/>
      <c r="P923"/>
      <c r="Q923"/>
      <c r="R923"/>
      <c r="S923"/>
      <c r="T923" s="109"/>
      <c r="U923"/>
      <c r="V923"/>
      <c r="W923"/>
      <c r="X923"/>
      <c r="Y923"/>
      <c r="Z923"/>
      <c r="AA923"/>
    </row>
    <row r="924" spans="1:27" x14ac:dyDescent="0.25">
      <c r="A924"/>
      <c r="B924"/>
      <c r="C924"/>
      <c r="D924"/>
      <c r="E924" s="108"/>
      <c r="F924"/>
      <c r="G924"/>
      <c r="H924" s="108"/>
      <c r="I924"/>
      <c r="J924"/>
      <c r="K924"/>
      <c r="L924" s="111"/>
      <c r="M924"/>
      <c r="N924"/>
      <c r="O924"/>
      <c r="P924"/>
      <c r="Q924"/>
      <c r="R924"/>
      <c r="S924"/>
      <c r="T924" s="109"/>
      <c r="U924"/>
      <c r="V924"/>
      <c r="W924"/>
      <c r="X924"/>
      <c r="Y924"/>
      <c r="Z924"/>
      <c r="AA924"/>
    </row>
    <row r="925" spans="1:27" x14ac:dyDescent="0.25">
      <c r="A925"/>
      <c r="B925"/>
      <c r="C925"/>
      <c r="D925"/>
      <c r="E925" s="108"/>
      <c r="F925"/>
      <c r="G925"/>
      <c r="H925" s="108"/>
      <c r="I925"/>
      <c r="J925"/>
      <c r="K925"/>
      <c r="L925" s="111"/>
      <c r="M925"/>
      <c r="N925"/>
      <c r="O925"/>
      <c r="P925"/>
      <c r="Q925"/>
      <c r="R925"/>
      <c r="S925"/>
      <c r="T925" s="109"/>
      <c r="U925"/>
      <c r="V925"/>
      <c r="W925"/>
      <c r="X925"/>
      <c r="Y925"/>
      <c r="Z925"/>
      <c r="AA925"/>
    </row>
    <row r="926" spans="1:27" x14ac:dyDescent="0.25">
      <c r="A926"/>
      <c r="B926"/>
      <c r="C926"/>
      <c r="D926"/>
      <c r="E926" s="108"/>
      <c r="F926"/>
      <c r="G926"/>
      <c r="H926" s="108"/>
      <c r="I926"/>
      <c r="J926"/>
      <c r="K926"/>
      <c r="L926" s="111"/>
      <c r="M926"/>
      <c r="N926"/>
      <c r="O926"/>
      <c r="P926"/>
      <c r="Q926"/>
      <c r="R926"/>
      <c r="S926"/>
      <c r="T926" s="109"/>
      <c r="U926"/>
      <c r="V926"/>
      <c r="W926"/>
      <c r="X926"/>
      <c r="Y926"/>
      <c r="Z926"/>
      <c r="AA926"/>
    </row>
    <row r="927" spans="1:27" x14ac:dyDescent="0.25">
      <c r="A927"/>
      <c r="B927"/>
      <c r="C927"/>
      <c r="D927"/>
      <c r="E927" s="108"/>
      <c r="F927"/>
      <c r="G927"/>
      <c r="H927" s="108"/>
      <c r="I927"/>
      <c r="J927"/>
      <c r="K927"/>
      <c r="L927" s="111"/>
      <c r="M927"/>
      <c r="N927"/>
      <c r="O927"/>
      <c r="P927"/>
      <c r="Q927"/>
      <c r="R927"/>
      <c r="S927"/>
      <c r="T927" s="109"/>
      <c r="U927"/>
      <c r="V927"/>
      <c r="W927"/>
      <c r="X927"/>
      <c r="Y927"/>
      <c r="Z927"/>
      <c r="AA927"/>
    </row>
    <row r="928" spans="1:27" x14ac:dyDescent="0.25">
      <c r="A928"/>
      <c r="B928"/>
      <c r="C928"/>
      <c r="D928"/>
      <c r="E928" s="108"/>
      <c r="F928"/>
      <c r="G928"/>
      <c r="H928" s="108"/>
      <c r="I928"/>
      <c r="J928"/>
      <c r="K928"/>
      <c r="L928" s="111"/>
      <c r="M928"/>
      <c r="N928"/>
      <c r="O928"/>
      <c r="P928"/>
      <c r="Q928"/>
      <c r="R928"/>
      <c r="S928"/>
      <c r="T928" s="109"/>
      <c r="U928"/>
      <c r="V928"/>
      <c r="W928"/>
      <c r="X928"/>
      <c r="Y928"/>
      <c r="Z928"/>
      <c r="AA928"/>
    </row>
    <row r="929" spans="1:27" x14ac:dyDescent="0.25">
      <c r="A929"/>
      <c r="B929"/>
      <c r="C929"/>
      <c r="D929"/>
      <c r="E929" s="108"/>
      <c r="F929"/>
      <c r="G929"/>
      <c r="H929" s="108"/>
      <c r="I929"/>
      <c r="J929"/>
      <c r="K929"/>
      <c r="L929" s="111"/>
      <c r="M929"/>
      <c r="N929"/>
      <c r="O929"/>
      <c r="P929"/>
      <c r="Q929"/>
      <c r="R929"/>
      <c r="S929"/>
      <c r="T929" s="109"/>
      <c r="U929"/>
      <c r="V929"/>
      <c r="W929"/>
      <c r="X929"/>
      <c r="Y929"/>
      <c r="Z929"/>
      <c r="AA929"/>
    </row>
    <row r="930" spans="1:27" x14ac:dyDescent="0.25">
      <c r="A930"/>
      <c r="B930"/>
      <c r="C930"/>
      <c r="D930"/>
      <c r="E930" s="108"/>
      <c r="F930"/>
      <c r="G930"/>
      <c r="H930" s="108"/>
      <c r="I930"/>
      <c r="J930"/>
      <c r="K930"/>
      <c r="L930" s="111"/>
      <c r="M930"/>
      <c r="N930"/>
      <c r="O930"/>
      <c r="P930"/>
      <c r="Q930"/>
      <c r="R930"/>
      <c r="S930"/>
      <c r="T930" s="109"/>
      <c r="U930"/>
      <c r="V930"/>
      <c r="W930"/>
      <c r="X930"/>
      <c r="Y930"/>
      <c r="Z930"/>
      <c r="AA930"/>
    </row>
    <row r="931" spans="1:27" x14ac:dyDescent="0.25">
      <c r="A931"/>
      <c r="B931"/>
      <c r="C931"/>
      <c r="D931"/>
      <c r="E931" s="108"/>
      <c r="F931"/>
      <c r="G931"/>
      <c r="H931" s="108"/>
      <c r="I931"/>
      <c r="J931"/>
      <c r="K931"/>
      <c r="L931" s="111"/>
      <c r="M931"/>
      <c r="N931"/>
      <c r="O931"/>
      <c r="P931"/>
      <c r="Q931"/>
      <c r="R931"/>
      <c r="S931"/>
      <c r="T931" s="109"/>
      <c r="U931"/>
      <c r="V931"/>
      <c r="W931"/>
      <c r="X931"/>
      <c r="Y931"/>
      <c r="Z931"/>
      <c r="AA931"/>
    </row>
    <row r="932" spans="1:27" x14ac:dyDescent="0.25">
      <c r="A932"/>
      <c r="B932"/>
      <c r="C932"/>
      <c r="D932"/>
      <c r="E932" s="108"/>
      <c r="F932"/>
      <c r="G932"/>
      <c r="H932" s="108"/>
      <c r="I932"/>
      <c r="J932"/>
      <c r="K932"/>
      <c r="L932" s="111"/>
      <c r="M932"/>
      <c r="N932"/>
      <c r="O932"/>
      <c r="P932"/>
      <c r="Q932"/>
      <c r="R932"/>
      <c r="S932"/>
      <c r="T932" s="109"/>
      <c r="U932"/>
      <c r="V932"/>
      <c r="W932"/>
      <c r="X932"/>
      <c r="Y932"/>
      <c r="Z932"/>
      <c r="AA932"/>
    </row>
    <row r="933" spans="1:27" x14ac:dyDescent="0.25">
      <c r="A933"/>
      <c r="B933"/>
      <c r="C933"/>
      <c r="D933"/>
      <c r="E933" s="108"/>
      <c r="F933"/>
      <c r="G933"/>
      <c r="H933" s="108"/>
      <c r="I933"/>
      <c r="J933"/>
      <c r="K933"/>
      <c r="L933" s="111"/>
      <c r="M933"/>
      <c r="N933"/>
      <c r="O933"/>
      <c r="P933"/>
      <c r="Q933"/>
      <c r="R933"/>
      <c r="S933"/>
      <c r="T933" s="109"/>
      <c r="U933"/>
      <c r="V933"/>
      <c r="W933"/>
      <c r="X933"/>
      <c r="Y933"/>
      <c r="Z933"/>
      <c r="AA933"/>
    </row>
    <row r="934" spans="1:27" x14ac:dyDescent="0.25">
      <c r="A934"/>
      <c r="B934"/>
      <c r="C934"/>
      <c r="D934"/>
      <c r="E934" s="108"/>
      <c r="F934"/>
      <c r="G934"/>
      <c r="H934" s="108"/>
      <c r="I934"/>
      <c r="J934"/>
      <c r="K934"/>
      <c r="L934" s="111"/>
      <c r="M934"/>
      <c r="N934"/>
      <c r="O934"/>
      <c r="P934"/>
      <c r="Q934"/>
      <c r="R934"/>
      <c r="S934"/>
      <c r="T934" s="109"/>
      <c r="U934"/>
      <c r="V934"/>
      <c r="W934"/>
      <c r="X934"/>
      <c r="Y934"/>
      <c r="Z934"/>
      <c r="AA934"/>
    </row>
    <row r="935" spans="1:27" x14ac:dyDescent="0.25">
      <c r="A935"/>
      <c r="B935"/>
      <c r="C935"/>
      <c r="D935"/>
      <c r="E935" s="108"/>
      <c r="F935"/>
      <c r="G935"/>
      <c r="H935" s="108"/>
      <c r="I935"/>
      <c r="J935"/>
      <c r="K935"/>
      <c r="L935" s="111"/>
      <c r="M935"/>
      <c r="N935"/>
      <c r="O935"/>
      <c r="P935"/>
      <c r="Q935"/>
      <c r="R935"/>
      <c r="S935"/>
      <c r="T935" s="109"/>
      <c r="U935"/>
      <c r="V935"/>
      <c r="W935"/>
      <c r="X935"/>
      <c r="Y935"/>
      <c r="Z935"/>
      <c r="AA935"/>
    </row>
    <row r="936" spans="1:27" x14ac:dyDescent="0.25">
      <c r="A936"/>
      <c r="B936"/>
      <c r="C936"/>
      <c r="D936"/>
      <c r="E936" s="108"/>
      <c r="F936"/>
      <c r="G936"/>
      <c r="H936" s="108"/>
      <c r="I936"/>
      <c r="J936"/>
      <c r="K936"/>
      <c r="L936" s="111"/>
      <c r="M936"/>
      <c r="N936"/>
      <c r="O936"/>
      <c r="P936"/>
      <c r="Q936"/>
      <c r="R936"/>
      <c r="S936"/>
      <c r="T936" s="109"/>
      <c r="U936"/>
      <c r="V936"/>
      <c r="W936"/>
      <c r="X936"/>
      <c r="Y936"/>
      <c r="Z936"/>
      <c r="AA936"/>
    </row>
    <row r="937" spans="1:27" x14ac:dyDescent="0.25">
      <c r="A937"/>
      <c r="B937"/>
      <c r="C937"/>
      <c r="D937"/>
      <c r="E937" s="108"/>
      <c r="F937"/>
      <c r="G937"/>
      <c r="H937" s="108"/>
      <c r="I937"/>
      <c r="J937"/>
      <c r="K937"/>
      <c r="L937" s="111"/>
      <c r="M937"/>
      <c r="N937"/>
      <c r="O937"/>
      <c r="P937"/>
      <c r="Q937"/>
      <c r="R937"/>
      <c r="S937"/>
      <c r="T937" s="109"/>
      <c r="U937"/>
      <c r="V937"/>
      <c r="W937"/>
      <c r="X937"/>
      <c r="Y937"/>
      <c r="Z937"/>
      <c r="AA937"/>
    </row>
    <row r="938" spans="1:27" x14ac:dyDescent="0.25">
      <c r="A938"/>
      <c r="B938"/>
      <c r="C938"/>
      <c r="D938"/>
      <c r="E938" s="108"/>
      <c r="F938"/>
      <c r="G938"/>
      <c r="H938" s="108"/>
      <c r="I938"/>
      <c r="J938"/>
      <c r="K938"/>
      <c r="L938" s="111"/>
      <c r="M938"/>
      <c r="N938"/>
      <c r="O938"/>
      <c r="P938"/>
      <c r="Q938"/>
      <c r="R938"/>
      <c r="S938"/>
      <c r="T938" s="109"/>
      <c r="U938"/>
      <c r="V938"/>
      <c r="W938"/>
      <c r="X938"/>
      <c r="Y938"/>
      <c r="Z938"/>
      <c r="AA938"/>
    </row>
    <row r="939" spans="1:27" x14ac:dyDescent="0.25">
      <c r="A939"/>
      <c r="B939"/>
      <c r="C939"/>
      <c r="D939"/>
      <c r="E939" s="108"/>
      <c r="F939"/>
      <c r="G939"/>
      <c r="H939" s="108"/>
      <c r="I939"/>
      <c r="J939"/>
      <c r="K939"/>
      <c r="L939" s="111"/>
      <c r="M939"/>
      <c r="N939"/>
      <c r="O939"/>
      <c r="P939"/>
      <c r="Q939"/>
      <c r="R939"/>
      <c r="S939"/>
      <c r="T939" s="109"/>
      <c r="U939"/>
      <c r="V939"/>
      <c r="W939"/>
      <c r="X939"/>
      <c r="Y939"/>
      <c r="Z939"/>
      <c r="AA939"/>
    </row>
    <row r="940" spans="1:27" x14ac:dyDescent="0.25">
      <c r="A940"/>
      <c r="B940"/>
      <c r="C940"/>
      <c r="D940"/>
      <c r="E940" s="108"/>
      <c r="F940"/>
      <c r="G940"/>
      <c r="H940" s="108"/>
      <c r="I940"/>
      <c r="J940"/>
      <c r="K940"/>
      <c r="L940" s="111"/>
      <c r="M940"/>
      <c r="N940"/>
      <c r="O940"/>
      <c r="P940"/>
      <c r="Q940"/>
      <c r="R940"/>
      <c r="S940"/>
      <c r="T940" s="109"/>
      <c r="U940"/>
      <c r="V940"/>
      <c r="W940"/>
      <c r="X940"/>
      <c r="Y940"/>
      <c r="Z940"/>
      <c r="AA940"/>
    </row>
    <row r="941" spans="1:27" x14ac:dyDescent="0.25">
      <c r="A941"/>
      <c r="B941"/>
      <c r="C941"/>
      <c r="D941"/>
      <c r="E941" s="108"/>
      <c r="F941"/>
      <c r="G941"/>
      <c r="H941" s="108"/>
      <c r="I941"/>
      <c r="J941"/>
      <c r="K941"/>
      <c r="L941" s="111"/>
      <c r="M941"/>
      <c r="N941"/>
      <c r="O941"/>
      <c r="P941"/>
      <c r="Q941"/>
      <c r="R941"/>
      <c r="S941"/>
      <c r="T941" s="109"/>
      <c r="U941"/>
      <c r="V941"/>
      <c r="W941"/>
      <c r="X941"/>
      <c r="Y941"/>
      <c r="Z941"/>
      <c r="AA941"/>
    </row>
    <row r="942" spans="1:27" x14ac:dyDescent="0.25">
      <c r="A942"/>
      <c r="B942"/>
      <c r="C942"/>
      <c r="D942"/>
      <c r="E942" s="108"/>
      <c r="F942"/>
      <c r="G942"/>
      <c r="H942" s="108"/>
      <c r="I942"/>
      <c r="J942"/>
      <c r="K942"/>
      <c r="L942" s="111"/>
      <c r="M942"/>
      <c r="N942"/>
      <c r="O942"/>
      <c r="P942"/>
      <c r="Q942"/>
      <c r="R942"/>
      <c r="S942"/>
      <c r="T942" s="109"/>
      <c r="U942"/>
      <c r="V942"/>
      <c r="W942"/>
      <c r="X942"/>
      <c r="Y942"/>
      <c r="Z942"/>
      <c r="AA942"/>
    </row>
    <row r="943" spans="1:27" x14ac:dyDescent="0.25">
      <c r="A943"/>
      <c r="B943"/>
      <c r="C943"/>
      <c r="D943"/>
      <c r="E943" s="108"/>
      <c r="F943"/>
      <c r="G943"/>
      <c r="H943" s="108"/>
      <c r="I943"/>
      <c r="J943"/>
      <c r="K943"/>
      <c r="L943" s="111"/>
      <c r="M943"/>
      <c r="N943"/>
      <c r="O943"/>
      <c r="P943"/>
      <c r="Q943"/>
      <c r="R943"/>
      <c r="S943"/>
      <c r="T943" s="109"/>
      <c r="U943"/>
      <c r="V943"/>
      <c r="W943"/>
      <c r="X943"/>
      <c r="Y943"/>
      <c r="Z943"/>
      <c r="AA943"/>
    </row>
    <row r="944" spans="1:27" x14ac:dyDescent="0.25">
      <c r="A944"/>
      <c r="B944"/>
      <c r="C944"/>
      <c r="D944"/>
      <c r="E944" s="108"/>
      <c r="F944"/>
      <c r="G944"/>
      <c r="H944" s="108"/>
      <c r="I944"/>
      <c r="J944"/>
      <c r="K944"/>
      <c r="L944" s="111"/>
      <c r="M944"/>
      <c r="N944"/>
      <c r="O944"/>
      <c r="P944"/>
      <c r="Q944"/>
      <c r="R944"/>
      <c r="S944"/>
      <c r="T944" s="109"/>
      <c r="U944"/>
      <c r="V944"/>
      <c r="W944"/>
      <c r="X944"/>
      <c r="Y944"/>
      <c r="Z944"/>
      <c r="AA944"/>
    </row>
    <row r="945" spans="1:27" x14ac:dyDescent="0.25">
      <c r="A945"/>
      <c r="B945"/>
      <c r="C945"/>
      <c r="D945"/>
      <c r="E945" s="108"/>
      <c r="F945"/>
      <c r="G945"/>
      <c r="H945" s="108"/>
      <c r="I945"/>
      <c r="J945"/>
      <c r="K945"/>
      <c r="L945" s="111"/>
      <c r="M945"/>
      <c r="N945"/>
      <c r="O945"/>
      <c r="P945"/>
      <c r="Q945"/>
      <c r="R945"/>
      <c r="S945"/>
      <c r="T945" s="109"/>
      <c r="U945"/>
      <c r="V945"/>
      <c r="W945"/>
      <c r="X945"/>
      <c r="Y945"/>
      <c r="Z945"/>
      <c r="AA945"/>
    </row>
    <row r="946" spans="1:27" x14ac:dyDescent="0.25">
      <c r="A946"/>
      <c r="B946"/>
      <c r="C946"/>
      <c r="D946"/>
      <c r="E946" s="108"/>
      <c r="F946"/>
      <c r="G946"/>
      <c r="H946" s="108"/>
      <c r="I946"/>
      <c r="J946"/>
      <c r="K946"/>
      <c r="L946" s="111"/>
      <c r="M946"/>
      <c r="N946"/>
      <c r="O946"/>
      <c r="P946"/>
      <c r="Q946"/>
      <c r="R946"/>
      <c r="S946"/>
      <c r="T946" s="109"/>
      <c r="U946"/>
      <c r="V946"/>
      <c r="W946"/>
      <c r="X946"/>
      <c r="Y946"/>
      <c r="Z946"/>
      <c r="AA946"/>
    </row>
    <row r="947" spans="1:27" x14ac:dyDescent="0.25">
      <c r="A947"/>
      <c r="B947"/>
      <c r="C947"/>
      <c r="D947"/>
      <c r="E947" s="108"/>
      <c r="F947"/>
      <c r="G947"/>
      <c r="H947" s="108"/>
      <c r="I947"/>
      <c r="J947"/>
      <c r="K947"/>
      <c r="L947" s="111"/>
      <c r="M947"/>
      <c r="N947"/>
      <c r="O947"/>
      <c r="P947"/>
      <c r="Q947"/>
      <c r="R947"/>
      <c r="S947"/>
      <c r="T947" s="109"/>
      <c r="U947"/>
      <c r="V947"/>
      <c r="W947"/>
      <c r="X947"/>
      <c r="Y947"/>
      <c r="Z947"/>
      <c r="AA947"/>
    </row>
    <row r="948" spans="1:27" x14ac:dyDescent="0.25">
      <c r="A948"/>
      <c r="B948"/>
      <c r="C948"/>
      <c r="D948"/>
      <c r="E948" s="108"/>
      <c r="F948"/>
      <c r="G948"/>
      <c r="H948" s="108"/>
      <c r="I948"/>
      <c r="J948"/>
      <c r="K948"/>
      <c r="L948" s="111"/>
      <c r="M948"/>
      <c r="N948"/>
      <c r="O948"/>
      <c r="P948"/>
      <c r="Q948"/>
      <c r="R948"/>
      <c r="S948"/>
      <c r="T948" s="109"/>
      <c r="U948"/>
      <c r="V948"/>
      <c r="W948"/>
      <c r="X948"/>
      <c r="Y948"/>
      <c r="Z948"/>
      <c r="AA948"/>
    </row>
    <row r="949" spans="1:27" x14ac:dyDescent="0.25">
      <c r="A949"/>
      <c r="B949"/>
      <c r="C949"/>
      <c r="D949"/>
      <c r="E949" s="108"/>
      <c r="F949"/>
      <c r="G949"/>
      <c r="H949" s="108"/>
      <c r="I949"/>
      <c r="J949"/>
      <c r="K949"/>
      <c r="L949" s="111"/>
      <c r="M949"/>
      <c r="N949"/>
      <c r="O949"/>
      <c r="P949"/>
      <c r="Q949"/>
      <c r="R949"/>
      <c r="S949"/>
      <c r="T949" s="109"/>
      <c r="U949"/>
      <c r="V949"/>
      <c r="W949"/>
      <c r="X949"/>
      <c r="Y949"/>
      <c r="Z949"/>
      <c r="AA949"/>
    </row>
    <row r="950" spans="1:27" x14ac:dyDescent="0.25">
      <c r="A950"/>
      <c r="B950"/>
      <c r="C950"/>
      <c r="D950"/>
      <c r="E950" s="108"/>
      <c r="F950"/>
      <c r="G950"/>
      <c r="H950" s="108"/>
      <c r="I950"/>
      <c r="J950"/>
      <c r="K950"/>
      <c r="L950" s="111"/>
      <c r="M950"/>
      <c r="N950"/>
      <c r="O950"/>
      <c r="P950"/>
      <c r="Q950"/>
      <c r="R950"/>
      <c r="S950"/>
      <c r="T950" s="109"/>
      <c r="U950"/>
      <c r="V950"/>
      <c r="W950"/>
      <c r="X950"/>
      <c r="Y950"/>
      <c r="Z950"/>
      <c r="AA950"/>
    </row>
    <row r="951" spans="1:27" x14ac:dyDescent="0.25">
      <c r="A951"/>
      <c r="B951"/>
      <c r="C951"/>
      <c r="D951"/>
      <c r="E951" s="108"/>
      <c r="F951"/>
      <c r="G951"/>
      <c r="H951" s="108"/>
      <c r="I951"/>
      <c r="J951"/>
      <c r="K951"/>
      <c r="L951" s="111"/>
      <c r="M951"/>
      <c r="N951"/>
      <c r="O951"/>
      <c r="P951"/>
      <c r="Q951"/>
      <c r="R951"/>
      <c r="S951"/>
      <c r="T951" s="109"/>
      <c r="U951"/>
      <c r="V951"/>
      <c r="W951"/>
      <c r="X951"/>
      <c r="Y951"/>
      <c r="Z951"/>
      <c r="AA951"/>
    </row>
    <row r="952" spans="1:27" x14ac:dyDescent="0.25">
      <c r="A952"/>
      <c r="B952"/>
      <c r="C952"/>
      <c r="D952"/>
      <c r="E952" s="108"/>
      <c r="F952"/>
      <c r="G952"/>
      <c r="H952" s="108"/>
      <c r="I952"/>
      <c r="J952"/>
      <c r="K952"/>
      <c r="L952" s="111"/>
      <c r="M952"/>
      <c r="N952"/>
      <c r="O952"/>
      <c r="P952"/>
      <c r="Q952"/>
      <c r="R952"/>
      <c r="S952"/>
      <c r="T952" s="109"/>
      <c r="U952"/>
      <c r="V952"/>
      <c r="W952"/>
      <c r="X952"/>
      <c r="Y952"/>
      <c r="Z952"/>
      <c r="AA952"/>
    </row>
    <row r="953" spans="1:27" x14ac:dyDescent="0.25">
      <c r="A953"/>
      <c r="B953"/>
      <c r="C953"/>
      <c r="D953"/>
      <c r="E953" s="108"/>
      <c r="F953"/>
      <c r="G953"/>
      <c r="H953" s="108"/>
      <c r="I953"/>
      <c r="J953"/>
      <c r="K953"/>
      <c r="L953" s="111"/>
      <c r="M953"/>
      <c r="N953"/>
      <c r="O953"/>
      <c r="P953"/>
      <c r="Q953"/>
      <c r="R953"/>
      <c r="S953"/>
      <c r="T953" s="109"/>
      <c r="U953"/>
      <c r="V953"/>
      <c r="W953"/>
      <c r="X953"/>
      <c r="Y953"/>
      <c r="Z953"/>
      <c r="AA953"/>
    </row>
    <row r="954" spans="1:27" x14ac:dyDescent="0.25">
      <c r="A954"/>
      <c r="B954"/>
      <c r="C954"/>
      <c r="D954"/>
      <c r="E954" s="108"/>
      <c r="F954"/>
      <c r="G954"/>
      <c r="H954" s="108"/>
      <c r="I954"/>
      <c r="J954"/>
      <c r="K954"/>
      <c r="L954" s="111"/>
      <c r="M954"/>
      <c r="N954"/>
      <c r="O954"/>
      <c r="P954"/>
      <c r="Q954"/>
      <c r="R954"/>
      <c r="S954"/>
      <c r="T954" s="109"/>
      <c r="U954"/>
      <c r="V954"/>
      <c r="W954"/>
      <c r="X954"/>
      <c r="Y954"/>
      <c r="Z954"/>
      <c r="AA954"/>
    </row>
    <row r="955" spans="1:27" x14ac:dyDescent="0.25">
      <c r="A955"/>
      <c r="B955"/>
      <c r="C955"/>
      <c r="D955"/>
      <c r="E955" s="108"/>
      <c r="F955"/>
      <c r="G955"/>
      <c r="H955" s="108"/>
      <c r="I955"/>
      <c r="J955"/>
      <c r="K955"/>
      <c r="L955" s="111"/>
      <c r="M955"/>
      <c r="N955"/>
      <c r="O955"/>
      <c r="P955"/>
      <c r="Q955"/>
      <c r="R955"/>
      <c r="S955"/>
      <c r="T955" s="109"/>
      <c r="U955"/>
      <c r="V955"/>
      <c r="W955"/>
      <c r="X955"/>
      <c r="Y955"/>
      <c r="Z955"/>
      <c r="AA955"/>
    </row>
    <row r="956" spans="1:27" x14ac:dyDescent="0.25">
      <c r="A956"/>
      <c r="B956"/>
      <c r="C956"/>
      <c r="D956"/>
      <c r="E956" s="108"/>
      <c r="F956"/>
      <c r="G956"/>
      <c r="H956" s="108"/>
      <c r="I956"/>
      <c r="J956"/>
      <c r="K956"/>
      <c r="L956" s="111"/>
      <c r="M956"/>
      <c r="N956"/>
      <c r="O956"/>
      <c r="P956"/>
      <c r="Q956"/>
      <c r="R956"/>
      <c r="S956"/>
      <c r="T956" s="109"/>
      <c r="U956"/>
      <c r="V956"/>
      <c r="W956"/>
      <c r="X956"/>
      <c r="Y956"/>
      <c r="Z956"/>
      <c r="AA956"/>
    </row>
    <row r="957" spans="1:27" x14ac:dyDescent="0.25">
      <c r="A957"/>
      <c r="B957"/>
      <c r="C957"/>
      <c r="D957"/>
      <c r="E957" s="108"/>
      <c r="F957"/>
      <c r="G957"/>
      <c r="H957" s="108"/>
      <c r="I957"/>
      <c r="J957"/>
      <c r="K957"/>
      <c r="L957" s="111"/>
      <c r="M957"/>
      <c r="N957"/>
      <c r="O957"/>
      <c r="P957"/>
      <c r="Q957"/>
      <c r="R957"/>
      <c r="S957"/>
      <c r="T957" s="109"/>
      <c r="U957"/>
      <c r="V957"/>
      <c r="W957"/>
      <c r="X957"/>
      <c r="Y957"/>
      <c r="Z957"/>
      <c r="AA957"/>
    </row>
    <row r="958" spans="1:27" x14ac:dyDescent="0.25">
      <c r="A958"/>
      <c r="B958"/>
      <c r="C958"/>
      <c r="D958"/>
      <c r="E958" s="108"/>
      <c r="F958"/>
      <c r="G958"/>
      <c r="H958" s="108"/>
      <c r="I958"/>
      <c r="J958"/>
      <c r="K958"/>
      <c r="L958" s="111"/>
      <c r="M958"/>
      <c r="N958"/>
      <c r="O958"/>
      <c r="P958"/>
      <c r="Q958"/>
      <c r="R958"/>
      <c r="S958"/>
      <c r="T958" s="109"/>
      <c r="U958"/>
      <c r="V958"/>
      <c r="W958"/>
      <c r="X958"/>
      <c r="Y958"/>
      <c r="Z958"/>
      <c r="AA958"/>
    </row>
    <row r="959" spans="1:27" x14ac:dyDescent="0.25">
      <c r="A959"/>
      <c r="B959"/>
      <c r="C959"/>
      <c r="D959"/>
      <c r="E959" s="108"/>
      <c r="F959"/>
      <c r="G959"/>
      <c r="H959" s="108"/>
      <c r="I959"/>
      <c r="J959"/>
      <c r="K959"/>
      <c r="L959" s="111"/>
      <c r="M959"/>
      <c r="N959"/>
      <c r="O959"/>
      <c r="P959"/>
      <c r="Q959"/>
      <c r="R959"/>
      <c r="S959"/>
      <c r="T959" s="109"/>
      <c r="U959"/>
      <c r="V959"/>
      <c r="W959"/>
      <c r="X959"/>
      <c r="Y959"/>
      <c r="Z959"/>
      <c r="AA959"/>
    </row>
    <row r="960" spans="1:27" x14ac:dyDescent="0.25">
      <c r="A960"/>
      <c r="B960"/>
      <c r="C960"/>
      <c r="D960"/>
      <c r="E960" s="108"/>
      <c r="F960"/>
      <c r="G960"/>
      <c r="H960" s="108"/>
      <c r="I960"/>
      <c r="J960"/>
      <c r="K960"/>
      <c r="L960" s="111"/>
      <c r="M960"/>
      <c r="N960"/>
      <c r="O960"/>
      <c r="P960"/>
      <c r="Q960"/>
      <c r="R960"/>
      <c r="S960"/>
      <c r="T960" s="109"/>
      <c r="U960"/>
      <c r="V960"/>
      <c r="W960"/>
      <c r="X960"/>
      <c r="Y960"/>
      <c r="Z960"/>
      <c r="AA960"/>
    </row>
    <row r="961" spans="1:27" x14ac:dyDescent="0.25">
      <c r="A961"/>
      <c r="B961"/>
      <c r="C961"/>
      <c r="D961"/>
      <c r="E961" s="108"/>
      <c r="F961"/>
      <c r="G961"/>
      <c r="H961" s="108"/>
      <c r="I961"/>
      <c r="J961"/>
      <c r="K961"/>
      <c r="L961" s="111"/>
      <c r="M961"/>
      <c r="N961"/>
      <c r="O961"/>
      <c r="P961"/>
      <c r="Q961"/>
      <c r="R961"/>
      <c r="S961"/>
      <c r="T961" s="109"/>
      <c r="U961"/>
      <c r="V961"/>
      <c r="W961"/>
      <c r="X961"/>
      <c r="Y961"/>
      <c r="Z961"/>
      <c r="AA961"/>
    </row>
    <row r="962" spans="1:27" x14ac:dyDescent="0.25">
      <c r="A962"/>
      <c r="B962"/>
      <c r="C962"/>
      <c r="D962"/>
      <c r="E962" s="108"/>
      <c r="F962"/>
      <c r="G962"/>
      <c r="H962" s="108"/>
      <c r="I962"/>
      <c r="J962"/>
      <c r="K962"/>
      <c r="L962" s="111"/>
      <c r="M962"/>
      <c r="N962"/>
      <c r="O962"/>
      <c r="P962"/>
      <c r="Q962"/>
      <c r="R962"/>
      <c r="S962"/>
      <c r="T962" s="109"/>
      <c r="U962"/>
      <c r="V962"/>
      <c r="W962"/>
      <c r="X962"/>
      <c r="Y962"/>
      <c r="Z962"/>
      <c r="AA962"/>
    </row>
    <row r="963" spans="1:27" x14ac:dyDescent="0.25">
      <c r="A963"/>
      <c r="B963"/>
      <c r="C963"/>
      <c r="D963"/>
      <c r="E963" s="108"/>
      <c r="F963"/>
      <c r="G963"/>
      <c r="H963" s="108"/>
      <c r="I963"/>
      <c r="J963"/>
      <c r="K963"/>
      <c r="L963" s="111"/>
      <c r="M963"/>
      <c r="N963"/>
      <c r="O963"/>
      <c r="P963"/>
      <c r="Q963"/>
      <c r="R963"/>
      <c r="S963"/>
      <c r="T963" s="109"/>
      <c r="U963"/>
      <c r="V963"/>
      <c r="W963"/>
      <c r="X963"/>
      <c r="Y963"/>
      <c r="Z963"/>
      <c r="AA963"/>
    </row>
    <row r="964" spans="1:27" x14ac:dyDescent="0.25">
      <c r="A964"/>
      <c r="B964"/>
      <c r="C964"/>
      <c r="D964"/>
      <c r="E964" s="108"/>
      <c r="F964"/>
      <c r="G964"/>
      <c r="H964" s="108"/>
      <c r="I964"/>
      <c r="J964"/>
      <c r="K964"/>
      <c r="L964" s="111"/>
      <c r="M964"/>
      <c r="N964"/>
      <c r="O964"/>
      <c r="P964"/>
      <c r="Q964"/>
      <c r="R964"/>
      <c r="S964"/>
      <c r="T964" s="109"/>
      <c r="U964"/>
      <c r="V964"/>
      <c r="W964"/>
      <c r="X964"/>
      <c r="Y964"/>
      <c r="Z964"/>
      <c r="AA964"/>
    </row>
    <row r="965" spans="1:27" x14ac:dyDescent="0.25">
      <c r="A965"/>
      <c r="B965"/>
      <c r="C965"/>
      <c r="D965"/>
      <c r="E965" s="108"/>
      <c r="F965"/>
      <c r="G965"/>
      <c r="H965" s="108"/>
      <c r="I965"/>
      <c r="J965"/>
      <c r="K965"/>
      <c r="L965" s="111"/>
      <c r="M965"/>
      <c r="N965"/>
      <c r="O965"/>
      <c r="P965"/>
      <c r="Q965"/>
      <c r="R965"/>
      <c r="S965"/>
      <c r="T965" s="109"/>
      <c r="U965"/>
      <c r="V965"/>
      <c r="W965"/>
      <c r="X965"/>
      <c r="Y965"/>
      <c r="Z965"/>
      <c r="AA965"/>
    </row>
    <row r="966" spans="1:27" x14ac:dyDescent="0.25">
      <c r="A966"/>
      <c r="B966"/>
      <c r="C966"/>
      <c r="D966"/>
      <c r="E966" s="108"/>
      <c r="F966"/>
      <c r="G966"/>
      <c r="H966" s="108"/>
      <c r="I966"/>
      <c r="J966"/>
      <c r="K966"/>
      <c r="L966" s="111"/>
      <c r="M966"/>
      <c r="N966"/>
      <c r="O966"/>
      <c r="P966"/>
      <c r="Q966"/>
      <c r="R966"/>
      <c r="S966"/>
      <c r="T966" s="109"/>
      <c r="U966"/>
      <c r="V966"/>
      <c r="W966"/>
      <c r="X966"/>
      <c r="Y966"/>
      <c r="Z966"/>
      <c r="AA966"/>
    </row>
    <row r="967" spans="1:27" x14ac:dyDescent="0.25">
      <c r="A967"/>
      <c r="B967"/>
      <c r="C967"/>
      <c r="D967"/>
      <c r="E967" s="108"/>
      <c r="F967"/>
      <c r="G967"/>
      <c r="H967" s="108"/>
      <c r="I967"/>
      <c r="J967"/>
      <c r="K967"/>
      <c r="L967" s="111"/>
      <c r="M967"/>
      <c r="N967"/>
      <c r="O967"/>
      <c r="P967"/>
      <c r="Q967"/>
      <c r="R967"/>
      <c r="S967"/>
      <c r="T967" s="109"/>
      <c r="U967"/>
      <c r="V967"/>
      <c r="W967"/>
      <c r="X967"/>
      <c r="Y967"/>
      <c r="Z967"/>
      <c r="AA967"/>
    </row>
    <row r="968" spans="1:27" x14ac:dyDescent="0.25">
      <c r="A968"/>
      <c r="B968"/>
      <c r="C968"/>
      <c r="D968"/>
      <c r="E968" s="108"/>
      <c r="F968"/>
      <c r="G968"/>
      <c r="H968" s="108"/>
      <c r="I968"/>
      <c r="J968"/>
      <c r="K968"/>
      <c r="L968" s="111"/>
      <c r="M968"/>
      <c r="N968"/>
      <c r="O968"/>
      <c r="P968"/>
      <c r="Q968"/>
      <c r="R968"/>
      <c r="S968"/>
      <c r="T968" s="109"/>
      <c r="U968"/>
      <c r="V968"/>
      <c r="W968"/>
      <c r="X968"/>
      <c r="Y968"/>
      <c r="Z968"/>
      <c r="AA968"/>
    </row>
    <row r="969" spans="1:27" x14ac:dyDescent="0.25">
      <c r="A969"/>
      <c r="B969"/>
      <c r="C969"/>
      <c r="D969"/>
      <c r="E969" s="108"/>
      <c r="F969"/>
      <c r="G969"/>
      <c r="H969" s="108"/>
      <c r="I969"/>
      <c r="J969"/>
      <c r="K969"/>
      <c r="L969" s="111"/>
      <c r="M969"/>
      <c r="N969"/>
      <c r="O969"/>
      <c r="P969"/>
      <c r="Q969"/>
      <c r="R969"/>
      <c r="S969"/>
      <c r="T969" s="109"/>
      <c r="U969"/>
      <c r="V969"/>
      <c r="W969"/>
      <c r="X969"/>
      <c r="Y969"/>
      <c r="Z969"/>
      <c r="AA969"/>
    </row>
    <row r="970" spans="1:27" x14ac:dyDescent="0.25">
      <c r="A970"/>
      <c r="B970"/>
      <c r="C970"/>
      <c r="D970"/>
      <c r="E970" s="108"/>
      <c r="F970"/>
      <c r="G970"/>
      <c r="H970" s="108"/>
      <c r="I970"/>
      <c r="J970"/>
      <c r="K970"/>
      <c r="L970" s="111"/>
      <c r="M970"/>
      <c r="N970"/>
      <c r="O970"/>
      <c r="P970"/>
      <c r="Q970"/>
      <c r="R970"/>
      <c r="S970"/>
      <c r="T970" s="109"/>
      <c r="U970"/>
      <c r="V970"/>
      <c r="W970"/>
      <c r="X970"/>
      <c r="Y970"/>
      <c r="Z970"/>
      <c r="AA970"/>
    </row>
    <row r="971" spans="1:27" x14ac:dyDescent="0.25">
      <c r="A971"/>
      <c r="B971"/>
      <c r="C971"/>
      <c r="D971"/>
      <c r="E971" s="108"/>
      <c r="F971"/>
      <c r="G971"/>
      <c r="H971" s="108"/>
      <c r="I971"/>
      <c r="J971"/>
      <c r="K971"/>
      <c r="L971" s="111"/>
      <c r="M971"/>
      <c r="N971"/>
      <c r="O971"/>
      <c r="P971"/>
      <c r="Q971"/>
      <c r="R971"/>
      <c r="S971"/>
      <c r="T971" s="109"/>
      <c r="U971"/>
      <c r="V971"/>
      <c r="W971"/>
      <c r="X971"/>
      <c r="Y971"/>
      <c r="Z971"/>
      <c r="AA971"/>
    </row>
    <row r="972" spans="1:27" x14ac:dyDescent="0.25">
      <c r="A972"/>
      <c r="B972"/>
      <c r="C972"/>
      <c r="D972"/>
      <c r="E972" s="108"/>
      <c r="F972"/>
      <c r="G972"/>
      <c r="H972" s="108"/>
      <c r="I972"/>
      <c r="J972"/>
      <c r="K972"/>
      <c r="L972" s="111"/>
      <c r="M972"/>
      <c r="N972"/>
      <c r="O972"/>
      <c r="P972"/>
      <c r="Q972"/>
      <c r="R972"/>
      <c r="S972"/>
      <c r="T972" s="109"/>
      <c r="U972"/>
      <c r="V972"/>
      <c r="W972"/>
      <c r="X972"/>
      <c r="Y972"/>
      <c r="Z972"/>
      <c r="AA972"/>
    </row>
    <row r="973" spans="1:27" x14ac:dyDescent="0.25">
      <c r="A973"/>
      <c r="B973"/>
      <c r="C973"/>
      <c r="D973"/>
      <c r="E973" s="108"/>
      <c r="F973"/>
      <c r="G973"/>
      <c r="H973" s="108"/>
      <c r="I973"/>
      <c r="J973"/>
      <c r="K973"/>
      <c r="L973" s="111"/>
      <c r="M973"/>
      <c r="N973"/>
      <c r="O973"/>
      <c r="P973"/>
      <c r="Q973"/>
      <c r="R973"/>
      <c r="S973"/>
      <c r="T973" s="109"/>
      <c r="U973"/>
      <c r="V973"/>
      <c r="W973"/>
      <c r="X973"/>
      <c r="Y973"/>
      <c r="Z973"/>
      <c r="AA973"/>
    </row>
    <row r="974" spans="1:27" x14ac:dyDescent="0.25">
      <c r="A974"/>
      <c r="B974"/>
      <c r="C974"/>
      <c r="D974"/>
      <c r="E974" s="108"/>
      <c r="F974"/>
      <c r="G974"/>
      <c r="H974" s="108"/>
      <c r="I974"/>
      <c r="J974"/>
      <c r="K974"/>
      <c r="L974" s="111"/>
      <c r="M974"/>
      <c r="N974"/>
      <c r="O974"/>
      <c r="P974"/>
      <c r="Q974"/>
      <c r="R974"/>
      <c r="S974"/>
      <c r="T974" s="109"/>
      <c r="U974"/>
      <c r="V974"/>
      <c r="W974"/>
      <c r="X974"/>
      <c r="Y974"/>
      <c r="Z974"/>
      <c r="AA974"/>
    </row>
    <row r="975" spans="1:27" x14ac:dyDescent="0.25">
      <c r="A975"/>
      <c r="B975"/>
      <c r="C975"/>
      <c r="D975"/>
      <c r="E975" s="108"/>
      <c r="F975"/>
      <c r="G975"/>
      <c r="H975" s="108"/>
      <c r="I975"/>
      <c r="J975"/>
      <c r="K975"/>
      <c r="L975" s="111"/>
      <c r="M975"/>
      <c r="N975"/>
      <c r="O975"/>
      <c r="P975"/>
      <c r="Q975"/>
      <c r="R975"/>
      <c r="S975"/>
      <c r="T975" s="109"/>
      <c r="U975"/>
      <c r="V975"/>
      <c r="W975"/>
      <c r="X975"/>
      <c r="Y975"/>
      <c r="Z975"/>
      <c r="AA975"/>
    </row>
    <row r="976" spans="1:27" x14ac:dyDescent="0.25">
      <c r="A976"/>
      <c r="B976"/>
      <c r="C976"/>
      <c r="D976"/>
      <c r="E976" s="108"/>
      <c r="F976"/>
      <c r="G976"/>
      <c r="H976" s="108"/>
      <c r="I976"/>
      <c r="J976"/>
      <c r="K976"/>
      <c r="L976" s="111"/>
      <c r="M976"/>
      <c r="N976"/>
      <c r="O976"/>
      <c r="P976"/>
      <c r="Q976"/>
      <c r="R976"/>
      <c r="S976"/>
      <c r="T976" s="109"/>
      <c r="U976"/>
      <c r="V976"/>
      <c r="W976"/>
      <c r="X976"/>
      <c r="Y976"/>
      <c r="Z976"/>
      <c r="AA976"/>
    </row>
    <row r="977" spans="1:27" x14ac:dyDescent="0.25">
      <c r="A977"/>
      <c r="B977"/>
      <c r="C977"/>
      <c r="D977"/>
      <c r="E977" s="108"/>
      <c r="F977"/>
      <c r="G977"/>
      <c r="H977" s="108"/>
      <c r="I977"/>
      <c r="J977"/>
      <c r="K977"/>
      <c r="L977" s="111"/>
      <c r="M977"/>
      <c r="N977"/>
      <c r="O977"/>
      <c r="P977"/>
      <c r="Q977"/>
      <c r="R977"/>
      <c r="S977"/>
      <c r="T977" s="109"/>
      <c r="U977"/>
      <c r="V977"/>
      <c r="W977"/>
      <c r="X977"/>
      <c r="Y977"/>
      <c r="Z977"/>
      <c r="AA977"/>
    </row>
    <row r="978" spans="1:27" x14ac:dyDescent="0.25">
      <c r="A978"/>
      <c r="B978"/>
      <c r="C978"/>
      <c r="D978"/>
      <c r="E978" s="108"/>
      <c r="F978"/>
      <c r="G978"/>
      <c r="H978" s="108"/>
      <c r="I978"/>
      <c r="J978"/>
      <c r="K978"/>
      <c r="L978" s="111"/>
      <c r="M978"/>
      <c r="N978"/>
      <c r="O978"/>
      <c r="P978"/>
      <c r="Q978"/>
      <c r="R978"/>
      <c r="S978"/>
      <c r="T978" s="109"/>
      <c r="U978"/>
      <c r="V978"/>
      <c r="W978"/>
      <c r="X978"/>
      <c r="Y978"/>
      <c r="Z978"/>
      <c r="AA978"/>
    </row>
    <row r="979" spans="1:27" x14ac:dyDescent="0.25">
      <c r="A979"/>
      <c r="B979"/>
      <c r="C979"/>
      <c r="D979"/>
      <c r="E979" s="108"/>
      <c r="F979"/>
      <c r="G979"/>
      <c r="H979" s="108"/>
      <c r="I979"/>
      <c r="J979"/>
      <c r="K979"/>
      <c r="L979" s="111"/>
      <c r="M979"/>
      <c r="N979"/>
      <c r="O979"/>
      <c r="P979"/>
      <c r="Q979"/>
      <c r="R979"/>
      <c r="S979"/>
      <c r="T979" s="109"/>
      <c r="U979"/>
      <c r="V979"/>
      <c r="W979"/>
      <c r="X979"/>
      <c r="Y979"/>
      <c r="Z979"/>
      <c r="AA979"/>
    </row>
    <row r="980" spans="1:27" x14ac:dyDescent="0.25">
      <c r="A980"/>
      <c r="B980"/>
      <c r="C980"/>
      <c r="D980"/>
      <c r="E980" s="108"/>
      <c r="F980"/>
      <c r="G980"/>
      <c r="H980" s="108"/>
      <c r="I980"/>
      <c r="J980"/>
      <c r="K980"/>
      <c r="L980" s="111"/>
      <c r="M980"/>
      <c r="N980"/>
      <c r="O980"/>
      <c r="P980"/>
      <c r="Q980"/>
      <c r="R980"/>
      <c r="S980"/>
      <c r="T980" s="109"/>
      <c r="U980"/>
      <c r="V980"/>
      <c r="W980"/>
      <c r="X980"/>
      <c r="Y980"/>
      <c r="Z980"/>
      <c r="AA980"/>
    </row>
    <row r="981" spans="1:27" x14ac:dyDescent="0.25">
      <c r="A981"/>
      <c r="B981"/>
      <c r="C981"/>
      <c r="D981"/>
      <c r="E981" s="108"/>
      <c r="F981"/>
      <c r="G981"/>
      <c r="H981" s="108"/>
      <c r="I981"/>
      <c r="J981"/>
      <c r="K981"/>
      <c r="L981" s="111"/>
      <c r="M981"/>
      <c r="N981"/>
      <c r="O981"/>
      <c r="P981"/>
      <c r="Q981"/>
      <c r="R981"/>
      <c r="S981"/>
      <c r="T981" s="109"/>
      <c r="U981"/>
      <c r="V981"/>
      <c r="W981"/>
      <c r="X981"/>
      <c r="Y981"/>
      <c r="Z981"/>
      <c r="AA981"/>
    </row>
    <row r="982" spans="1:27" x14ac:dyDescent="0.25">
      <c r="A982"/>
      <c r="B982"/>
      <c r="C982"/>
      <c r="D982"/>
      <c r="E982" s="108"/>
      <c r="F982"/>
      <c r="G982"/>
      <c r="H982" s="108"/>
      <c r="I982"/>
      <c r="J982"/>
      <c r="K982"/>
      <c r="L982" s="111"/>
      <c r="M982"/>
      <c r="N982"/>
      <c r="O982"/>
      <c r="P982"/>
      <c r="Q982"/>
      <c r="R982"/>
      <c r="S982"/>
      <c r="T982" s="109"/>
      <c r="U982"/>
      <c r="V982"/>
      <c r="W982"/>
      <c r="X982"/>
      <c r="Y982"/>
      <c r="Z982"/>
      <c r="AA982"/>
    </row>
    <row r="983" spans="1:27" x14ac:dyDescent="0.25">
      <c r="A983"/>
      <c r="B983"/>
      <c r="C983"/>
      <c r="D983"/>
      <c r="E983" s="108"/>
      <c r="F983"/>
      <c r="G983"/>
      <c r="H983" s="108"/>
      <c r="I983"/>
      <c r="J983"/>
      <c r="K983"/>
      <c r="L983" s="111"/>
      <c r="M983"/>
      <c r="N983"/>
      <c r="O983"/>
      <c r="P983"/>
      <c r="Q983"/>
      <c r="R983"/>
      <c r="S983"/>
      <c r="T983" s="109"/>
      <c r="U983"/>
      <c r="V983"/>
      <c r="W983"/>
      <c r="X983"/>
      <c r="Y983"/>
      <c r="Z983"/>
      <c r="AA983"/>
    </row>
    <row r="984" spans="1:27" x14ac:dyDescent="0.25">
      <c r="A984"/>
      <c r="B984"/>
      <c r="C984"/>
      <c r="D984"/>
      <c r="E984" s="108"/>
      <c r="F984"/>
      <c r="G984"/>
      <c r="H984" s="108"/>
      <c r="I984"/>
      <c r="J984"/>
      <c r="K984"/>
      <c r="L984" s="111"/>
      <c r="M984"/>
      <c r="N984"/>
      <c r="O984"/>
      <c r="P984"/>
      <c r="Q984"/>
      <c r="R984"/>
      <c r="S984"/>
      <c r="T984" s="109"/>
      <c r="U984"/>
      <c r="V984"/>
      <c r="W984"/>
      <c r="X984"/>
      <c r="Y984"/>
      <c r="Z984"/>
      <c r="AA984"/>
    </row>
    <row r="985" spans="1:27" x14ac:dyDescent="0.25">
      <c r="A985"/>
      <c r="B985"/>
      <c r="C985"/>
      <c r="D985"/>
      <c r="E985" s="108"/>
      <c r="F985"/>
      <c r="G985"/>
      <c r="H985" s="108"/>
      <c r="I985"/>
      <c r="J985"/>
      <c r="K985"/>
      <c r="L985" s="111"/>
      <c r="M985"/>
      <c r="N985"/>
      <c r="O985"/>
      <c r="P985"/>
      <c r="Q985"/>
      <c r="R985"/>
      <c r="S985"/>
      <c r="T985" s="109"/>
      <c r="U985"/>
      <c r="V985"/>
      <c r="W985"/>
      <c r="X985"/>
      <c r="Y985"/>
      <c r="Z985"/>
      <c r="AA985"/>
    </row>
    <row r="986" spans="1:27" x14ac:dyDescent="0.25">
      <c r="A986"/>
      <c r="B986"/>
      <c r="C986"/>
      <c r="D986"/>
      <c r="E986" s="108"/>
      <c r="F986"/>
      <c r="G986"/>
      <c r="H986" s="108"/>
      <c r="I986"/>
      <c r="J986"/>
      <c r="K986"/>
      <c r="L986" s="111"/>
      <c r="M986"/>
      <c r="N986"/>
      <c r="O986"/>
      <c r="P986"/>
      <c r="Q986"/>
      <c r="R986"/>
      <c r="S986"/>
      <c r="T986" s="109"/>
      <c r="U986"/>
      <c r="V986"/>
      <c r="W986"/>
      <c r="X986"/>
      <c r="Y986"/>
      <c r="Z986"/>
      <c r="AA986"/>
    </row>
    <row r="987" spans="1:27" x14ac:dyDescent="0.25">
      <c r="A987"/>
      <c r="B987"/>
      <c r="C987"/>
      <c r="D987"/>
      <c r="E987" s="108"/>
      <c r="F987"/>
      <c r="G987"/>
      <c r="H987" s="108"/>
      <c r="I987"/>
      <c r="J987"/>
      <c r="K987"/>
      <c r="L987" s="111"/>
      <c r="M987"/>
      <c r="N987"/>
      <c r="O987"/>
      <c r="P987"/>
      <c r="Q987"/>
      <c r="R987"/>
      <c r="S987"/>
      <c r="T987" s="109"/>
      <c r="U987"/>
      <c r="V987"/>
      <c r="W987"/>
      <c r="X987"/>
      <c r="Y987"/>
      <c r="Z987"/>
      <c r="AA987"/>
    </row>
    <row r="988" spans="1:27" x14ac:dyDescent="0.25">
      <c r="A988"/>
      <c r="B988"/>
      <c r="C988"/>
      <c r="D988"/>
      <c r="E988" s="108"/>
      <c r="F988"/>
      <c r="G988"/>
      <c r="H988" s="108"/>
      <c r="I988"/>
      <c r="J988"/>
      <c r="K988"/>
      <c r="L988" s="111"/>
      <c r="M988"/>
      <c r="N988"/>
      <c r="O988"/>
      <c r="P988"/>
      <c r="Q988"/>
      <c r="R988"/>
      <c r="S988"/>
      <c r="T988" s="109"/>
      <c r="U988"/>
      <c r="V988"/>
      <c r="W988"/>
      <c r="X988"/>
      <c r="Y988"/>
      <c r="Z988"/>
      <c r="AA988"/>
    </row>
    <row r="989" spans="1:27" x14ac:dyDescent="0.25">
      <c r="A989"/>
      <c r="B989"/>
      <c r="C989"/>
      <c r="D989"/>
      <c r="E989" s="108"/>
      <c r="F989"/>
      <c r="G989"/>
      <c r="H989" s="108"/>
      <c r="I989"/>
      <c r="J989"/>
      <c r="K989"/>
      <c r="L989" s="111"/>
      <c r="M989"/>
      <c r="N989"/>
      <c r="O989"/>
      <c r="P989"/>
      <c r="Q989"/>
      <c r="R989"/>
      <c r="S989"/>
      <c r="T989" s="109"/>
      <c r="U989"/>
      <c r="V989"/>
      <c r="W989"/>
      <c r="X989"/>
      <c r="Y989"/>
      <c r="Z989"/>
      <c r="AA989"/>
    </row>
    <row r="990" spans="1:27" x14ac:dyDescent="0.25">
      <c r="A990"/>
      <c r="B990"/>
      <c r="C990"/>
      <c r="D990"/>
      <c r="E990" s="108"/>
      <c r="F990"/>
      <c r="G990"/>
      <c r="H990" s="108"/>
      <c r="I990"/>
      <c r="J990"/>
      <c r="K990"/>
      <c r="L990" s="111"/>
      <c r="M990"/>
      <c r="N990"/>
      <c r="O990"/>
      <c r="P990"/>
      <c r="Q990"/>
      <c r="R990"/>
      <c r="S990"/>
      <c r="T990" s="109"/>
      <c r="U990"/>
      <c r="V990"/>
      <c r="W990"/>
      <c r="X990"/>
      <c r="Y990"/>
      <c r="Z990"/>
      <c r="AA990"/>
    </row>
    <row r="991" spans="1:27" x14ac:dyDescent="0.25">
      <c r="A991"/>
      <c r="B991"/>
      <c r="C991"/>
      <c r="D991"/>
      <c r="E991" s="108"/>
      <c r="F991"/>
      <c r="G991"/>
      <c r="H991"/>
      <c r="I991"/>
      <c r="J991"/>
      <c r="K991"/>
      <c r="L991" s="111"/>
      <c r="M991"/>
      <c r="N991"/>
      <c r="O991"/>
      <c r="P991"/>
      <c r="Q991"/>
      <c r="R991"/>
      <c r="S991"/>
      <c r="T991" s="109"/>
      <c r="U991"/>
      <c r="V991"/>
      <c r="W991"/>
      <c r="X991"/>
      <c r="Y991"/>
      <c r="Z991"/>
      <c r="AA991"/>
    </row>
    <row r="992" spans="1:27" x14ac:dyDescent="0.25">
      <c r="A992"/>
      <c r="B992"/>
      <c r="C992"/>
      <c r="D992"/>
      <c r="E992" s="108"/>
      <c r="F992"/>
      <c r="G992"/>
      <c r="H992" s="108"/>
      <c r="I992"/>
      <c r="J992"/>
      <c r="K992"/>
      <c r="L992" s="111"/>
      <c r="M992"/>
      <c r="N992"/>
      <c r="O992"/>
      <c r="P992"/>
      <c r="Q992"/>
      <c r="R992"/>
      <c r="S992"/>
      <c r="T992" s="109"/>
      <c r="U992"/>
      <c r="V992"/>
      <c r="W992"/>
      <c r="X992"/>
      <c r="Y992"/>
      <c r="Z992"/>
      <c r="AA992"/>
    </row>
    <row r="993" spans="1:27" x14ac:dyDescent="0.25">
      <c r="A993"/>
      <c r="B993"/>
      <c r="C993"/>
      <c r="D993"/>
      <c r="E993" s="108"/>
      <c r="F993"/>
      <c r="G993"/>
      <c r="H993" s="108"/>
      <c r="I993"/>
      <c r="J993"/>
      <c r="K993"/>
      <c r="L993" s="111"/>
      <c r="M993"/>
      <c r="N993"/>
      <c r="O993"/>
      <c r="P993"/>
      <c r="Q993"/>
      <c r="R993"/>
      <c r="S993"/>
      <c r="T993" s="109"/>
      <c r="U993"/>
      <c r="V993"/>
      <c r="W993"/>
      <c r="X993"/>
      <c r="Y993"/>
      <c r="Z993"/>
      <c r="AA993"/>
    </row>
    <row r="994" spans="1:27" x14ac:dyDescent="0.25">
      <c r="A994"/>
      <c r="B994"/>
      <c r="C994"/>
      <c r="D994"/>
      <c r="E994" s="108"/>
      <c r="F994"/>
      <c r="G994"/>
      <c r="H994" s="108"/>
      <c r="I994"/>
      <c r="J994"/>
      <c r="K994"/>
      <c r="L994" s="111"/>
      <c r="M994"/>
      <c r="N994"/>
      <c r="O994"/>
      <c r="P994"/>
      <c r="Q994"/>
      <c r="R994"/>
      <c r="S994"/>
      <c r="T994" s="109"/>
      <c r="U994"/>
      <c r="V994"/>
      <c r="W994"/>
      <c r="X994"/>
      <c r="Y994"/>
      <c r="Z994"/>
      <c r="AA994"/>
    </row>
    <row r="995" spans="1:27" x14ac:dyDescent="0.25">
      <c r="A995"/>
      <c r="B995"/>
      <c r="C995"/>
      <c r="D995"/>
      <c r="E995" s="108"/>
      <c r="F995"/>
      <c r="G995"/>
      <c r="H995" s="108"/>
      <c r="I995"/>
      <c r="J995"/>
      <c r="K995"/>
      <c r="L995" s="111"/>
      <c r="M995"/>
      <c r="N995"/>
      <c r="O995"/>
      <c r="P995"/>
      <c r="Q995"/>
      <c r="R995"/>
      <c r="S995"/>
      <c r="T995" s="109"/>
      <c r="U995"/>
      <c r="V995"/>
      <c r="W995"/>
      <c r="X995"/>
      <c r="Y995"/>
      <c r="Z995"/>
      <c r="AA995"/>
    </row>
    <row r="996" spans="1:27" x14ac:dyDescent="0.25">
      <c r="A996"/>
      <c r="B996"/>
      <c r="C996"/>
      <c r="D996"/>
      <c r="E996" s="108"/>
      <c r="F996"/>
      <c r="G996"/>
      <c r="H996" s="108"/>
      <c r="I996"/>
      <c r="J996"/>
      <c r="K996"/>
      <c r="L996" s="111"/>
      <c r="M996"/>
      <c r="N996"/>
      <c r="O996"/>
      <c r="P996"/>
      <c r="Q996"/>
      <c r="R996"/>
      <c r="S996"/>
      <c r="T996" s="109"/>
      <c r="U996"/>
      <c r="V996"/>
      <c r="W996"/>
      <c r="X996"/>
      <c r="Y996"/>
      <c r="Z996"/>
      <c r="AA996"/>
    </row>
    <row r="997" spans="1:27" x14ac:dyDescent="0.25">
      <c r="A997"/>
      <c r="B997"/>
      <c r="C997"/>
      <c r="D997"/>
      <c r="E997" s="108"/>
      <c r="F997"/>
      <c r="G997"/>
      <c r="H997" s="108"/>
      <c r="I997"/>
      <c r="J997"/>
      <c r="K997"/>
      <c r="L997" s="111"/>
      <c r="M997"/>
      <c r="N997"/>
      <c r="O997"/>
      <c r="P997"/>
      <c r="Q997"/>
      <c r="R997"/>
      <c r="S997"/>
      <c r="T997" s="109"/>
      <c r="U997"/>
      <c r="V997"/>
      <c r="W997"/>
      <c r="X997"/>
      <c r="Y997"/>
      <c r="Z997"/>
      <c r="AA997"/>
    </row>
    <row r="998" spans="1:27" x14ac:dyDescent="0.25">
      <c r="A998"/>
      <c r="B998"/>
      <c r="C998"/>
      <c r="D998"/>
      <c r="E998" s="108"/>
      <c r="F998"/>
      <c r="G998"/>
      <c r="H998" s="108"/>
      <c r="I998"/>
      <c r="J998"/>
      <c r="K998"/>
      <c r="L998" s="111"/>
      <c r="M998"/>
      <c r="N998"/>
      <c r="O998"/>
      <c r="P998"/>
      <c r="Q998"/>
      <c r="R998"/>
      <c r="S998"/>
      <c r="T998" s="109"/>
      <c r="U998"/>
      <c r="V998"/>
      <c r="W998"/>
      <c r="X998"/>
      <c r="Y998"/>
      <c r="Z998"/>
      <c r="AA998"/>
    </row>
    <row r="999" spans="1:27" x14ac:dyDescent="0.25">
      <c r="A999"/>
      <c r="B999"/>
      <c r="C999"/>
      <c r="D999"/>
      <c r="E999" s="108"/>
      <c r="F999"/>
      <c r="G999"/>
      <c r="H999" s="108"/>
      <c r="I999"/>
      <c r="J999"/>
      <c r="K999"/>
      <c r="L999" s="111"/>
      <c r="M999"/>
      <c r="N999"/>
      <c r="O999"/>
      <c r="P999"/>
      <c r="Q999"/>
      <c r="R999"/>
      <c r="S999"/>
      <c r="T999" s="109"/>
      <c r="U999"/>
      <c r="V999"/>
      <c r="W999"/>
      <c r="X999"/>
      <c r="Y999"/>
      <c r="Z999"/>
      <c r="AA999"/>
    </row>
    <row r="1000" spans="1:27" x14ac:dyDescent="0.25">
      <c r="A1000"/>
      <c r="B1000"/>
      <c r="C1000"/>
      <c r="D1000"/>
      <c r="E1000" s="108"/>
      <c r="F1000"/>
      <c r="G1000"/>
      <c r="H1000" s="108"/>
      <c r="I1000"/>
      <c r="J1000"/>
      <c r="K1000"/>
      <c r="L1000" s="111"/>
      <c r="M1000"/>
      <c r="N1000"/>
      <c r="O1000"/>
      <c r="P1000"/>
      <c r="Q1000"/>
      <c r="R1000"/>
      <c r="S1000"/>
      <c r="T1000" s="109"/>
      <c r="U1000"/>
      <c r="V1000"/>
      <c r="W1000"/>
      <c r="X1000"/>
      <c r="Y1000"/>
      <c r="Z1000"/>
      <c r="AA1000"/>
    </row>
    <row r="1001" spans="1:27" x14ac:dyDescent="0.25">
      <c r="A1001"/>
      <c r="B1001"/>
      <c r="C1001"/>
      <c r="D1001"/>
      <c r="E1001" s="108"/>
      <c r="F1001"/>
      <c r="G1001"/>
      <c r="H1001" s="108"/>
      <c r="I1001"/>
      <c r="J1001"/>
      <c r="K1001"/>
      <c r="L1001" s="111"/>
      <c r="M1001"/>
      <c r="N1001"/>
      <c r="O1001"/>
      <c r="P1001"/>
      <c r="Q1001"/>
      <c r="R1001"/>
      <c r="S1001"/>
      <c r="T1001" s="109"/>
      <c r="U1001"/>
      <c r="V1001"/>
      <c r="W1001"/>
      <c r="X1001"/>
      <c r="Y1001"/>
      <c r="Z1001"/>
      <c r="AA1001"/>
    </row>
    <row r="1002" spans="1:27" x14ac:dyDescent="0.25">
      <c r="A1002"/>
      <c r="B1002"/>
      <c r="C1002"/>
      <c r="D1002"/>
      <c r="E1002" s="108"/>
      <c r="F1002"/>
      <c r="G1002"/>
      <c r="H1002" s="108"/>
      <c r="I1002"/>
      <c r="J1002"/>
      <c r="K1002"/>
      <c r="L1002" s="111"/>
      <c r="M1002"/>
      <c r="N1002"/>
      <c r="O1002"/>
      <c r="P1002"/>
      <c r="Q1002"/>
      <c r="R1002"/>
      <c r="S1002"/>
      <c r="T1002" s="109"/>
      <c r="U1002"/>
      <c r="V1002"/>
      <c r="W1002"/>
      <c r="X1002"/>
      <c r="Y1002"/>
      <c r="Z1002"/>
      <c r="AA1002"/>
    </row>
    <row r="1003" spans="1:27" x14ac:dyDescent="0.25">
      <c r="A1003"/>
      <c r="B1003"/>
      <c r="C1003"/>
      <c r="D1003"/>
      <c r="E1003" s="108"/>
      <c r="F1003"/>
      <c r="G1003"/>
      <c r="H1003" s="108"/>
      <c r="I1003"/>
      <c r="J1003"/>
      <c r="K1003"/>
      <c r="L1003" s="111"/>
      <c r="M1003"/>
      <c r="N1003"/>
      <c r="O1003"/>
      <c r="P1003"/>
      <c r="Q1003"/>
      <c r="R1003"/>
      <c r="S1003"/>
      <c r="T1003" s="109"/>
      <c r="U1003"/>
      <c r="V1003"/>
      <c r="W1003"/>
      <c r="X1003"/>
      <c r="Y1003"/>
      <c r="Z1003"/>
      <c r="AA1003"/>
    </row>
    <row r="1004" spans="1:27" x14ac:dyDescent="0.25">
      <c r="A1004"/>
      <c r="B1004"/>
      <c r="C1004"/>
      <c r="D1004"/>
      <c r="E1004" s="108"/>
      <c r="F1004"/>
      <c r="G1004"/>
      <c r="H1004" s="108"/>
      <c r="I1004"/>
      <c r="J1004"/>
      <c r="K1004"/>
      <c r="L1004" s="111"/>
      <c r="M1004"/>
      <c r="N1004"/>
      <c r="O1004"/>
      <c r="P1004"/>
      <c r="Q1004"/>
      <c r="R1004"/>
      <c r="S1004"/>
      <c r="T1004" s="109"/>
      <c r="U1004"/>
      <c r="V1004"/>
      <c r="W1004"/>
      <c r="X1004"/>
      <c r="Y1004"/>
      <c r="Z1004"/>
      <c r="AA1004"/>
    </row>
    <row r="1005" spans="1:27" x14ac:dyDescent="0.25">
      <c r="A1005"/>
      <c r="B1005"/>
      <c r="C1005"/>
      <c r="D1005"/>
      <c r="E1005" s="108"/>
      <c r="F1005"/>
      <c r="G1005"/>
      <c r="H1005" s="108"/>
      <c r="I1005"/>
      <c r="J1005"/>
      <c r="K1005"/>
      <c r="L1005" s="111"/>
      <c r="M1005"/>
      <c r="N1005"/>
      <c r="O1005"/>
      <c r="P1005"/>
      <c r="Q1005"/>
      <c r="R1005"/>
      <c r="S1005"/>
      <c r="T1005" s="109"/>
      <c r="U1005"/>
      <c r="V1005"/>
      <c r="W1005"/>
      <c r="X1005"/>
      <c r="Y1005"/>
      <c r="Z1005"/>
      <c r="AA1005"/>
    </row>
    <row r="1006" spans="1:27" x14ac:dyDescent="0.25">
      <c r="A1006"/>
      <c r="B1006"/>
      <c r="C1006"/>
      <c r="D1006"/>
      <c r="E1006" s="108"/>
      <c r="F1006"/>
      <c r="G1006"/>
      <c r="H1006" s="108"/>
      <c r="I1006"/>
      <c r="J1006"/>
      <c r="K1006"/>
      <c r="L1006" s="111"/>
      <c r="M1006"/>
      <c r="N1006"/>
      <c r="O1006"/>
      <c r="P1006"/>
      <c r="Q1006"/>
      <c r="R1006"/>
      <c r="S1006"/>
      <c r="T1006" s="109"/>
      <c r="U1006"/>
      <c r="V1006"/>
      <c r="W1006"/>
      <c r="X1006"/>
      <c r="Y1006"/>
      <c r="Z1006"/>
      <c r="AA1006"/>
    </row>
    <row r="1007" spans="1:27" x14ac:dyDescent="0.25">
      <c r="A1007"/>
      <c r="B1007"/>
      <c r="C1007"/>
      <c r="D1007"/>
      <c r="E1007" s="108"/>
      <c r="F1007"/>
      <c r="G1007"/>
      <c r="H1007" s="108"/>
      <c r="I1007"/>
      <c r="J1007"/>
      <c r="K1007"/>
      <c r="L1007" s="111"/>
      <c r="M1007"/>
      <c r="N1007"/>
      <c r="O1007"/>
      <c r="P1007"/>
      <c r="Q1007"/>
      <c r="R1007"/>
      <c r="S1007"/>
      <c r="T1007" s="109"/>
      <c r="U1007"/>
      <c r="V1007"/>
      <c r="W1007"/>
      <c r="X1007"/>
      <c r="Y1007"/>
      <c r="Z1007"/>
      <c r="AA1007"/>
    </row>
    <row r="1008" spans="1:27" x14ac:dyDescent="0.25">
      <c r="A1008"/>
      <c r="B1008"/>
      <c r="C1008"/>
      <c r="D1008"/>
      <c r="E1008" s="108"/>
      <c r="F1008"/>
      <c r="G1008"/>
      <c r="H1008" s="108"/>
      <c r="I1008"/>
      <c r="J1008"/>
      <c r="K1008"/>
      <c r="L1008" s="111"/>
      <c r="M1008"/>
      <c r="N1008"/>
      <c r="O1008"/>
      <c r="P1008"/>
      <c r="Q1008"/>
      <c r="R1008"/>
      <c r="S1008"/>
      <c r="T1008" s="109"/>
      <c r="U1008"/>
      <c r="V1008"/>
      <c r="W1008"/>
      <c r="X1008"/>
      <c r="Y1008"/>
      <c r="Z1008"/>
      <c r="AA1008"/>
    </row>
    <row r="1009" spans="1:27" x14ac:dyDescent="0.25">
      <c r="A1009"/>
      <c r="B1009"/>
      <c r="C1009"/>
      <c r="D1009"/>
      <c r="E1009" s="108"/>
      <c r="F1009"/>
      <c r="G1009"/>
      <c r="H1009" s="108"/>
      <c r="I1009"/>
      <c r="J1009"/>
      <c r="K1009"/>
      <c r="L1009" s="111"/>
      <c r="M1009"/>
      <c r="N1009"/>
      <c r="O1009"/>
      <c r="P1009"/>
      <c r="Q1009"/>
      <c r="R1009"/>
      <c r="S1009"/>
      <c r="T1009" s="109"/>
      <c r="U1009"/>
      <c r="V1009"/>
      <c r="W1009"/>
      <c r="X1009"/>
      <c r="Y1009"/>
      <c r="Z1009"/>
      <c r="AA1009"/>
    </row>
    <row r="1010" spans="1:27" x14ac:dyDescent="0.25">
      <c r="A1010"/>
      <c r="B1010"/>
      <c r="C1010"/>
      <c r="D1010"/>
      <c r="E1010" s="108"/>
      <c r="F1010"/>
      <c r="G1010"/>
      <c r="H1010" s="108"/>
      <c r="I1010"/>
      <c r="J1010"/>
      <c r="K1010"/>
      <c r="L1010" s="111"/>
      <c r="M1010"/>
      <c r="N1010"/>
      <c r="O1010"/>
      <c r="P1010"/>
      <c r="Q1010"/>
      <c r="R1010"/>
      <c r="S1010"/>
      <c r="T1010" s="109"/>
      <c r="U1010"/>
      <c r="V1010"/>
      <c r="W1010"/>
      <c r="X1010"/>
      <c r="Y1010"/>
      <c r="Z1010"/>
      <c r="AA1010"/>
    </row>
    <row r="1011" spans="1:27" x14ac:dyDescent="0.25">
      <c r="A1011"/>
      <c r="B1011"/>
      <c r="C1011"/>
      <c r="D1011"/>
      <c r="E1011" s="108"/>
      <c r="F1011"/>
      <c r="G1011"/>
      <c r="H1011" s="108"/>
      <c r="I1011"/>
      <c r="J1011"/>
      <c r="K1011"/>
      <c r="L1011" s="111"/>
      <c r="M1011"/>
      <c r="N1011"/>
      <c r="O1011"/>
      <c r="P1011"/>
      <c r="Q1011"/>
      <c r="R1011"/>
      <c r="S1011"/>
      <c r="T1011" s="109"/>
      <c r="U1011"/>
      <c r="V1011"/>
      <c r="W1011"/>
      <c r="X1011"/>
      <c r="Y1011"/>
      <c r="Z1011"/>
      <c r="AA1011"/>
    </row>
    <row r="1012" spans="1:27" x14ac:dyDescent="0.25">
      <c r="A1012"/>
      <c r="B1012"/>
      <c r="C1012"/>
      <c r="D1012"/>
      <c r="E1012" s="108"/>
      <c r="F1012"/>
      <c r="G1012"/>
      <c r="H1012" s="108"/>
      <c r="I1012"/>
      <c r="J1012"/>
      <c r="K1012"/>
      <c r="L1012" s="111"/>
      <c r="M1012"/>
      <c r="N1012"/>
      <c r="O1012"/>
      <c r="P1012"/>
      <c r="Q1012"/>
      <c r="R1012"/>
      <c r="S1012"/>
      <c r="T1012" s="109"/>
      <c r="U1012"/>
      <c r="V1012"/>
      <c r="W1012"/>
      <c r="X1012"/>
      <c r="Y1012"/>
      <c r="Z1012"/>
      <c r="AA1012"/>
    </row>
    <row r="1013" spans="1:27" x14ac:dyDescent="0.25">
      <c r="A1013"/>
      <c r="B1013"/>
      <c r="C1013"/>
      <c r="D1013"/>
      <c r="E1013" s="108"/>
      <c r="F1013"/>
      <c r="G1013"/>
      <c r="H1013" s="108"/>
      <c r="I1013"/>
      <c r="J1013"/>
      <c r="K1013"/>
      <c r="L1013" s="111"/>
      <c r="M1013"/>
      <c r="N1013"/>
      <c r="O1013"/>
      <c r="P1013"/>
      <c r="Q1013"/>
      <c r="R1013"/>
      <c r="S1013"/>
      <c r="T1013" s="109"/>
      <c r="U1013"/>
      <c r="V1013"/>
      <c r="W1013"/>
      <c r="X1013"/>
      <c r="Y1013"/>
      <c r="Z1013"/>
      <c r="AA1013"/>
    </row>
    <row r="1014" spans="1:27" x14ac:dyDescent="0.25">
      <c r="A1014"/>
      <c r="B1014"/>
      <c r="C1014"/>
      <c r="D1014"/>
      <c r="E1014" s="108"/>
      <c r="F1014"/>
      <c r="G1014"/>
      <c r="H1014" s="108"/>
      <c r="I1014"/>
      <c r="J1014"/>
      <c r="K1014"/>
      <c r="L1014" s="111"/>
      <c r="M1014"/>
      <c r="N1014"/>
      <c r="O1014"/>
      <c r="P1014"/>
      <c r="Q1014"/>
      <c r="R1014"/>
      <c r="S1014"/>
      <c r="T1014" s="109"/>
      <c r="U1014"/>
      <c r="V1014"/>
      <c r="W1014"/>
      <c r="X1014"/>
      <c r="Y1014"/>
      <c r="Z1014"/>
      <c r="AA1014"/>
    </row>
    <row r="1015" spans="1:27" x14ac:dyDescent="0.25">
      <c r="A1015"/>
      <c r="B1015"/>
      <c r="C1015"/>
      <c r="D1015"/>
      <c r="E1015" s="108"/>
      <c r="F1015"/>
      <c r="G1015"/>
      <c r="H1015" s="108"/>
      <c r="I1015"/>
      <c r="J1015"/>
      <c r="K1015"/>
      <c r="L1015" s="111"/>
      <c r="M1015"/>
      <c r="N1015"/>
      <c r="O1015"/>
      <c r="P1015"/>
      <c r="Q1015"/>
      <c r="R1015"/>
      <c r="S1015"/>
      <c r="T1015" s="109"/>
      <c r="U1015"/>
      <c r="V1015"/>
      <c r="W1015"/>
      <c r="X1015"/>
      <c r="Y1015"/>
      <c r="Z1015"/>
      <c r="AA1015"/>
    </row>
    <row r="1016" spans="1:27" x14ac:dyDescent="0.25">
      <c r="A1016"/>
      <c r="B1016"/>
      <c r="C1016"/>
      <c r="D1016"/>
      <c r="E1016" s="108"/>
      <c r="F1016"/>
      <c r="G1016"/>
      <c r="H1016" s="108"/>
      <c r="I1016"/>
      <c r="J1016"/>
      <c r="K1016"/>
      <c r="L1016" s="111"/>
      <c r="M1016"/>
      <c r="N1016"/>
      <c r="O1016"/>
      <c r="P1016"/>
      <c r="Q1016"/>
      <c r="R1016"/>
      <c r="S1016"/>
      <c r="T1016" s="109"/>
      <c r="U1016"/>
      <c r="V1016"/>
      <c r="W1016"/>
      <c r="X1016"/>
      <c r="Y1016"/>
      <c r="Z1016"/>
      <c r="AA1016"/>
    </row>
    <row r="1017" spans="1:27" x14ac:dyDescent="0.25">
      <c r="A1017"/>
      <c r="B1017"/>
      <c r="C1017"/>
      <c r="D1017"/>
      <c r="E1017" s="108"/>
      <c r="F1017"/>
      <c r="G1017"/>
      <c r="H1017" s="108"/>
      <c r="I1017"/>
      <c r="J1017"/>
      <c r="K1017"/>
      <c r="L1017" s="111"/>
      <c r="M1017"/>
      <c r="N1017"/>
      <c r="O1017"/>
      <c r="P1017"/>
      <c r="Q1017"/>
      <c r="R1017"/>
      <c r="S1017"/>
      <c r="T1017" s="109"/>
      <c r="U1017"/>
      <c r="V1017"/>
      <c r="W1017"/>
      <c r="X1017"/>
      <c r="Y1017"/>
      <c r="Z1017"/>
      <c r="AA1017"/>
    </row>
    <row r="1018" spans="1:27" x14ac:dyDescent="0.25">
      <c r="A1018"/>
      <c r="B1018"/>
      <c r="C1018"/>
      <c r="D1018"/>
      <c r="E1018" s="108"/>
      <c r="F1018"/>
      <c r="G1018"/>
      <c r="H1018" s="108"/>
      <c r="I1018"/>
      <c r="J1018"/>
      <c r="K1018"/>
      <c r="L1018" s="111"/>
      <c r="M1018"/>
      <c r="N1018"/>
      <c r="O1018"/>
      <c r="P1018"/>
      <c r="Q1018"/>
      <c r="R1018"/>
      <c r="S1018"/>
      <c r="T1018" s="109"/>
      <c r="U1018"/>
      <c r="V1018"/>
      <c r="W1018"/>
      <c r="X1018"/>
      <c r="Y1018"/>
      <c r="Z1018"/>
      <c r="AA1018"/>
    </row>
    <row r="1019" spans="1:27" x14ac:dyDescent="0.25">
      <c r="A1019"/>
      <c r="B1019"/>
      <c r="C1019"/>
      <c r="D1019"/>
      <c r="E1019" s="108"/>
      <c r="F1019"/>
      <c r="G1019"/>
      <c r="H1019" s="108"/>
      <c r="I1019"/>
      <c r="J1019"/>
      <c r="K1019"/>
      <c r="L1019" s="111"/>
      <c r="M1019"/>
      <c r="N1019"/>
      <c r="O1019"/>
      <c r="P1019"/>
      <c r="Q1019"/>
      <c r="R1019"/>
      <c r="S1019"/>
      <c r="T1019" s="109"/>
      <c r="U1019"/>
      <c r="V1019"/>
      <c r="W1019"/>
      <c r="X1019"/>
      <c r="Y1019"/>
      <c r="Z1019"/>
      <c r="AA1019"/>
    </row>
    <row r="1020" spans="1:27" x14ac:dyDescent="0.25">
      <c r="A1020"/>
      <c r="B1020"/>
      <c r="C1020"/>
      <c r="D1020"/>
      <c r="E1020" s="108"/>
      <c r="F1020"/>
      <c r="G1020"/>
      <c r="H1020" s="108"/>
      <c r="I1020"/>
      <c r="J1020"/>
      <c r="K1020"/>
      <c r="L1020" s="111"/>
      <c r="M1020"/>
      <c r="N1020"/>
      <c r="O1020"/>
      <c r="P1020"/>
      <c r="Q1020"/>
      <c r="R1020"/>
      <c r="S1020"/>
      <c r="T1020" s="109"/>
      <c r="U1020"/>
      <c r="V1020"/>
      <c r="W1020"/>
      <c r="X1020"/>
      <c r="Y1020"/>
      <c r="Z1020"/>
      <c r="AA1020"/>
    </row>
    <row r="1021" spans="1:27" x14ac:dyDescent="0.25">
      <c r="A1021"/>
      <c r="B1021"/>
      <c r="C1021"/>
      <c r="D1021"/>
      <c r="E1021" s="108"/>
      <c r="F1021"/>
      <c r="G1021"/>
      <c r="H1021" s="108"/>
      <c r="I1021"/>
      <c r="J1021"/>
      <c r="K1021"/>
      <c r="L1021" s="111"/>
      <c r="M1021"/>
      <c r="N1021"/>
      <c r="O1021"/>
      <c r="P1021"/>
      <c r="Q1021"/>
      <c r="R1021"/>
      <c r="S1021"/>
      <c r="T1021" s="109"/>
      <c r="U1021"/>
      <c r="V1021"/>
      <c r="W1021"/>
      <c r="X1021"/>
      <c r="Y1021"/>
      <c r="Z1021"/>
      <c r="AA1021"/>
    </row>
    <row r="1022" spans="1:27" x14ac:dyDescent="0.25">
      <c r="A1022"/>
      <c r="B1022"/>
      <c r="C1022"/>
      <c r="D1022"/>
      <c r="E1022" s="108"/>
      <c r="F1022"/>
      <c r="G1022"/>
      <c r="H1022" s="108"/>
      <c r="I1022"/>
      <c r="J1022"/>
      <c r="K1022"/>
      <c r="L1022" s="111"/>
      <c r="M1022"/>
      <c r="N1022"/>
      <c r="O1022"/>
      <c r="P1022"/>
      <c r="Q1022"/>
      <c r="R1022"/>
      <c r="S1022"/>
      <c r="T1022" s="109"/>
      <c r="U1022"/>
      <c r="V1022"/>
      <c r="W1022"/>
      <c r="X1022"/>
      <c r="Y1022"/>
      <c r="Z1022"/>
      <c r="AA1022"/>
    </row>
    <row r="1023" spans="1:27" x14ac:dyDescent="0.25">
      <c r="A1023"/>
      <c r="B1023"/>
      <c r="C1023"/>
      <c r="D1023"/>
      <c r="E1023" s="108"/>
      <c r="F1023"/>
      <c r="G1023"/>
      <c r="H1023" s="108"/>
      <c r="I1023"/>
      <c r="J1023"/>
      <c r="K1023"/>
      <c r="L1023" s="111"/>
      <c r="M1023"/>
      <c r="N1023"/>
      <c r="O1023"/>
      <c r="P1023"/>
      <c r="Q1023"/>
      <c r="R1023"/>
      <c r="S1023"/>
      <c r="T1023" s="109"/>
      <c r="U1023"/>
      <c r="V1023"/>
      <c r="W1023"/>
      <c r="X1023"/>
      <c r="Y1023"/>
      <c r="Z1023"/>
      <c r="AA1023"/>
    </row>
    <row r="1024" spans="1:27" x14ac:dyDescent="0.25">
      <c r="A1024"/>
      <c r="B1024"/>
      <c r="C1024"/>
      <c r="D1024"/>
      <c r="E1024" s="108"/>
      <c r="F1024"/>
      <c r="G1024"/>
      <c r="H1024" s="108"/>
      <c r="I1024"/>
      <c r="J1024"/>
      <c r="K1024"/>
      <c r="L1024" s="111"/>
      <c r="M1024"/>
      <c r="N1024"/>
      <c r="O1024"/>
      <c r="P1024"/>
      <c r="Q1024"/>
      <c r="R1024"/>
      <c r="S1024"/>
      <c r="T1024" s="109"/>
      <c r="U1024"/>
      <c r="V1024"/>
      <c r="W1024"/>
      <c r="X1024"/>
      <c r="Y1024"/>
      <c r="Z1024"/>
      <c r="AA1024"/>
    </row>
    <row r="1025" spans="1:27" x14ac:dyDescent="0.25">
      <c r="A1025"/>
      <c r="B1025"/>
      <c r="C1025"/>
      <c r="D1025"/>
      <c r="E1025" s="108"/>
      <c r="F1025"/>
      <c r="G1025"/>
      <c r="H1025" s="108"/>
      <c r="I1025"/>
      <c r="J1025"/>
      <c r="K1025"/>
      <c r="L1025" s="111"/>
      <c r="M1025"/>
      <c r="N1025"/>
      <c r="O1025"/>
      <c r="P1025"/>
      <c r="Q1025"/>
      <c r="R1025"/>
      <c r="S1025"/>
      <c r="T1025" s="109"/>
      <c r="U1025"/>
      <c r="V1025"/>
      <c r="W1025"/>
      <c r="X1025"/>
      <c r="Y1025"/>
      <c r="Z1025"/>
      <c r="AA1025"/>
    </row>
    <row r="1026" spans="1:27" x14ac:dyDescent="0.25">
      <c r="A1026"/>
      <c r="B1026"/>
      <c r="C1026"/>
      <c r="D1026"/>
      <c r="E1026" s="108"/>
      <c r="F1026"/>
      <c r="G1026"/>
      <c r="H1026" s="108"/>
      <c r="I1026"/>
      <c r="J1026"/>
      <c r="K1026"/>
      <c r="L1026" s="111"/>
      <c r="M1026"/>
      <c r="N1026"/>
      <c r="O1026"/>
      <c r="P1026"/>
      <c r="Q1026"/>
      <c r="R1026"/>
      <c r="S1026"/>
      <c r="T1026" s="109"/>
      <c r="U1026"/>
      <c r="V1026"/>
      <c r="W1026"/>
      <c r="X1026"/>
      <c r="Y1026"/>
      <c r="Z1026"/>
      <c r="AA1026"/>
    </row>
    <row r="1027" spans="1:27" x14ac:dyDescent="0.25">
      <c r="A1027"/>
      <c r="B1027"/>
      <c r="C1027"/>
      <c r="D1027"/>
      <c r="E1027" s="108"/>
      <c r="F1027"/>
      <c r="G1027"/>
      <c r="H1027" s="108"/>
      <c r="I1027"/>
      <c r="J1027"/>
      <c r="K1027"/>
      <c r="L1027" s="111"/>
      <c r="M1027"/>
      <c r="N1027"/>
      <c r="O1027"/>
      <c r="P1027"/>
      <c r="Q1027"/>
      <c r="R1027"/>
      <c r="S1027"/>
      <c r="T1027" s="109"/>
      <c r="U1027"/>
      <c r="V1027"/>
      <c r="W1027"/>
      <c r="X1027"/>
      <c r="Y1027"/>
      <c r="Z1027"/>
      <c r="AA1027"/>
    </row>
    <row r="1028" spans="1:27" x14ac:dyDescent="0.25">
      <c r="A1028"/>
      <c r="B1028"/>
      <c r="C1028"/>
      <c r="D1028"/>
      <c r="E1028" s="108"/>
      <c r="F1028"/>
      <c r="G1028"/>
      <c r="H1028" s="108"/>
      <c r="I1028"/>
      <c r="J1028"/>
      <c r="K1028"/>
      <c r="L1028" s="111"/>
      <c r="M1028"/>
      <c r="N1028"/>
      <c r="O1028"/>
      <c r="P1028"/>
      <c r="Q1028"/>
      <c r="R1028"/>
      <c r="S1028"/>
      <c r="T1028" s="109"/>
      <c r="U1028"/>
      <c r="V1028"/>
      <c r="W1028"/>
      <c r="X1028"/>
      <c r="Y1028"/>
      <c r="Z1028"/>
      <c r="AA1028"/>
    </row>
    <row r="1029" spans="1:27" x14ac:dyDescent="0.25">
      <c r="A1029"/>
      <c r="B1029"/>
      <c r="C1029"/>
      <c r="D1029"/>
      <c r="E1029" s="108"/>
      <c r="F1029"/>
      <c r="G1029"/>
      <c r="H1029" s="108"/>
      <c r="I1029"/>
      <c r="J1029"/>
      <c r="K1029"/>
      <c r="L1029" s="111"/>
      <c r="M1029"/>
      <c r="N1029"/>
      <c r="O1029"/>
      <c r="P1029"/>
      <c r="Q1029"/>
      <c r="R1029"/>
      <c r="S1029"/>
      <c r="T1029" s="109"/>
      <c r="U1029"/>
      <c r="V1029"/>
      <c r="W1029"/>
      <c r="X1029"/>
      <c r="Y1029"/>
      <c r="Z1029"/>
      <c r="AA1029"/>
    </row>
    <row r="1030" spans="1:27" x14ac:dyDescent="0.25">
      <c r="A1030"/>
      <c r="B1030"/>
      <c r="C1030"/>
      <c r="D1030"/>
      <c r="E1030" s="108"/>
      <c r="F1030"/>
      <c r="G1030"/>
      <c r="H1030" s="108"/>
      <c r="I1030"/>
      <c r="J1030"/>
      <c r="K1030"/>
      <c r="L1030" s="111"/>
      <c r="M1030"/>
      <c r="N1030"/>
      <c r="O1030"/>
      <c r="P1030"/>
      <c r="Q1030"/>
      <c r="R1030"/>
      <c r="S1030"/>
      <c r="T1030" s="109"/>
      <c r="U1030"/>
      <c r="V1030"/>
      <c r="W1030"/>
      <c r="X1030"/>
      <c r="Y1030"/>
      <c r="Z1030"/>
      <c r="AA1030"/>
    </row>
    <row r="1031" spans="1:27" x14ac:dyDescent="0.25">
      <c r="A1031"/>
      <c r="B1031"/>
      <c r="C1031"/>
      <c r="D1031"/>
      <c r="E1031" s="108"/>
      <c r="F1031"/>
      <c r="G1031"/>
      <c r="H1031" s="108"/>
      <c r="I1031"/>
      <c r="J1031"/>
      <c r="K1031"/>
      <c r="L1031" s="111"/>
      <c r="M1031"/>
      <c r="N1031"/>
      <c r="O1031"/>
      <c r="P1031"/>
      <c r="Q1031"/>
      <c r="R1031"/>
      <c r="S1031"/>
      <c r="T1031" s="109"/>
      <c r="U1031"/>
      <c r="V1031"/>
      <c r="W1031"/>
      <c r="X1031"/>
      <c r="Y1031"/>
      <c r="Z1031"/>
      <c r="AA1031"/>
    </row>
    <row r="1032" spans="1:27" x14ac:dyDescent="0.25">
      <c r="A1032"/>
      <c r="B1032"/>
      <c r="C1032"/>
      <c r="D1032"/>
      <c r="E1032" s="108"/>
      <c r="F1032"/>
      <c r="G1032"/>
      <c r="H1032" s="108"/>
      <c r="I1032"/>
      <c r="J1032"/>
      <c r="K1032"/>
      <c r="L1032" s="111"/>
      <c r="M1032"/>
      <c r="N1032"/>
      <c r="O1032"/>
      <c r="P1032"/>
      <c r="Q1032"/>
      <c r="R1032"/>
      <c r="S1032"/>
      <c r="T1032" s="109"/>
      <c r="U1032"/>
      <c r="V1032"/>
      <c r="W1032"/>
      <c r="X1032"/>
      <c r="Y1032"/>
      <c r="Z1032"/>
      <c r="AA1032"/>
    </row>
    <row r="1033" spans="1:27" x14ac:dyDescent="0.25">
      <c r="A1033"/>
      <c r="B1033"/>
      <c r="C1033"/>
      <c r="D1033"/>
      <c r="E1033" s="108"/>
      <c r="F1033"/>
      <c r="G1033"/>
      <c r="H1033" s="108"/>
      <c r="I1033"/>
      <c r="J1033"/>
      <c r="K1033"/>
      <c r="L1033" s="111"/>
      <c r="M1033"/>
      <c r="N1033"/>
      <c r="O1033"/>
      <c r="P1033"/>
      <c r="Q1033"/>
      <c r="R1033"/>
      <c r="S1033"/>
      <c r="T1033" s="109"/>
      <c r="U1033"/>
      <c r="V1033"/>
      <c r="W1033"/>
      <c r="X1033"/>
      <c r="Y1033"/>
      <c r="Z1033"/>
      <c r="AA1033"/>
    </row>
    <row r="1034" spans="1:27" x14ac:dyDescent="0.25">
      <c r="A1034"/>
      <c r="B1034"/>
      <c r="C1034"/>
      <c r="D1034"/>
      <c r="E1034" s="108"/>
      <c r="F1034"/>
      <c r="G1034"/>
      <c r="H1034" s="108"/>
      <c r="I1034"/>
      <c r="J1034"/>
      <c r="K1034"/>
      <c r="L1034" s="111"/>
      <c r="M1034"/>
      <c r="N1034"/>
      <c r="O1034"/>
      <c r="P1034"/>
      <c r="Q1034"/>
      <c r="R1034"/>
      <c r="S1034"/>
      <c r="T1034" s="109"/>
      <c r="U1034"/>
      <c r="V1034"/>
      <c r="W1034"/>
      <c r="X1034"/>
      <c r="Y1034"/>
      <c r="Z1034"/>
      <c r="AA1034"/>
    </row>
    <row r="1035" spans="1:27" x14ac:dyDescent="0.25">
      <c r="A1035"/>
      <c r="B1035"/>
      <c r="C1035"/>
      <c r="D1035"/>
      <c r="E1035" s="108"/>
      <c r="F1035"/>
      <c r="G1035"/>
      <c r="H1035" s="108"/>
      <c r="I1035"/>
      <c r="J1035"/>
      <c r="K1035"/>
      <c r="L1035" s="111"/>
      <c r="M1035"/>
      <c r="N1035"/>
      <c r="O1035"/>
      <c r="P1035"/>
      <c r="Q1035"/>
      <c r="R1035"/>
      <c r="S1035"/>
      <c r="T1035" s="109"/>
      <c r="U1035"/>
      <c r="V1035"/>
      <c r="W1035"/>
      <c r="X1035"/>
      <c r="Y1035"/>
      <c r="Z1035"/>
      <c r="AA1035"/>
    </row>
    <row r="1036" spans="1:27" x14ac:dyDescent="0.25">
      <c r="A1036"/>
      <c r="B1036"/>
      <c r="C1036"/>
      <c r="D1036"/>
      <c r="E1036" s="108"/>
      <c r="F1036"/>
      <c r="G1036"/>
      <c r="H1036" s="108"/>
      <c r="I1036"/>
      <c r="J1036"/>
      <c r="K1036"/>
      <c r="L1036" s="111"/>
      <c r="M1036"/>
      <c r="N1036"/>
      <c r="O1036"/>
      <c r="P1036"/>
      <c r="Q1036"/>
      <c r="R1036"/>
      <c r="S1036"/>
      <c r="T1036" s="109"/>
      <c r="U1036"/>
      <c r="V1036"/>
      <c r="W1036"/>
      <c r="X1036"/>
      <c r="Y1036"/>
      <c r="Z1036"/>
      <c r="AA1036"/>
    </row>
    <row r="1037" spans="1:27" x14ac:dyDescent="0.25">
      <c r="A1037"/>
      <c r="B1037"/>
      <c r="C1037"/>
      <c r="D1037"/>
      <c r="E1037" s="108"/>
      <c r="F1037"/>
      <c r="G1037"/>
      <c r="H1037" s="108"/>
      <c r="I1037"/>
      <c r="J1037"/>
      <c r="K1037"/>
      <c r="L1037" s="111"/>
      <c r="M1037"/>
      <c r="N1037"/>
      <c r="O1037"/>
      <c r="P1037"/>
      <c r="Q1037"/>
      <c r="R1037"/>
      <c r="S1037"/>
      <c r="T1037" s="109"/>
      <c r="U1037"/>
      <c r="V1037"/>
      <c r="W1037"/>
      <c r="X1037"/>
      <c r="Y1037"/>
      <c r="Z1037"/>
      <c r="AA1037"/>
    </row>
    <row r="1038" spans="1:27" x14ac:dyDescent="0.25">
      <c r="A1038"/>
      <c r="B1038"/>
      <c r="C1038"/>
      <c r="D1038"/>
      <c r="E1038" s="108"/>
      <c r="F1038"/>
      <c r="G1038"/>
      <c r="H1038" s="108"/>
      <c r="I1038"/>
      <c r="J1038"/>
      <c r="K1038"/>
      <c r="L1038" s="111"/>
      <c r="M1038"/>
      <c r="N1038"/>
      <c r="O1038"/>
      <c r="P1038"/>
      <c r="Q1038"/>
      <c r="R1038"/>
      <c r="S1038"/>
      <c r="T1038" s="109"/>
      <c r="U1038"/>
      <c r="V1038"/>
      <c r="W1038"/>
      <c r="X1038"/>
      <c r="Y1038"/>
      <c r="Z1038"/>
      <c r="AA1038"/>
    </row>
    <row r="1039" spans="1:27" x14ac:dyDescent="0.25">
      <c r="A1039"/>
      <c r="B1039"/>
      <c r="C1039"/>
      <c r="D1039"/>
      <c r="E1039" s="108"/>
      <c r="F1039"/>
      <c r="G1039"/>
      <c r="H1039" s="108"/>
      <c r="I1039"/>
      <c r="J1039"/>
      <c r="K1039"/>
      <c r="L1039" s="111"/>
      <c r="M1039"/>
      <c r="N1039"/>
      <c r="O1039"/>
      <c r="P1039"/>
      <c r="Q1039"/>
      <c r="R1039"/>
      <c r="S1039"/>
      <c r="T1039" s="109"/>
      <c r="U1039"/>
      <c r="V1039"/>
      <c r="W1039"/>
      <c r="X1039"/>
      <c r="Y1039"/>
      <c r="Z1039"/>
      <c r="AA1039"/>
    </row>
    <row r="1040" spans="1:27" x14ac:dyDescent="0.25">
      <c r="A1040"/>
      <c r="B1040"/>
      <c r="C1040"/>
      <c r="D1040"/>
      <c r="E1040" s="108"/>
      <c r="F1040"/>
      <c r="G1040"/>
      <c r="H1040" s="108"/>
      <c r="I1040"/>
      <c r="J1040"/>
      <c r="K1040"/>
      <c r="L1040" s="111"/>
      <c r="M1040"/>
      <c r="N1040"/>
      <c r="O1040"/>
      <c r="P1040"/>
      <c r="Q1040"/>
      <c r="R1040"/>
      <c r="S1040"/>
      <c r="T1040" s="109"/>
      <c r="U1040"/>
      <c r="V1040"/>
      <c r="W1040"/>
      <c r="X1040"/>
      <c r="Y1040"/>
      <c r="Z1040"/>
      <c r="AA1040"/>
    </row>
    <row r="1041" spans="1:27" x14ac:dyDescent="0.25">
      <c r="A1041"/>
      <c r="B1041"/>
      <c r="C1041"/>
      <c r="D1041"/>
      <c r="E1041" s="108"/>
      <c r="F1041"/>
      <c r="G1041"/>
      <c r="H1041" s="108"/>
      <c r="I1041"/>
      <c r="J1041"/>
      <c r="K1041"/>
      <c r="L1041" s="111"/>
      <c r="M1041"/>
      <c r="N1041"/>
      <c r="O1041"/>
      <c r="P1041"/>
      <c r="Q1041"/>
      <c r="R1041"/>
      <c r="S1041"/>
      <c r="T1041" s="109"/>
      <c r="U1041"/>
      <c r="V1041"/>
      <c r="W1041"/>
      <c r="X1041"/>
      <c r="Y1041"/>
      <c r="Z1041"/>
      <c r="AA1041"/>
    </row>
    <row r="1042" spans="1:27" x14ac:dyDescent="0.25">
      <c r="A1042"/>
      <c r="B1042"/>
      <c r="C1042"/>
      <c r="D1042"/>
      <c r="E1042" s="108"/>
      <c r="F1042"/>
      <c r="G1042"/>
      <c r="H1042" s="108"/>
      <c r="I1042"/>
      <c r="J1042"/>
      <c r="K1042"/>
      <c r="L1042" s="111"/>
      <c r="M1042"/>
      <c r="N1042"/>
      <c r="O1042"/>
      <c r="P1042"/>
      <c r="Q1042"/>
      <c r="R1042"/>
      <c r="S1042"/>
      <c r="T1042" s="109"/>
      <c r="U1042"/>
      <c r="V1042"/>
      <c r="W1042"/>
      <c r="X1042"/>
      <c r="Y1042"/>
      <c r="Z1042"/>
      <c r="AA1042"/>
    </row>
    <row r="1043" spans="1:27" x14ac:dyDescent="0.25">
      <c r="A1043"/>
      <c r="B1043"/>
      <c r="C1043"/>
      <c r="D1043"/>
      <c r="E1043" s="108"/>
      <c r="F1043"/>
      <c r="G1043"/>
      <c r="H1043" s="108"/>
      <c r="I1043"/>
      <c r="J1043"/>
      <c r="K1043"/>
      <c r="L1043" s="111"/>
      <c r="M1043"/>
      <c r="N1043"/>
      <c r="O1043"/>
      <c r="P1043"/>
      <c r="Q1043"/>
      <c r="R1043"/>
      <c r="S1043"/>
      <c r="T1043" s="109"/>
      <c r="U1043"/>
      <c r="V1043"/>
      <c r="W1043"/>
      <c r="X1043"/>
      <c r="Y1043"/>
      <c r="Z1043"/>
      <c r="AA1043"/>
    </row>
    <row r="1044" spans="1:27" x14ac:dyDescent="0.25">
      <c r="A1044"/>
      <c r="B1044"/>
      <c r="C1044"/>
      <c r="D1044"/>
      <c r="E1044" s="108"/>
      <c r="F1044"/>
      <c r="G1044"/>
      <c r="H1044" s="108"/>
      <c r="I1044"/>
      <c r="J1044"/>
      <c r="K1044"/>
      <c r="L1044" s="111"/>
      <c r="M1044"/>
      <c r="N1044"/>
      <c r="O1044"/>
      <c r="P1044"/>
      <c r="Q1044"/>
      <c r="R1044"/>
      <c r="S1044"/>
      <c r="T1044" s="109"/>
      <c r="U1044"/>
      <c r="V1044"/>
      <c r="W1044"/>
      <c r="X1044"/>
      <c r="Y1044"/>
      <c r="Z1044"/>
      <c r="AA1044"/>
    </row>
    <row r="1045" spans="1:27" x14ac:dyDescent="0.25">
      <c r="A1045"/>
      <c r="B1045"/>
      <c r="C1045"/>
      <c r="D1045"/>
      <c r="E1045" s="108"/>
      <c r="F1045"/>
      <c r="G1045"/>
      <c r="H1045" s="108"/>
      <c r="I1045"/>
      <c r="J1045"/>
      <c r="K1045"/>
      <c r="L1045" s="111"/>
      <c r="M1045"/>
      <c r="N1045"/>
      <c r="O1045"/>
      <c r="P1045"/>
      <c r="Q1045"/>
      <c r="R1045"/>
      <c r="S1045"/>
      <c r="T1045" s="109"/>
      <c r="U1045"/>
      <c r="V1045"/>
      <c r="W1045"/>
      <c r="X1045"/>
      <c r="Y1045"/>
      <c r="Z1045"/>
      <c r="AA1045"/>
    </row>
    <row r="1046" spans="1:27" x14ac:dyDescent="0.25">
      <c r="A1046"/>
      <c r="B1046"/>
      <c r="C1046"/>
      <c r="D1046"/>
      <c r="E1046" s="108"/>
      <c r="F1046"/>
      <c r="G1046"/>
      <c r="H1046" s="108"/>
      <c r="I1046"/>
      <c r="J1046"/>
      <c r="K1046"/>
      <c r="L1046" s="111"/>
      <c r="M1046"/>
      <c r="N1046"/>
      <c r="O1046"/>
      <c r="P1046"/>
      <c r="Q1046"/>
      <c r="R1046"/>
      <c r="S1046"/>
      <c r="T1046" s="109"/>
      <c r="U1046"/>
      <c r="V1046"/>
      <c r="W1046"/>
      <c r="X1046"/>
      <c r="Y1046"/>
      <c r="Z1046"/>
      <c r="AA1046"/>
    </row>
    <row r="1047" spans="1:27" x14ac:dyDescent="0.25">
      <c r="A1047"/>
      <c r="B1047"/>
      <c r="C1047"/>
      <c r="D1047"/>
      <c r="E1047" s="108"/>
      <c r="F1047"/>
      <c r="G1047"/>
      <c r="H1047" s="108"/>
      <c r="I1047"/>
      <c r="J1047"/>
      <c r="K1047"/>
      <c r="L1047" s="111"/>
      <c r="M1047"/>
      <c r="N1047"/>
      <c r="O1047"/>
      <c r="P1047"/>
      <c r="Q1047"/>
      <c r="R1047"/>
      <c r="S1047"/>
      <c r="T1047" s="109"/>
      <c r="U1047"/>
      <c r="V1047"/>
      <c r="W1047"/>
      <c r="X1047"/>
      <c r="Y1047"/>
      <c r="Z1047"/>
      <c r="AA1047"/>
    </row>
    <row r="1048" spans="1:27" x14ac:dyDescent="0.25">
      <c r="A1048"/>
      <c r="B1048"/>
      <c r="C1048"/>
      <c r="D1048"/>
      <c r="E1048" s="108"/>
      <c r="F1048"/>
      <c r="G1048"/>
      <c r="H1048" s="108"/>
      <c r="I1048"/>
      <c r="J1048"/>
      <c r="K1048"/>
      <c r="L1048" s="111"/>
      <c r="M1048"/>
      <c r="N1048"/>
      <c r="O1048"/>
      <c r="P1048"/>
      <c r="Q1048"/>
      <c r="R1048"/>
      <c r="S1048"/>
      <c r="T1048" s="109"/>
      <c r="U1048"/>
      <c r="V1048"/>
      <c r="W1048"/>
      <c r="X1048"/>
      <c r="Y1048"/>
      <c r="Z1048"/>
      <c r="AA1048"/>
    </row>
    <row r="1049" spans="1:27" x14ac:dyDescent="0.25">
      <c r="A1049"/>
      <c r="B1049"/>
      <c r="C1049"/>
      <c r="D1049"/>
      <c r="E1049" s="108"/>
      <c r="F1049"/>
      <c r="G1049"/>
      <c r="H1049" s="108"/>
      <c r="I1049"/>
      <c r="J1049"/>
      <c r="K1049"/>
      <c r="L1049" s="111"/>
      <c r="M1049"/>
      <c r="N1049"/>
      <c r="O1049"/>
      <c r="P1049"/>
      <c r="Q1049"/>
      <c r="R1049"/>
      <c r="S1049"/>
      <c r="T1049" s="109"/>
      <c r="U1049"/>
      <c r="V1049"/>
      <c r="W1049"/>
      <c r="X1049"/>
      <c r="Y1049"/>
      <c r="Z1049"/>
      <c r="AA1049"/>
    </row>
    <row r="1050" spans="1:27" x14ac:dyDescent="0.25">
      <c r="A1050"/>
      <c r="B1050"/>
      <c r="C1050"/>
      <c r="D1050"/>
      <c r="E1050" s="108"/>
      <c r="F1050"/>
      <c r="G1050"/>
      <c r="H1050" s="108"/>
      <c r="I1050"/>
      <c r="J1050"/>
      <c r="K1050"/>
      <c r="L1050" s="111"/>
      <c r="M1050"/>
      <c r="N1050"/>
      <c r="O1050"/>
      <c r="P1050"/>
      <c r="Q1050"/>
      <c r="R1050"/>
      <c r="S1050"/>
      <c r="T1050" s="109"/>
      <c r="U1050"/>
      <c r="V1050"/>
      <c r="W1050"/>
      <c r="X1050"/>
      <c r="Y1050"/>
      <c r="Z1050"/>
      <c r="AA1050"/>
    </row>
    <row r="1051" spans="1:27" x14ac:dyDescent="0.25">
      <c r="A1051"/>
      <c r="B1051"/>
      <c r="C1051"/>
      <c r="D1051"/>
      <c r="E1051" s="108"/>
      <c r="F1051"/>
      <c r="G1051"/>
      <c r="H1051" s="108"/>
      <c r="I1051"/>
      <c r="J1051"/>
      <c r="K1051"/>
      <c r="L1051" s="111"/>
      <c r="M1051"/>
      <c r="N1051"/>
      <c r="O1051"/>
      <c r="P1051"/>
      <c r="Q1051"/>
      <c r="R1051"/>
      <c r="S1051"/>
      <c r="T1051" s="109"/>
      <c r="U1051"/>
      <c r="V1051"/>
      <c r="W1051"/>
      <c r="X1051"/>
      <c r="Y1051"/>
      <c r="Z1051"/>
      <c r="AA1051"/>
    </row>
    <row r="1052" spans="1:27" x14ac:dyDescent="0.25">
      <c r="A1052"/>
      <c r="B1052"/>
      <c r="C1052"/>
      <c r="D1052"/>
      <c r="E1052" s="108"/>
      <c r="F1052"/>
      <c r="G1052"/>
      <c r="H1052" s="108"/>
      <c r="I1052"/>
      <c r="J1052"/>
      <c r="K1052"/>
      <c r="L1052" s="111"/>
      <c r="M1052"/>
      <c r="N1052"/>
      <c r="O1052"/>
      <c r="P1052"/>
      <c r="Q1052"/>
      <c r="R1052"/>
      <c r="S1052"/>
      <c r="T1052" s="109"/>
      <c r="U1052"/>
      <c r="V1052"/>
      <c r="W1052"/>
      <c r="X1052"/>
      <c r="Y1052"/>
      <c r="Z1052"/>
      <c r="AA1052"/>
    </row>
    <row r="1053" spans="1:27" x14ac:dyDescent="0.25">
      <c r="A1053"/>
      <c r="B1053"/>
      <c r="C1053"/>
      <c r="D1053"/>
      <c r="E1053" s="108"/>
      <c r="F1053"/>
      <c r="G1053"/>
      <c r="H1053" s="108"/>
      <c r="I1053"/>
      <c r="J1053"/>
      <c r="K1053"/>
      <c r="L1053" s="111"/>
      <c r="M1053"/>
      <c r="N1053"/>
      <c r="O1053"/>
      <c r="P1053"/>
      <c r="Q1053"/>
      <c r="R1053"/>
      <c r="S1053"/>
      <c r="T1053" s="109"/>
      <c r="U1053"/>
      <c r="V1053"/>
      <c r="W1053"/>
      <c r="X1053"/>
      <c r="Y1053"/>
      <c r="Z1053"/>
      <c r="AA1053"/>
    </row>
    <row r="1054" spans="1:27" x14ac:dyDescent="0.25">
      <c r="A1054"/>
      <c r="B1054"/>
      <c r="C1054"/>
      <c r="D1054"/>
      <c r="E1054" s="108"/>
      <c r="F1054"/>
      <c r="G1054"/>
      <c r="H1054" s="108"/>
      <c r="I1054"/>
      <c r="J1054"/>
      <c r="K1054"/>
      <c r="L1054" s="111"/>
      <c r="M1054"/>
      <c r="N1054"/>
      <c r="O1054"/>
      <c r="P1054"/>
      <c r="Q1054"/>
      <c r="R1054"/>
      <c r="S1054"/>
      <c r="T1054" s="109"/>
      <c r="U1054"/>
      <c r="V1054"/>
      <c r="W1054"/>
      <c r="X1054"/>
      <c r="Y1054"/>
      <c r="Z1054"/>
      <c r="AA1054"/>
    </row>
    <row r="1055" spans="1:27" x14ac:dyDescent="0.25">
      <c r="A1055"/>
      <c r="B1055"/>
      <c r="C1055"/>
      <c r="D1055"/>
      <c r="E1055" s="108"/>
      <c r="F1055"/>
      <c r="G1055"/>
      <c r="H1055" s="108"/>
      <c r="I1055"/>
      <c r="J1055"/>
      <c r="K1055"/>
      <c r="L1055" s="111"/>
      <c r="M1055"/>
      <c r="N1055"/>
      <c r="O1055"/>
      <c r="P1055"/>
      <c r="Q1055"/>
      <c r="R1055"/>
      <c r="S1055"/>
      <c r="T1055" s="109"/>
      <c r="U1055"/>
      <c r="V1055"/>
      <c r="W1055"/>
      <c r="X1055"/>
      <c r="Y1055"/>
      <c r="Z1055"/>
      <c r="AA1055"/>
    </row>
    <row r="1056" spans="1:27" x14ac:dyDescent="0.25">
      <c r="A1056"/>
      <c r="B1056"/>
      <c r="C1056"/>
      <c r="D1056"/>
      <c r="E1056" s="108"/>
      <c r="F1056"/>
      <c r="G1056"/>
      <c r="H1056" s="108"/>
      <c r="I1056"/>
      <c r="J1056"/>
      <c r="K1056"/>
      <c r="L1056" s="111"/>
      <c r="M1056"/>
      <c r="N1056"/>
      <c r="O1056"/>
      <c r="P1056"/>
      <c r="Q1056"/>
      <c r="R1056"/>
      <c r="S1056"/>
      <c r="T1056" s="109"/>
      <c r="U1056"/>
      <c r="V1056"/>
      <c r="W1056"/>
      <c r="X1056"/>
      <c r="Y1056"/>
      <c r="Z1056"/>
      <c r="AA1056"/>
    </row>
    <row r="1057" spans="1:27" x14ac:dyDescent="0.25">
      <c r="A1057"/>
      <c r="B1057"/>
      <c r="C1057"/>
      <c r="D1057"/>
      <c r="E1057" s="108"/>
      <c r="F1057"/>
      <c r="G1057"/>
      <c r="H1057" s="108"/>
      <c r="I1057"/>
      <c r="J1057"/>
      <c r="K1057"/>
      <c r="L1057" s="111"/>
      <c r="M1057"/>
      <c r="N1057"/>
      <c r="O1057"/>
      <c r="P1057"/>
      <c r="Q1057"/>
      <c r="R1057"/>
      <c r="S1057"/>
      <c r="T1057" s="109"/>
      <c r="U1057"/>
      <c r="V1057"/>
      <c r="W1057"/>
      <c r="X1057"/>
      <c r="Y1057"/>
      <c r="Z1057"/>
      <c r="AA1057"/>
    </row>
    <row r="1058" spans="1:27" x14ac:dyDescent="0.25">
      <c r="A1058"/>
      <c r="B1058"/>
      <c r="C1058"/>
      <c r="D1058"/>
      <c r="E1058" s="108"/>
      <c r="F1058"/>
      <c r="G1058"/>
      <c r="H1058" s="108"/>
      <c r="I1058"/>
      <c r="J1058"/>
      <c r="K1058"/>
      <c r="L1058" s="111"/>
      <c r="M1058"/>
      <c r="N1058"/>
      <c r="O1058"/>
      <c r="P1058"/>
      <c r="Q1058"/>
      <c r="R1058"/>
      <c r="S1058"/>
      <c r="T1058" s="109"/>
      <c r="U1058"/>
      <c r="V1058"/>
      <c r="W1058"/>
      <c r="X1058"/>
      <c r="Y1058"/>
      <c r="Z1058"/>
      <c r="AA1058"/>
    </row>
    <row r="1059" spans="1:27" x14ac:dyDescent="0.25">
      <c r="A1059"/>
      <c r="B1059"/>
      <c r="C1059"/>
      <c r="D1059"/>
      <c r="E1059" s="108"/>
      <c r="F1059"/>
      <c r="G1059"/>
      <c r="H1059" s="108"/>
      <c r="I1059"/>
      <c r="J1059"/>
      <c r="K1059"/>
      <c r="L1059" s="111"/>
      <c r="M1059"/>
      <c r="N1059"/>
      <c r="O1059"/>
      <c r="P1059"/>
      <c r="Q1059"/>
      <c r="R1059"/>
      <c r="S1059"/>
      <c r="T1059" s="109"/>
      <c r="U1059"/>
      <c r="V1059"/>
      <c r="W1059"/>
      <c r="X1059"/>
      <c r="Y1059"/>
      <c r="Z1059"/>
      <c r="AA1059"/>
    </row>
    <row r="1060" spans="1:27" x14ac:dyDescent="0.25">
      <c r="A1060"/>
      <c r="B1060"/>
      <c r="C1060"/>
      <c r="D1060"/>
      <c r="E1060" s="108"/>
      <c r="F1060"/>
      <c r="G1060"/>
      <c r="H1060" s="108"/>
      <c r="I1060"/>
      <c r="J1060"/>
      <c r="K1060"/>
      <c r="L1060" s="111"/>
      <c r="M1060"/>
      <c r="N1060"/>
      <c r="O1060"/>
      <c r="P1060"/>
      <c r="Q1060"/>
      <c r="R1060"/>
      <c r="S1060"/>
      <c r="T1060" s="109"/>
      <c r="U1060"/>
      <c r="V1060"/>
      <c r="W1060"/>
      <c r="X1060"/>
      <c r="Y1060"/>
      <c r="Z1060"/>
      <c r="AA1060"/>
    </row>
    <row r="1061" spans="1:27" x14ac:dyDescent="0.25">
      <c r="A1061"/>
      <c r="B1061"/>
      <c r="C1061"/>
      <c r="D1061"/>
      <c r="E1061" s="108"/>
      <c r="F1061"/>
      <c r="G1061"/>
      <c r="H1061" s="108"/>
      <c r="I1061"/>
      <c r="J1061"/>
      <c r="K1061"/>
      <c r="L1061" s="111"/>
      <c r="M1061"/>
      <c r="N1061"/>
      <c r="O1061"/>
      <c r="P1061"/>
      <c r="Q1061"/>
      <c r="R1061"/>
      <c r="S1061"/>
      <c r="T1061" s="109"/>
      <c r="U1061"/>
      <c r="V1061"/>
      <c r="W1061"/>
      <c r="X1061"/>
      <c r="Y1061"/>
      <c r="Z1061"/>
      <c r="AA1061"/>
    </row>
    <row r="1062" spans="1:27" x14ac:dyDescent="0.25">
      <c r="A1062"/>
      <c r="B1062"/>
      <c r="C1062"/>
      <c r="D1062"/>
      <c r="E1062" s="108"/>
      <c r="F1062"/>
      <c r="G1062"/>
      <c r="H1062" s="108"/>
      <c r="I1062"/>
      <c r="J1062"/>
      <c r="K1062"/>
      <c r="L1062" s="111"/>
      <c r="M1062"/>
      <c r="N1062"/>
      <c r="O1062"/>
      <c r="P1062"/>
      <c r="Q1062"/>
      <c r="R1062"/>
      <c r="S1062"/>
      <c r="T1062" s="109"/>
      <c r="U1062"/>
      <c r="V1062"/>
      <c r="W1062"/>
      <c r="X1062"/>
      <c r="Y1062"/>
      <c r="Z1062"/>
      <c r="AA1062"/>
    </row>
    <row r="1063" spans="1:27" x14ac:dyDescent="0.25">
      <c r="A1063"/>
      <c r="B1063"/>
      <c r="C1063"/>
      <c r="D1063"/>
      <c r="E1063" s="108"/>
      <c r="F1063"/>
      <c r="G1063"/>
      <c r="H1063" s="108"/>
      <c r="I1063"/>
      <c r="J1063"/>
      <c r="K1063"/>
      <c r="L1063" s="111"/>
      <c r="M1063"/>
      <c r="N1063"/>
      <c r="O1063"/>
      <c r="P1063"/>
      <c r="Q1063"/>
      <c r="R1063"/>
      <c r="S1063"/>
      <c r="T1063" s="109"/>
      <c r="U1063"/>
      <c r="V1063"/>
      <c r="W1063"/>
      <c r="X1063"/>
      <c r="Y1063"/>
      <c r="Z1063"/>
      <c r="AA1063"/>
    </row>
    <row r="1064" spans="1:27" x14ac:dyDescent="0.25">
      <c r="A1064"/>
      <c r="B1064"/>
      <c r="C1064"/>
      <c r="D1064"/>
      <c r="E1064" s="108"/>
      <c r="F1064"/>
      <c r="G1064"/>
      <c r="H1064" s="108"/>
      <c r="I1064"/>
      <c r="J1064"/>
      <c r="K1064"/>
      <c r="L1064" s="111"/>
      <c r="M1064"/>
      <c r="N1064"/>
      <c r="O1064"/>
      <c r="P1064"/>
      <c r="Q1064"/>
      <c r="R1064"/>
      <c r="S1064"/>
      <c r="T1064" s="109"/>
      <c r="U1064"/>
      <c r="V1064"/>
      <c r="W1064"/>
      <c r="X1064"/>
      <c r="Y1064"/>
      <c r="Z1064"/>
      <c r="AA1064"/>
    </row>
    <row r="1065" spans="1:27" x14ac:dyDescent="0.25">
      <c r="A1065"/>
      <c r="B1065"/>
      <c r="C1065"/>
      <c r="D1065"/>
      <c r="E1065" s="108"/>
      <c r="F1065"/>
      <c r="G1065"/>
      <c r="H1065" s="108"/>
      <c r="I1065"/>
      <c r="J1065"/>
      <c r="K1065"/>
      <c r="L1065" s="111"/>
      <c r="M1065"/>
      <c r="N1065"/>
      <c r="O1065"/>
      <c r="P1065"/>
      <c r="Q1065"/>
      <c r="R1065"/>
      <c r="S1065"/>
      <c r="T1065" s="109"/>
      <c r="U1065"/>
      <c r="V1065"/>
      <c r="W1065"/>
      <c r="X1065"/>
      <c r="Y1065"/>
      <c r="Z1065"/>
      <c r="AA1065"/>
    </row>
    <row r="1066" spans="1:27" x14ac:dyDescent="0.25">
      <c r="A1066"/>
      <c r="B1066"/>
      <c r="C1066"/>
      <c r="D1066"/>
      <c r="E1066" s="108"/>
      <c r="F1066"/>
      <c r="G1066"/>
      <c r="H1066" s="108"/>
      <c r="I1066"/>
      <c r="J1066"/>
      <c r="K1066"/>
      <c r="L1066" s="111"/>
      <c r="M1066"/>
      <c r="N1066"/>
      <c r="O1066"/>
      <c r="P1066"/>
      <c r="Q1066"/>
      <c r="R1066"/>
      <c r="S1066"/>
      <c r="T1066" s="109"/>
      <c r="U1066"/>
      <c r="V1066"/>
      <c r="W1066"/>
      <c r="X1066"/>
      <c r="Y1066"/>
      <c r="Z1066"/>
      <c r="AA1066"/>
    </row>
    <row r="1067" spans="1:27" x14ac:dyDescent="0.25">
      <c r="A1067"/>
      <c r="B1067"/>
      <c r="C1067"/>
      <c r="D1067"/>
      <c r="E1067" s="108"/>
      <c r="F1067"/>
      <c r="G1067"/>
      <c r="H1067" s="108"/>
      <c r="I1067"/>
      <c r="J1067"/>
      <c r="K1067"/>
      <c r="L1067" s="111"/>
      <c r="M1067"/>
      <c r="N1067"/>
      <c r="O1067"/>
      <c r="P1067"/>
      <c r="Q1067"/>
      <c r="R1067"/>
      <c r="S1067"/>
      <c r="T1067" s="109"/>
      <c r="U1067"/>
      <c r="V1067"/>
      <c r="W1067"/>
      <c r="X1067"/>
      <c r="Y1067"/>
      <c r="Z1067"/>
      <c r="AA1067"/>
    </row>
    <row r="1068" spans="1:27" x14ac:dyDescent="0.25">
      <c r="A1068"/>
      <c r="B1068"/>
      <c r="C1068"/>
      <c r="D1068"/>
      <c r="E1068" s="108"/>
      <c r="F1068"/>
      <c r="G1068"/>
      <c r="H1068" s="108"/>
      <c r="I1068"/>
      <c r="J1068"/>
      <c r="K1068"/>
      <c r="L1068" s="111"/>
      <c r="M1068"/>
      <c r="N1068"/>
      <c r="O1068"/>
      <c r="P1068"/>
      <c r="Q1068"/>
      <c r="R1068"/>
      <c r="S1068"/>
      <c r="T1068" s="109"/>
      <c r="U1068"/>
      <c r="V1068"/>
      <c r="W1068"/>
      <c r="X1068"/>
      <c r="Y1068"/>
      <c r="Z1068"/>
      <c r="AA1068"/>
    </row>
    <row r="1069" spans="1:27" x14ac:dyDescent="0.25">
      <c r="A1069"/>
      <c r="B1069"/>
      <c r="C1069"/>
      <c r="D1069"/>
      <c r="E1069" s="108"/>
      <c r="F1069"/>
      <c r="G1069"/>
      <c r="H1069" s="108"/>
      <c r="I1069"/>
      <c r="J1069"/>
      <c r="K1069"/>
      <c r="L1069" s="111"/>
      <c r="M1069"/>
      <c r="N1069"/>
      <c r="O1069"/>
      <c r="P1069"/>
      <c r="Q1069"/>
      <c r="R1069"/>
      <c r="S1069"/>
      <c r="T1069" s="109"/>
      <c r="U1069"/>
      <c r="V1069"/>
      <c r="W1069"/>
      <c r="X1069"/>
      <c r="Y1069"/>
      <c r="Z1069"/>
      <c r="AA1069"/>
    </row>
    <row r="1070" spans="1:27" x14ac:dyDescent="0.25">
      <c r="A1070"/>
      <c r="B1070"/>
      <c r="C1070"/>
      <c r="D1070"/>
      <c r="E1070" s="108"/>
      <c r="F1070"/>
      <c r="G1070"/>
      <c r="H1070" s="108"/>
      <c r="I1070"/>
      <c r="J1070"/>
      <c r="K1070"/>
      <c r="L1070" s="111"/>
      <c r="M1070"/>
      <c r="N1070"/>
      <c r="O1070"/>
      <c r="P1070"/>
      <c r="Q1070"/>
      <c r="R1070"/>
      <c r="S1070"/>
      <c r="T1070" s="109"/>
      <c r="U1070"/>
      <c r="V1070"/>
      <c r="W1070"/>
      <c r="X1070"/>
      <c r="Y1070"/>
      <c r="Z1070"/>
      <c r="AA1070"/>
    </row>
    <row r="1071" spans="1:27" x14ac:dyDescent="0.25">
      <c r="A1071"/>
      <c r="B1071"/>
      <c r="C1071"/>
      <c r="D1071"/>
      <c r="E1071" s="108"/>
      <c r="F1071"/>
      <c r="G1071"/>
      <c r="H1071" s="108"/>
      <c r="I1071"/>
      <c r="J1071"/>
      <c r="K1071"/>
      <c r="L1071" s="111"/>
      <c r="M1071"/>
      <c r="N1071"/>
      <c r="O1071"/>
      <c r="P1071"/>
      <c r="Q1071"/>
      <c r="R1071"/>
      <c r="S1071"/>
      <c r="T1071" s="109"/>
      <c r="U1071"/>
      <c r="V1071"/>
      <c r="W1071"/>
      <c r="X1071"/>
      <c r="Y1071"/>
      <c r="Z1071"/>
      <c r="AA1071"/>
    </row>
    <row r="1072" spans="1:27" x14ac:dyDescent="0.25">
      <c r="A1072"/>
      <c r="B1072"/>
      <c r="C1072"/>
      <c r="D1072"/>
      <c r="E1072" s="108"/>
      <c r="F1072"/>
      <c r="G1072"/>
      <c r="H1072" s="108"/>
      <c r="I1072"/>
      <c r="J1072"/>
      <c r="K1072"/>
      <c r="L1072" s="111"/>
      <c r="M1072"/>
      <c r="N1072"/>
      <c r="O1072"/>
      <c r="P1072"/>
      <c r="Q1072"/>
      <c r="R1072"/>
      <c r="S1072"/>
      <c r="T1072" s="109"/>
      <c r="U1072"/>
      <c r="V1072"/>
      <c r="W1072"/>
      <c r="X1072"/>
      <c r="Y1072"/>
      <c r="Z1072"/>
      <c r="AA1072"/>
    </row>
    <row r="1073" spans="1:27" x14ac:dyDescent="0.25">
      <c r="A1073"/>
      <c r="B1073"/>
      <c r="C1073"/>
      <c r="D1073"/>
      <c r="E1073" s="108"/>
      <c r="F1073"/>
      <c r="G1073"/>
      <c r="H1073" s="108"/>
      <c r="I1073"/>
      <c r="J1073"/>
      <c r="K1073"/>
      <c r="L1073" s="111"/>
      <c r="M1073"/>
      <c r="N1073"/>
      <c r="O1073"/>
      <c r="P1073"/>
      <c r="Q1073"/>
      <c r="R1073"/>
      <c r="S1073"/>
      <c r="T1073" s="109"/>
      <c r="U1073"/>
      <c r="V1073"/>
      <c r="W1073"/>
      <c r="X1073"/>
      <c r="Y1073"/>
      <c r="Z1073"/>
      <c r="AA1073"/>
    </row>
    <row r="1074" spans="1:27" x14ac:dyDescent="0.25">
      <c r="A1074"/>
      <c r="B1074"/>
      <c r="C1074"/>
      <c r="D1074"/>
      <c r="E1074" s="108"/>
      <c r="F1074"/>
      <c r="G1074"/>
      <c r="H1074" s="108"/>
      <c r="I1074"/>
      <c r="J1074"/>
      <c r="K1074"/>
      <c r="L1074" s="111"/>
      <c r="M1074"/>
      <c r="N1074"/>
      <c r="O1074"/>
      <c r="P1074"/>
      <c r="Q1074"/>
      <c r="R1074"/>
      <c r="S1074"/>
      <c r="T1074" s="109"/>
      <c r="U1074"/>
      <c r="V1074"/>
      <c r="W1074"/>
      <c r="X1074"/>
      <c r="Y1074"/>
      <c r="Z1074"/>
      <c r="AA1074"/>
    </row>
    <row r="1075" spans="1:27" x14ac:dyDescent="0.25">
      <c r="A1075"/>
      <c r="B1075"/>
      <c r="C1075"/>
      <c r="D1075"/>
      <c r="E1075" s="108"/>
      <c r="F1075"/>
      <c r="G1075"/>
      <c r="H1075" s="108"/>
      <c r="I1075"/>
      <c r="J1075"/>
      <c r="K1075"/>
      <c r="L1075" s="111"/>
      <c r="M1075"/>
      <c r="N1075"/>
      <c r="O1075"/>
      <c r="P1075"/>
      <c r="Q1075"/>
      <c r="R1075"/>
      <c r="S1075"/>
      <c r="T1075" s="109"/>
      <c r="U1075"/>
      <c r="V1075"/>
      <c r="W1075"/>
      <c r="X1075"/>
      <c r="Y1075"/>
      <c r="Z1075"/>
      <c r="AA1075"/>
    </row>
    <row r="1076" spans="1:27" x14ac:dyDescent="0.25">
      <c r="A1076"/>
      <c r="B1076"/>
      <c r="C1076"/>
      <c r="D1076"/>
      <c r="E1076" s="108"/>
      <c r="F1076"/>
      <c r="G1076"/>
      <c r="H1076" s="108"/>
      <c r="I1076"/>
      <c r="J1076"/>
      <c r="K1076"/>
      <c r="L1076" s="111"/>
      <c r="M1076"/>
      <c r="N1076"/>
      <c r="O1076"/>
      <c r="P1076"/>
      <c r="Q1076"/>
      <c r="R1076"/>
      <c r="S1076"/>
      <c r="T1076" s="109"/>
      <c r="U1076"/>
      <c r="V1076"/>
      <c r="W1076"/>
      <c r="X1076"/>
      <c r="Y1076"/>
      <c r="Z1076"/>
      <c r="AA1076"/>
    </row>
    <row r="1077" spans="1:27" x14ac:dyDescent="0.25">
      <c r="A1077"/>
      <c r="B1077"/>
      <c r="C1077"/>
      <c r="D1077"/>
      <c r="E1077" s="108"/>
      <c r="F1077"/>
      <c r="G1077"/>
      <c r="H1077" s="108"/>
      <c r="I1077"/>
      <c r="J1077"/>
      <c r="K1077"/>
      <c r="L1077" s="111"/>
      <c r="M1077"/>
      <c r="N1077"/>
      <c r="O1077"/>
      <c r="P1077"/>
      <c r="Q1077"/>
      <c r="R1077"/>
      <c r="S1077"/>
      <c r="T1077" s="109"/>
      <c r="U1077"/>
      <c r="V1077"/>
      <c r="W1077"/>
      <c r="X1077"/>
      <c r="Y1077"/>
      <c r="Z1077"/>
      <c r="AA1077"/>
    </row>
    <row r="1078" spans="1:27" x14ac:dyDescent="0.25">
      <c r="A1078"/>
      <c r="B1078"/>
      <c r="C1078"/>
      <c r="D1078"/>
      <c r="E1078" s="108"/>
      <c r="F1078"/>
      <c r="G1078"/>
      <c r="H1078" s="108"/>
      <c r="I1078"/>
      <c r="J1078"/>
      <c r="K1078"/>
      <c r="L1078" s="111"/>
      <c r="M1078"/>
      <c r="N1078"/>
      <c r="O1078"/>
      <c r="P1078"/>
      <c r="Q1078"/>
      <c r="R1078"/>
      <c r="S1078"/>
      <c r="T1078" s="109"/>
      <c r="U1078"/>
      <c r="V1078"/>
      <c r="W1078"/>
      <c r="X1078"/>
      <c r="Y1078"/>
      <c r="Z1078"/>
      <c r="AA1078"/>
    </row>
    <row r="1079" spans="1:27" x14ac:dyDescent="0.25">
      <c r="A1079"/>
      <c r="B1079"/>
      <c r="C1079"/>
      <c r="D1079"/>
      <c r="E1079" s="108"/>
      <c r="F1079"/>
      <c r="G1079"/>
      <c r="H1079" s="108"/>
      <c r="I1079"/>
      <c r="J1079"/>
      <c r="K1079"/>
      <c r="L1079" s="111"/>
      <c r="M1079"/>
      <c r="N1079"/>
      <c r="O1079"/>
      <c r="P1079"/>
      <c r="Q1079"/>
      <c r="R1079"/>
      <c r="S1079"/>
      <c r="T1079" s="109"/>
      <c r="U1079"/>
      <c r="V1079"/>
      <c r="W1079"/>
      <c r="X1079"/>
      <c r="Y1079"/>
      <c r="Z1079"/>
      <c r="AA1079"/>
    </row>
    <row r="1080" spans="1:27" x14ac:dyDescent="0.25">
      <c r="A1080"/>
      <c r="B1080"/>
      <c r="C1080"/>
      <c r="D1080"/>
      <c r="E1080" s="108"/>
      <c r="F1080"/>
      <c r="G1080"/>
      <c r="H1080" s="108"/>
      <c r="I1080"/>
      <c r="J1080"/>
      <c r="K1080"/>
      <c r="L1080" s="111"/>
      <c r="M1080"/>
      <c r="N1080"/>
      <c r="O1080"/>
      <c r="P1080"/>
      <c r="Q1080"/>
      <c r="R1080"/>
      <c r="S1080"/>
      <c r="T1080" s="109"/>
      <c r="U1080"/>
      <c r="V1080"/>
      <c r="W1080"/>
      <c r="X1080"/>
      <c r="Y1080"/>
      <c r="Z1080"/>
      <c r="AA1080"/>
    </row>
    <row r="1081" spans="1:27" x14ac:dyDescent="0.25">
      <c r="A1081"/>
      <c r="B1081"/>
      <c r="C1081"/>
      <c r="D1081"/>
      <c r="E1081" s="108"/>
      <c r="F1081"/>
      <c r="G1081"/>
      <c r="H1081" s="108"/>
      <c r="I1081"/>
      <c r="J1081"/>
      <c r="K1081"/>
      <c r="L1081" s="111"/>
      <c r="M1081"/>
      <c r="N1081"/>
      <c r="O1081"/>
      <c r="P1081"/>
      <c r="Q1081"/>
      <c r="R1081"/>
      <c r="S1081"/>
      <c r="T1081" s="109"/>
      <c r="U1081"/>
      <c r="V1081"/>
      <c r="W1081"/>
      <c r="X1081"/>
      <c r="Y1081"/>
      <c r="Z1081"/>
      <c r="AA1081"/>
    </row>
    <row r="1082" spans="1:27" x14ac:dyDescent="0.25">
      <c r="A1082"/>
      <c r="B1082"/>
      <c r="C1082"/>
      <c r="D1082"/>
      <c r="E1082" s="108"/>
      <c r="F1082"/>
      <c r="G1082"/>
      <c r="H1082" s="108"/>
      <c r="I1082"/>
      <c r="J1082"/>
      <c r="K1082"/>
      <c r="L1082" s="111"/>
      <c r="M1082"/>
      <c r="N1082"/>
      <c r="O1082"/>
      <c r="P1082"/>
      <c r="Q1082"/>
      <c r="R1082"/>
      <c r="S1082"/>
      <c r="T1082" s="109"/>
      <c r="U1082"/>
      <c r="V1082"/>
      <c r="W1082"/>
      <c r="X1082"/>
      <c r="Y1082"/>
      <c r="Z1082"/>
      <c r="AA1082"/>
    </row>
    <row r="1083" spans="1:27" x14ac:dyDescent="0.25">
      <c r="A1083"/>
      <c r="B1083"/>
      <c r="C1083"/>
      <c r="D1083"/>
      <c r="E1083" s="108"/>
      <c r="F1083"/>
      <c r="G1083"/>
      <c r="H1083" s="108"/>
      <c r="I1083"/>
      <c r="J1083"/>
      <c r="K1083"/>
      <c r="L1083" s="111"/>
      <c r="M1083"/>
      <c r="N1083"/>
      <c r="O1083"/>
      <c r="P1083"/>
      <c r="Q1083"/>
      <c r="R1083"/>
      <c r="S1083"/>
      <c r="T1083" s="109"/>
      <c r="U1083"/>
      <c r="V1083"/>
      <c r="W1083"/>
      <c r="X1083"/>
      <c r="Y1083"/>
      <c r="Z1083"/>
      <c r="AA1083"/>
    </row>
    <row r="1084" spans="1:27" x14ac:dyDescent="0.25">
      <c r="A1084"/>
      <c r="B1084"/>
      <c r="C1084"/>
      <c r="D1084"/>
      <c r="E1084" s="108"/>
      <c r="F1084"/>
      <c r="G1084"/>
      <c r="H1084" s="108"/>
      <c r="I1084"/>
      <c r="J1084"/>
      <c r="K1084"/>
      <c r="L1084" s="111"/>
      <c r="M1084"/>
      <c r="N1084"/>
      <c r="O1084"/>
      <c r="P1084"/>
      <c r="Q1084"/>
      <c r="R1084"/>
      <c r="S1084"/>
      <c r="T1084" s="109"/>
      <c r="U1084"/>
      <c r="V1084"/>
      <c r="W1084"/>
      <c r="X1084"/>
      <c r="Y1084"/>
      <c r="Z1084"/>
      <c r="AA1084"/>
    </row>
    <row r="1085" spans="1:27" x14ac:dyDescent="0.25">
      <c r="A1085"/>
      <c r="B1085"/>
      <c r="C1085"/>
      <c r="D1085"/>
      <c r="E1085" s="108"/>
      <c r="F1085"/>
      <c r="G1085"/>
      <c r="H1085" s="108"/>
      <c r="I1085"/>
      <c r="J1085"/>
      <c r="K1085"/>
      <c r="L1085" s="111"/>
      <c r="M1085"/>
      <c r="N1085"/>
      <c r="O1085"/>
      <c r="P1085"/>
      <c r="Q1085"/>
      <c r="R1085"/>
      <c r="S1085"/>
      <c r="T1085" s="109"/>
      <c r="U1085"/>
      <c r="V1085"/>
      <c r="W1085"/>
      <c r="X1085"/>
      <c r="Y1085"/>
      <c r="Z1085"/>
      <c r="AA1085"/>
    </row>
    <row r="1086" spans="1:27" x14ac:dyDescent="0.25">
      <c r="A1086"/>
      <c r="B1086"/>
      <c r="C1086"/>
      <c r="D1086"/>
      <c r="E1086" s="108"/>
      <c r="F1086"/>
      <c r="G1086"/>
      <c r="H1086" s="108"/>
      <c r="I1086"/>
      <c r="J1086"/>
      <c r="K1086"/>
      <c r="L1086" s="111"/>
      <c r="M1086"/>
      <c r="N1086"/>
      <c r="O1086"/>
      <c r="P1086"/>
      <c r="Q1086"/>
      <c r="R1086"/>
      <c r="S1086"/>
      <c r="T1086" s="109"/>
      <c r="U1086"/>
      <c r="V1086"/>
      <c r="W1086"/>
      <c r="X1086"/>
      <c r="Y1086"/>
      <c r="Z1086"/>
      <c r="AA1086"/>
    </row>
    <row r="1087" spans="1:27" x14ac:dyDescent="0.25">
      <c r="A1087"/>
      <c r="B1087"/>
      <c r="C1087"/>
      <c r="D1087"/>
      <c r="E1087" s="108"/>
      <c r="F1087"/>
      <c r="G1087"/>
      <c r="H1087" s="108"/>
      <c r="I1087"/>
      <c r="J1087"/>
      <c r="K1087"/>
      <c r="L1087" s="111"/>
      <c r="M1087"/>
      <c r="N1087"/>
      <c r="O1087"/>
      <c r="P1087"/>
      <c r="Q1087"/>
      <c r="R1087"/>
      <c r="S1087"/>
      <c r="T1087" s="109"/>
      <c r="U1087"/>
      <c r="V1087"/>
      <c r="W1087"/>
      <c r="X1087"/>
      <c r="Y1087"/>
      <c r="Z1087"/>
      <c r="AA1087"/>
    </row>
    <row r="1088" spans="1:27" x14ac:dyDescent="0.25">
      <c r="A1088"/>
      <c r="B1088"/>
      <c r="C1088"/>
      <c r="D1088"/>
      <c r="E1088" s="108"/>
      <c r="F1088"/>
      <c r="G1088"/>
      <c r="H1088" s="108"/>
      <c r="I1088"/>
      <c r="J1088"/>
      <c r="K1088"/>
      <c r="L1088" s="111"/>
      <c r="M1088"/>
      <c r="N1088"/>
      <c r="O1088"/>
      <c r="P1088"/>
      <c r="Q1088"/>
      <c r="R1088"/>
      <c r="S1088"/>
      <c r="T1088" s="109"/>
      <c r="U1088"/>
      <c r="V1088"/>
      <c r="W1088"/>
      <c r="X1088"/>
      <c r="Y1088"/>
      <c r="Z1088"/>
      <c r="AA1088"/>
    </row>
    <row r="1089" spans="1:27" x14ac:dyDescent="0.25">
      <c r="A1089"/>
      <c r="B1089"/>
      <c r="C1089"/>
      <c r="D1089"/>
      <c r="E1089" s="108"/>
      <c r="F1089"/>
      <c r="G1089"/>
      <c r="H1089" s="108"/>
      <c r="I1089"/>
      <c r="J1089"/>
      <c r="K1089"/>
      <c r="L1089" s="111"/>
      <c r="M1089"/>
      <c r="N1089"/>
      <c r="O1089"/>
      <c r="P1089"/>
      <c r="Q1089"/>
      <c r="R1089"/>
      <c r="S1089"/>
      <c r="T1089" s="109"/>
      <c r="U1089"/>
      <c r="V1089"/>
      <c r="W1089"/>
      <c r="X1089"/>
      <c r="Y1089"/>
      <c r="Z1089"/>
      <c r="AA1089"/>
    </row>
    <row r="1090" spans="1:27" x14ac:dyDescent="0.25">
      <c r="A1090"/>
      <c r="B1090"/>
      <c r="C1090"/>
      <c r="D1090"/>
      <c r="E1090" s="108"/>
      <c r="F1090"/>
      <c r="G1090"/>
      <c r="H1090" s="108"/>
      <c r="I1090"/>
      <c r="J1090"/>
      <c r="K1090"/>
      <c r="L1090" s="111"/>
      <c r="M1090"/>
      <c r="N1090"/>
      <c r="O1090"/>
      <c r="P1090"/>
      <c r="Q1090"/>
      <c r="R1090"/>
      <c r="S1090"/>
      <c r="T1090" s="109"/>
      <c r="U1090"/>
      <c r="V1090"/>
      <c r="W1090"/>
      <c r="X1090"/>
      <c r="Y1090"/>
      <c r="Z1090"/>
      <c r="AA1090"/>
    </row>
    <row r="1091" spans="1:27" x14ac:dyDescent="0.25">
      <c r="A1091"/>
      <c r="B1091"/>
      <c r="C1091"/>
      <c r="D1091"/>
      <c r="E1091" s="108"/>
      <c r="F1091"/>
      <c r="G1091"/>
      <c r="H1091" s="108"/>
      <c r="I1091"/>
      <c r="J1091"/>
      <c r="K1091"/>
      <c r="L1091" s="111"/>
      <c r="M1091"/>
      <c r="N1091"/>
      <c r="O1091"/>
      <c r="P1091"/>
      <c r="Q1091"/>
      <c r="R1091"/>
      <c r="S1091"/>
      <c r="T1091" s="109"/>
      <c r="U1091"/>
      <c r="V1091"/>
      <c r="W1091"/>
      <c r="X1091"/>
      <c r="Y1091"/>
      <c r="Z1091"/>
      <c r="AA1091"/>
    </row>
    <row r="1092" spans="1:27" x14ac:dyDescent="0.25">
      <c r="A1092"/>
      <c r="B1092"/>
      <c r="C1092"/>
      <c r="D1092"/>
      <c r="E1092" s="108"/>
      <c r="F1092"/>
      <c r="G1092"/>
      <c r="H1092" s="108"/>
      <c r="I1092"/>
      <c r="J1092"/>
      <c r="K1092"/>
      <c r="L1092" s="111"/>
      <c r="M1092"/>
      <c r="N1092"/>
      <c r="O1092"/>
      <c r="P1092"/>
      <c r="Q1092"/>
      <c r="R1092"/>
      <c r="S1092"/>
      <c r="T1092" s="109"/>
      <c r="U1092"/>
      <c r="V1092"/>
      <c r="W1092"/>
      <c r="X1092"/>
      <c r="Y1092"/>
      <c r="Z1092"/>
      <c r="AA1092"/>
    </row>
    <row r="1093" spans="1:27" x14ac:dyDescent="0.25">
      <c r="A1093"/>
      <c r="B1093"/>
      <c r="C1093"/>
      <c r="D1093"/>
      <c r="E1093" s="108"/>
      <c r="F1093"/>
      <c r="G1093"/>
      <c r="H1093" s="108"/>
      <c r="I1093"/>
      <c r="J1093"/>
      <c r="K1093"/>
      <c r="L1093" s="111"/>
      <c r="M1093"/>
      <c r="N1093"/>
      <c r="O1093"/>
      <c r="P1093"/>
      <c r="Q1093"/>
      <c r="R1093"/>
      <c r="S1093"/>
      <c r="T1093" s="109"/>
      <c r="U1093"/>
      <c r="V1093"/>
      <c r="W1093"/>
      <c r="X1093"/>
      <c r="Y1093"/>
      <c r="Z1093"/>
      <c r="AA1093"/>
    </row>
    <row r="1094" spans="1:27" x14ac:dyDescent="0.25">
      <c r="A1094"/>
      <c r="B1094"/>
      <c r="C1094"/>
      <c r="D1094"/>
      <c r="E1094" s="108"/>
      <c r="F1094"/>
      <c r="G1094"/>
      <c r="H1094" s="108"/>
      <c r="I1094"/>
      <c r="J1094"/>
      <c r="K1094"/>
      <c r="L1094" s="111"/>
      <c r="M1094"/>
      <c r="N1094"/>
      <c r="O1094"/>
      <c r="P1094"/>
      <c r="Q1094"/>
      <c r="R1094"/>
      <c r="S1094"/>
      <c r="T1094" s="109"/>
      <c r="U1094"/>
      <c r="V1094"/>
      <c r="W1094"/>
      <c r="X1094"/>
      <c r="Y1094"/>
      <c r="Z1094"/>
      <c r="AA1094"/>
    </row>
    <row r="1095" spans="1:27" x14ac:dyDescent="0.25">
      <c r="A1095"/>
      <c r="B1095"/>
      <c r="C1095"/>
      <c r="D1095"/>
      <c r="E1095" s="108"/>
      <c r="F1095"/>
      <c r="G1095"/>
      <c r="H1095" s="108"/>
      <c r="I1095"/>
      <c r="J1095"/>
      <c r="K1095"/>
      <c r="L1095" s="111"/>
      <c r="M1095"/>
      <c r="N1095"/>
      <c r="O1095"/>
      <c r="P1095"/>
      <c r="Q1095"/>
      <c r="R1095"/>
      <c r="S1095"/>
      <c r="T1095" s="109"/>
      <c r="U1095"/>
      <c r="V1095"/>
      <c r="W1095"/>
      <c r="X1095"/>
      <c r="Y1095"/>
      <c r="Z1095"/>
      <c r="AA1095"/>
    </row>
    <row r="1096" spans="1:27" x14ac:dyDescent="0.25">
      <c r="A1096"/>
      <c r="B1096"/>
      <c r="C1096"/>
      <c r="D1096"/>
      <c r="E1096" s="108"/>
      <c r="F1096"/>
      <c r="G1096"/>
      <c r="H1096" s="108"/>
      <c r="I1096"/>
      <c r="J1096"/>
      <c r="K1096"/>
      <c r="L1096" s="111"/>
      <c r="M1096"/>
      <c r="N1096"/>
      <c r="O1096"/>
      <c r="P1096"/>
      <c r="Q1096"/>
      <c r="R1096"/>
      <c r="S1096"/>
      <c r="T1096" s="109"/>
      <c r="U1096"/>
      <c r="V1096"/>
      <c r="W1096"/>
      <c r="X1096"/>
      <c r="Y1096"/>
      <c r="Z1096"/>
      <c r="AA1096"/>
    </row>
    <row r="1097" spans="1:27" x14ac:dyDescent="0.25">
      <c r="A1097"/>
      <c r="B1097"/>
      <c r="C1097"/>
      <c r="D1097"/>
      <c r="E1097" s="108"/>
      <c r="F1097"/>
      <c r="G1097"/>
      <c r="H1097" s="108"/>
      <c r="I1097"/>
      <c r="J1097"/>
      <c r="K1097"/>
      <c r="L1097" s="111"/>
      <c r="M1097"/>
      <c r="N1097"/>
      <c r="O1097"/>
      <c r="P1097"/>
      <c r="Q1097"/>
      <c r="R1097"/>
      <c r="S1097"/>
      <c r="T1097" s="109"/>
      <c r="U1097"/>
      <c r="V1097"/>
      <c r="W1097"/>
      <c r="X1097"/>
      <c r="Y1097"/>
      <c r="Z1097"/>
      <c r="AA1097"/>
    </row>
    <row r="1098" spans="1:27" x14ac:dyDescent="0.25">
      <c r="A1098"/>
      <c r="B1098"/>
      <c r="C1098"/>
      <c r="D1098"/>
      <c r="E1098" s="108"/>
      <c r="F1098"/>
      <c r="G1098"/>
      <c r="H1098" s="108"/>
      <c r="I1098"/>
      <c r="J1098"/>
      <c r="K1098"/>
      <c r="L1098" s="111"/>
      <c r="M1098"/>
      <c r="N1098"/>
      <c r="O1098"/>
      <c r="P1098"/>
      <c r="Q1098"/>
      <c r="R1098"/>
      <c r="S1098"/>
      <c r="T1098" s="109"/>
      <c r="U1098"/>
      <c r="V1098"/>
      <c r="W1098"/>
      <c r="X1098"/>
      <c r="Y1098"/>
      <c r="Z1098"/>
      <c r="AA1098"/>
    </row>
    <row r="1099" spans="1:27" x14ac:dyDescent="0.25">
      <c r="A1099"/>
      <c r="B1099"/>
      <c r="C1099"/>
      <c r="D1099"/>
      <c r="E1099" s="108"/>
      <c r="F1099"/>
      <c r="G1099"/>
      <c r="H1099" s="108"/>
      <c r="I1099"/>
      <c r="J1099"/>
      <c r="K1099"/>
      <c r="L1099" s="111"/>
      <c r="M1099"/>
      <c r="N1099"/>
      <c r="O1099"/>
      <c r="P1099"/>
      <c r="Q1099"/>
      <c r="R1099"/>
      <c r="S1099"/>
      <c r="T1099" s="109"/>
      <c r="U1099"/>
      <c r="V1099"/>
      <c r="W1099"/>
      <c r="X1099"/>
      <c r="Y1099"/>
      <c r="Z1099"/>
      <c r="AA1099"/>
    </row>
    <row r="1100" spans="1:27" x14ac:dyDescent="0.25">
      <c r="A1100"/>
      <c r="B1100"/>
      <c r="C1100"/>
      <c r="D1100"/>
      <c r="E1100" s="108"/>
      <c r="F1100"/>
      <c r="G1100"/>
      <c r="H1100" s="108"/>
      <c r="I1100"/>
      <c r="J1100"/>
      <c r="K1100"/>
      <c r="L1100" s="111"/>
      <c r="M1100"/>
      <c r="N1100"/>
      <c r="O1100"/>
      <c r="P1100"/>
      <c r="Q1100"/>
      <c r="R1100"/>
      <c r="S1100"/>
      <c r="T1100" s="109"/>
      <c r="U1100"/>
      <c r="V1100"/>
      <c r="W1100"/>
      <c r="X1100"/>
      <c r="Y1100"/>
      <c r="Z1100"/>
      <c r="AA1100"/>
    </row>
    <row r="1101" spans="1:27" x14ac:dyDescent="0.25">
      <c r="A1101"/>
      <c r="B1101"/>
      <c r="C1101"/>
      <c r="D1101"/>
      <c r="E1101" s="108"/>
      <c r="F1101"/>
      <c r="G1101"/>
      <c r="H1101" s="108"/>
      <c r="I1101"/>
      <c r="J1101"/>
      <c r="K1101"/>
      <c r="L1101" s="111"/>
      <c r="M1101"/>
      <c r="N1101"/>
      <c r="O1101"/>
      <c r="P1101"/>
      <c r="Q1101"/>
      <c r="R1101"/>
      <c r="S1101"/>
      <c r="T1101" s="109"/>
      <c r="U1101"/>
      <c r="V1101"/>
      <c r="W1101"/>
      <c r="X1101"/>
      <c r="Y1101"/>
      <c r="Z1101"/>
      <c r="AA1101"/>
    </row>
    <row r="1102" spans="1:27" x14ac:dyDescent="0.25">
      <c r="A1102"/>
      <c r="B1102"/>
      <c r="C1102"/>
      <c r="D1102"/>
      <c r="E1102" s="108"/>
      <c r="F1102"/>
      <c r="G1102"/>
      <c r="H1102" s="108"/>
      <c r="I1102"/>
      <c r="J1102"/>
      <c r="K1102"/>
      <c r="L1102" s="111"/>
      <c r="M1102"/>
      <c r="N1102"/>
      <c r="O1102"/>
      <c r="P1102"/>
      <c r="Q1102"/>
      <c r="R1102"/>
      <c r="S1102"/>
      <c r="T1102" s="109"/>
      <c r="U1102"/>
      <c r="V1102"/>
      <c r="W1102"/>
      <c r="X1102"/>
      <c r="Y1102"/>
      <c r="Z1102"/>
      <c r="AA1102"/>
    </row>
    <row r="1103" spans="1:27" x14ac:dyDescent="0.25">
      <c r="A1103"/>
      <c r="B1103"/>
      <c r="C1103"/>
      <c r="D1103"/>
      <c r="E1103" s="108"/>
      <c r="F1103"/>
      <c r="G1103"/>
      <c r="H1103" s="108"/>
      <c r="I1103"/>
      <c r="J1103"/>
      <c r="K1103"/>
      <c r="L1103" s="111"/>
      <c r="M1103"/>
      <c r="N1103"/>
      <c r="O1103"/>
      <c r="P1103"/>
      <c r="Q1103"/>
      <c r="R1103"/>
      <c r="S1103"/>
      <c r="T1103" s="109"/>
      <c r="U1103"/>
      <c r="V1103"/>
      <c r="W1103"/>
      <c r="X1103"/>
      <c r="Y1103"/>
      <c r="Z1103"/>
      <c r="AA1103"/>
    </row>
    <row r="1104" spans="1:27" x14ac:dyDescent="0.25">
      <c r="A1104"/>
      <c r="B1104"/>
      <c r="C1104"/>
      <c r="D1104"/>
      <c r="E1104" s="108"/>
      <c r="F1104"/>
      <c r="G1104"/>
      <c r="H1104" s="108"/>
      <c r="I1104"/>
      <c r="J1104"/>
      <c r="K1104"/>
      <c r="L1104" s="111"/>
      <c r="M1104"/>
      <c r="N1104"/>
      <c r="O1104"/>
      <c r="P1104"/>
      <c r="Q1104"/>
      <c r="R1104"/>
      <c r="S1104"/>
      <c r="T1104" s="109"/>
      <c r="U1104"/>
      <c r="V1104"/>
      <c r="W1104"/>
      <c r="X1104"/>
      <c r="Y1104"/>
      <c r="Z1104"/>
      <c r="AA1104"/>
    </row>
    <row r="1105" spans="1:27" x14ac:dyDescent="0.25">
      <c r="A1105"/>
      <c r="B1105"/>
      <c r="C1105"/>
      <c r="D1105"/>
      <c r="E1105" s="108"/>
      <c r="F1105"/>
      <c r="G1105"/>
      <c r="H1105" s="108"/>
      <c r="I1105"/>
      <c r="J1105"/>
      <c r="K1105"/>
      <c r="L1105" s="111"/>
      <c r="M1105"/>
      <c r="N1105"/>
      <c r="O1105"/>
      <c r="P1105"/>
      <c r="Q1105"/>
      <c r="R1105"/>
      <c r="S1105"/>
      <c r="T1105" s="109"/>
      <c r="U1105"/>
      <c r="V1105"/>
      <c r="W1105"/>
      <c r="X1105"/>
      <c r="Y1105"/>
      <c r="Z1105"/>
      <c r="AA1105"/>
    </row>
    <row r="1106" spans="1:27" x14ac:dyDescent="0.25">
      <c r="A1106"/>
      <c r="B1106"/>
      <c r="C1106"/>
      <c r="D1106"/>
      <c r="E1106" s="108"/>
      <c r="F1106"/>
      <c r="G1106"/>
      <c r="H1106" s="108"/>
      <c r="I1106"/>
      <c r="J1106"/>
      <c r="K1106"/>
      <c r="L1106" s="111"/>
      <c r="M1106"/>
      <c r="N1106"/>
      <c r="O1106"/>
      <c r="P1106"/>
      <c r="Q1106"/>
      <c r="R1106"/>
      <c r="S1106"/>
      <c r="T1106" s="109"/>
      <c r="U1106"/>
      <c r="V1106"/>
      <c r="W1106"/>
      <c r="X1106"/>
      <c r="Y1106"/>
      <c r="Z1106"/>
      <c r="AA1106"/>
    </row>
    <row r="1107" spans="1:27" x14ac:dyDescent="0.25">
      <c r="A1107"/>
      <c r="B1107"/>
      <c r="C1107"/>
      <c r="D1107"/>
      <c r="E1107" s="108"/>
      <c r="F1107"/>
      <c r="G1107"/>
      <c r="H1107" s="108"/>
      <c r="I1107"/>
      <c r="J1107"/>
      <c r="K1107"/>
      <c r="L1107" s="111"/>
      <c r="M1107"/>
      <c r="N1107"/>
      <c r="O1107"/>
      <c r="P1107"/>
      <c r="Q1107"/>
      <c r="R1107"/>
      <c r="S1107"/>
      <c r="T1107" s="109"/>
      <c r="U1107"/>
      <c r="V1107"/>
      <c r="W1107"/>
      <c r="X1107"/>
      <c r="Y1107"/>
      <c r="Z1107"/>
      <c r="AA1107"/>
    </row>
    <row r="1108" spans="1:27" x14ac:dyDescent="0.25">
      <c r="A1108"/>
      <c r="B1108"/>
      <c r="C1108"/>
      <c r="D1108"/>
      <c r="E1108" s="108"/>
      <c r="F1108"/>
      <c r="G1108"/>
      <c r="H1108" s="108"/>
      <c r="I1108"/>
      <c r="J1108"/>
      <c r="K1108"/>
      <c r="L1108" s="111"/>
      <c r="M1108"/>
      <c r="N1108"/>
      <c r="O1108"/>
      <c r="P1108"/>
      <c r="Q1108"/>
      <c r="R1108"/>
      <c r="S1108"/>
      <c r="T1108" s="109"/>
      <c r="U1108"/>
      <c r="V1108"/>
      <c r="W1108"/>
      <c r="X1108"/>
      <c r="Y1108"/>
      <c r="Z1108"/>
      <c r="AA1108"/>
    </row>
    <row r="1109" spans="1:27" x14ac:dyDescent="0.25">
      <c r="A1109"/>
      <c r="B1109"/>
      <c r="C1109"/>
      <c r="D1109"/>
      <c r="E1109" s="108"/>
      <c r="F1109"/>
      <c r="G1109"/>
      <c r="H1109" s="108"/>
      <c r="I1109"/>
      <c r="J1109"/>
      <c r="K1109"/>
      <c r="L1109" s="111"/>
      <c r="M1109"/>
      <c r="N1109"/>
      <c r="O1109"/>
      <c r="P1109"/>
      <c r="Q1109"/>
      <c r="R1109"/>
      <c r="S1109"/>
      <c r="T1109" s="109"/>
      <c r="U1109"/>
      <c r="V1109"/>
      <c r="W1109"/>
      <c r="X1109"/>
      <c r="Y1109"/>
      <c r="Z1109"/>
      <c r="AA1109"/>
    </row>
    <row r="1110" spans="1:27" x14ac:dyDescent="0.25">
      <c r="A1110"/>
      <c r="B1110"/>
      <c r="C1110"/>
      <c r="D1110"/>
      <c r="E1110" s="108"/>
      <c r="F1110"/>
      <c r="G1110"/>
      <c r="H1110" s="108"/>
      <c r="I1110"/>
      <c r="J1110"/>
      <c r="K1110"/>
      <c r="L1110" s="111"/>
      <c r="M1110"/>
      <c r="N1110"/>
      <c r="O1110"/>
      <c r="P1110"/>
      <c r="Q1110"/>
      <c r="R1110"/>
      <c r="S1110"/>
      <c r="T1110" s="109"/>
      <c r="U1110"/>
      <c r="V1110"/>
      <c r="W1110"/>
      <c r="X1110"/>
      <c r="Y1110"/>
      <c r="Z1110"/>
      <c r="AA1110"/>
    </row>
    <row r="1111" spans="1:27" x14ac:dyDescent="0.25">
      <c r="A1111"/>
      <c r="B1111"/>
      <c r="C1111"/>
      <c r="D1111"/>
      <c r="E1111" s="108"/>
      <c r="F1111"/>
      <c r="G1111"/>
      <c r="H1111" s="108"/>
      <c r="I1111"/>
      <c r="J1111"/>
      <c r="K1111"/>
      <c r="L1111" s="111"/>
      <c r="M1111"/>
      <c r="N1111"/>
      <c r="O1111"/>
      <c r="P1111"/>
      <c r="Q1111"/>
      <c r="R1111"/>
      <c r="S1111"/>
      <c r="T1111" s="109"/>
      <c r="U1111"/>
      <c r="V1111"/>
      <c r="W1111"/>
      <c r="X1111"/>
      <c r="Y1111"/>
      <c r="Z1111"/>
      <c r="AA1111"/>
    </row>
    <row r="1112" spans="1:27" x14ac:dyDescent="0.25">
      <c r="A1112"/>
      <c r="B1112"/>
      <c r="C1112"/>
      <c r="D1112"/>
      <c r="E1112" s="108"/>
      <c r="F1112"/>
      <c r="G1112"/>
      <c r="H1112" s="108"/>
      <c r="I1112"/>
      <c r="J1112"/>
      <c r="K1112"/>
      <c r="L1112" s="111"/>
      <c r="M1112"/>
      <c r="N1112"/>
      <c r="O1112"/>
      <c r="P1112"/>
      <c r="Q1112"/>
      <c r="R1112"/>
      <c r="S1112"/>
      <c r="T1112" s="109"/>
      <c r="U1112"/>
      <c r="V1112"/>
      <c r="W1112"/>
      <c r="X1112"/>
      <c r="Y1112"/>
      <c r="Z1112"/>
      <c r="AA1112"/>
    </row>
    <row r="1113" spans="1:27" x14ac:dyDescent="0.25">
      <c r="A1113"/>
      <c r="B1113"/>
      <c r="C1113"/>
      <c r="D1113"/>
      <c r="E1113" s="108"/>
      <c r="F1113"/>
      <c r="G1113"/>
      <c r="H1113" s="108"/>
      <c r="I1113"/>
      <c r="J1113"/>
      <c r="K1113"/>
      <c r="L1113" s="111"/>
      <c r="M1113"/>
      <c r="N1113"/>
      <c r="O1113"/>
      <c r="P1113"/>
      <c r="Q1113"/>
      <c r="R1113"/>
      <c r="S1113"/>
      <c r="T1113" s="109"/>
      <c r="U1113"/>
      <c r="V1113"/>
      <c r="W1113"/>
      <c r="X1113"/>
      <c r="Y1113"/>
      <c r="Z1113"/>
      <c r="AA1113"/>
    </row>
    <row r="1114" spans="1:27" x14ac:dyDescent="0.25">
      <c r="A1114"/>
      <c r="B1114"/>
      <c r="C1114"/>
      <c r="D1114"/>
      <c r="E1114" s="108"/>
      <c r="F1114"/>
      <c r="G1114"/>
      <c r="H1114" s="108"/>
      <c r="I1114"/>
      <c r="J1114"/>
      <c r="K1114"/>
      <c r="L1114" s="111"/>
      <c r="M1114"/>
      <c r="N1114"/>
      <c r="O1114"/>
      <c r="P1114"/>
      <c r="Q1114"/>
      <c r="R1114"/>
      <c r="S1114"/>
      <c r="T1114" s="109"/>
      <c r="U1114"/>
      <c r="V1114"/>
      <c r="W1114"/>
      <c r="X1114"/>
      <c r="Y1114"/>
      <c r="Z1114"/>
      <c r="AA1114"/>
    </row>
    <row r="1115" spans="1:27" x14ac:dyDescent="0.25">
      <c r="A1115"/>
      <c r="B1115"/>
      <c r="C1115"/>
      <c r="D1115"/>
      <c r="E1115" s="108"/>
      <c r="F1115"/>
      <c r="G1115"/>
      <c r="H1115" s="108"/>
      <c r="I1115"/>
      <c r="J1115"/>
      <c r="K1115"/>
      <c r="L1115" s="111"/>
      <c r="M1115"/>
      <c r="N1115"/>
      <c r="O1115"/>
      <c r="P1115"/>
      <c r="Q1115"/>
      <c r="R1115"/>
      <c r="S1115"/>
      <c r="T1115" s="109"/>
      <c r="U1115"/>
      <c r="V1115"/>
      <c r="W1115"/>
      <c r="X1115"/>
      <c r="Y1115"/>
      <c r="Z1115"/>
      <c r="AA1115"/>
    </row>
    <row r="1116" spans="1:27" x14ac:dyDescent="0.25">
      <c r="A1116"/>
      <c r="B1116"/>
      <c r="C1116"/>
      <c r="D1116"/>
      <c r="E1116" s="108"/>
      <c r="F1116"/>
      <c r="G1116"/>
      <c r="H1116" s="108"/>
      <c r="I1116"/>
      <c r="J1116"/>
      <c r="K1116"/>
      <c r="L1116" s="111"/>
      <c r="M1116"/>
      <c r="N1116"/>
      <c r="O1116"/>
      <c r="P1116"/>
      <c r="Q1116"/>
      <c r="R1116"/>
      <c r="S1116"/>
      <c r="T1116" s="109"/>
      <c r="U1116"/>
      <c r="V1116"/>
      <c r="W1116"/>
      <c r="X1116"/>
      <c r="Y1116"/>
      <c r="Z1116"/>
      <c r="AA1116"/>
    </row>
    <row r="1117" spans="1:27" x14ac:dyDescent="0.25">
      <c r="A1117"/>
      <c r="B1117"/>
      <c r="C1117"/>
      <c r="D1117"/>
      <c r="E1117" s="108"/>
      <c r="F1117"/>
      <c r="G1117"/>
      <c r="H1117" s="108"/>
      <c r="I1117"/>
      <c r="J1117"/>
      <c r="K1117"/>
      <c r="L1117" s="111"/>
      <c r="M1117"/>
      <c r="N1117"/>
      <c r="O1117"/>
      <c r="P1117"/>
      <c r="Q1117"/>
      <c r="R1117"/>
      <c r="S1117"/>
      <c r="T1117" s="109"/>
      <c r="U1117"/>
      <c r="V1117"/>
      <c r="W1117"/>
      <c r="X1117"/>
      <c r="Y1117"/>
      <c r="Z1117"/>
      <c r="AA1117"/>
    </row>
    <row r="1118" spans="1:27" x14ac:dyDescent="0.25">
      <c r="A1118"/>
      <c r="B1118"/>
      <c r="C1118"/>
      <c r="D1118"/>
      <c r="E1118" s="108"/>
      <c r="F1118"/>
      <c r="G1118"/>
      <c r="H1118" s="108"/>
      <c r="I1118"/>
      <c r="J1118"/>
      <c r="K1118"/>
      <c r="L1118" s="111"/>
      <c r="M1118"/>
      <c r="N1118"/>
      <c r="O1118"/>
      <c r="P1118"/>
      <c r="Q1118"/>
      <c r="R1118"/>
      <c r="S1118"/>
      <c r="T1118" s="109"/>
      <c r="U1118"/>
      <c r="V1118"/>
      <c r="W1118"/>
      <c r="X1118"/>
      <c r="Y1118"/>
      <c r="Z1118"/>
      <c r="AA1118"/>
    </row>
    <row r="1119" spans="1:27" x14ac:dyDescent="0.25">
      <c r="A1119"/>
      <c r="B1119"/>
      <c r="C1119"/>
      <c r="D1119"/>
      <c r="E1119" s="108"/>
      <c r="F1119"/>
      <c r="G1119"/>
      <c r="H1119" s="108"/>
      <c r="I1119"/>
      <c r="J1119"/>
      <c r="K1119"/>
      <c r="L1119" s="111"/>
      <c r="M1119"/>
      <c r="N1119"/>
      <c r="O1119"/>
      <c r="P1119"/>
      <c r="Q1119"/>
      <c r="R1119"/>
      <c r="S1119"/>
      <c r="T1119" s="109"/>
      <c r="U1119"/>
      <c r="V1119"/>
      <c r="W1119"/>
      <c r="X1119"/>
      <c r="Y1119"/>
      <c r="Z1119"/>
      <c r="AA1119"/>
    </row>
    <row r="1120" spans="1:27" x14ac:dyDescent="0.25">
      <c r="A1120"/>
      <c r="B1120"/>
      <c r="C1120"/>
      <c r="D1120"/>
      <c r="E1120" s="108"/>
      <c r="F1120"/>
      <c r="G1120"/>
      <c r="H1120" s="108"/>
      <c r="I1120"/>
      <c r="J1120"/>
      <c r="K1120"/>
      <c r="L1120" s="111"/>
      <c r="M1120"/>
      <c r="N1120"/>
      <c r="O1120"/>
      <c r="P1120"/>
      <c r="Q1120"/>
      <c r="R1120"/>
      <c r="S1120"/>
      <c r="T1120" s="109"/>
      <c r="U1120"/>
      <c r="V1120"/>
      <c r="W1120"/>
      <c r="X1120"/>
      <c r="Y1120"/>
      <c r="Z1120"/>
      <c r="AA1120"/>
    </row>
    <row r="1121" spans="1:27" x14ac:dyDescent="0.25">
      <c r="A1121"/>
      <c r="B1121"/>
      <c r="C1121"/>
      <c r="D1121"/>
      <c r="E1121" s="108"/>
      <c r="F1121"/>
      <c r="G1121"/>
      <c r="H1121" s="108"/>
      <c r="I1121"/>
      <c r="J1121"/>
      <c r="K1121"/>
      <c r="L1121" s="111"/>
      <c r="M1121"/>
      <c r="N1121"/>
      <c r="O1121"/>
      <c r="P1121"/>
      <c r="Q1121"/>
      <c r="R1121"/>
      <c r="S1121"/>
      <c r="T1121" s="109"/>
      <c r="U1121"/>
      <c r="V1121"/>
      <c r="W1121"/>
      <c r="X1121"/>
      <c r="Y1121"/>
      <c r="Z1121"/>
      <c r="AA1121"/>
    </row>
    <row r="1122" spans="1:27" x14ac:dyDescent="0.25">
      <c r="A1122"/>
      <c r="B1122"/>
      <c r="C1122"/>
      <c r="D1122"/>
      <c r="E1122" s="108"/>
      <c r="F1122"/>
      <c r="G1122"/>
      <c r="H1122" s="108"/>
      <c r="I1122"/>
      <c r="J1122"/>
      <c r="K1122"/>
      <c r="L1122" s="111"/>
      <c r="M1122"/>
      <c r="N1122"/>
      <c r="O1122"/>
      <c r="P1122"/>
      <c r="Q1122"/>
      <c r="R1122"/>
      <c r="S1122"/>
      <c r="T1122" s="109"/>
      <c r="U1122"/>
      <c r="V1122"/>
      <c r="W1122"/>
      <c r="X1122"/>
      <c r="Y1122"/>
      <c r="Z1122"/>
      <c r="AA1122"/>
    </row>
    <row r="1123" spans="1:27" x14ac:dyDescent="0.25">
      <c r="A1123"/>
      <c r="B1123"/>
      <c r="C1123"/>
      <c r="D1123"/>
      <c r="E1123" s="108"/>
      <c r="F1123"/>
      <c r="G1123"/>
      <c r="H1123" s="108"/>
      <c r="I1123"/>
      <c r="J1123"/>
      <c r="K1123"/>
      <c r="L1123" s="111"/>
      <c r="M1123"/>
      <c r="N1123"/>
      <c r="O1123"/>
      <c r="P1123"/>
      <c r="Q1123"/>
      <c r="R1123"/>
      <c r="S1123"/>
      <c r="T1123" s="109"/>
      <c r="U1123"/>
      <c r="V1123"/>
      <c r="W1123"/>
      <c r="X1123"/>
      <c r="Y1123"/>
      <c r="Z1123"/>
      <c r="AA1123"/>
    </row>
    <row r="1124" spans="1:27" x14ac:dyDescent="0.25">
      <c r="A1124"/>
      <c r="B1124"/>
      <c r="C1124"/>
      <c r="D1124"/>
      <c r="E1124" s="108"/>
      <c r="F1124"/>
      <c r="G1124"/>
      <c r="H1124" s="108"/>
      <c r="I1124"/>
      <c r="J1124"/>
      <c r="K1124"/>
      <c r="L1124" s="111"/>
      <c r="M1124"/>
      <c r="N1124"/>
      <c r="O1124"/>
      <c r="P1124"/>
      <c r="Q1124"/>
      <c r="R1124"/>
      <c r="S1124"/>
      <c r="T1124" s="109"/>
      <c r="U1124"/>
      <c r="V1124"/>
      <c r="W1124"/>
      <c r="X1124"/>
      <c r="Y1124"/>
      <c r="Z1124"/>
      <c r="AA1124"/>
    </row>
    <row r="1125" spans="1:27" x14ac:dyDescent="0.25">
      <c r="A1125"/>
      <c r="B1125"/>
      <c r="C1125"/>
      <c r="D1125"/>
      <c r="E1125" s="108"/>
      <c r="F1125"/>
      <c r="G1125"/>
      <c r="H1125" s="108"/>
      <c r="I1125"/>
      <c r="J1125"/>
      <c r="K1125"/>
      <c r="L1125" s="111"/>
      <c r="M1125"/>
      <c r="N1125"/>
      <c r="O1125"/>
      <c r="P1125"/>
      <c r="Q1125"/>
      <c r="R1125"/>
      <c r="S1125"/>
      <c r="T1125" s="109"/>
      <c r="U1125"/>
      <c r="V1125"/>
      <c r="W1125"/>
      <c r="X1125"/>
      <c r="Y1125"/>
      <c r="Z1125"/>
      <c r="AA1125"/>
    </row>
    <row r="1126" spans="1:27" x14ac:dyDescent="0.25">
      <c r="A1126"/>
      <c r="B1126"/>
      <c r="C1126"/>
      <c r="D1126"/>
      <c r="E1126" s="108"/>
      <c r="F1126"/>
      <c r="G1126"/>
      <c r="H1126" s="108"/>
      <c r="I1126"/>
      <c r="J1126"/>
      <c r="K1126"/>
      <c r="L1126" s="111"/>
      <c r="M1126"/>
      <c r="N1126"/>
      <c r="O1126"/>
      <c r="P1126"/>
      <c r="Q1126"/>
      <c r="R1126"/>
      <c r="S1126"/>
      <c r="T1126" s="109"/>
      <c r="U1126"/>
      <c r="V1126"/>
      <c r="W1126"/>
      <c r="X1126"/>
      <c r="Y1126"/>
      <c r="Z1126"/>
      <c r="AA1126"/>
    </row>
    <row r="1127" spans="1:27" x14ac:dyDescent="0.25">
      <c r="A1127"/>
      <c r="B1127"/>
      <c r="C1127"/>
      <c r="D1127"/>
      <c r="E1127" s="108"/>
      <c r="F1127"/>
      <c r="G1127"/>
      <c r="H1127" s="108"/>
      <c r="I1127"/>
      <c r="J1127"/>
      <c r="K1127"/>
      <c r="L1127" s="111"/>
      <c r="M1127"/>
      <c r="N1127"/>
      <c r="O1127"/>
      <c r="P1127"/>
      <c r="Q1127"/>
      <c r="R1127"/>
      <c r="S1127"/>
      <c r="T1127" s="109"/>
      <c r="U1127"/>
      <c r="V1127"/>
      <c r="W1127"/>
      <c r="X1127"/>
      <c r="Y1127"/>
      <c r="Z1127"/>
      <c r="AA1127"/>
    </row>
    <row r="1128" spans="1:27" x14ac:dyDescent="0.25">
      <c r="A1128"/>
      <c r="B1128"/>
      <c r="C1128"/>
      <c r="D1128"/>
      <c r="E1128" s="108"/>
      <c r="F1128"/>
      <c r="G1128"/>
      <c r="H1128" s="108"/>
      <c r="I1128"/>
      <c r="J1128"/>
      <c r="K1128"/>
      <c r="L1128" s="111"/>
      <c r="M1128"/>
      <c r="N1128"/>
      <c r="O1128"/>
      <c r="P1128"/>
      <c r="Q1128"/>
      <c r="R1128"/>
      <c r="S1128"/>
      <c r="T1128" s="109"/>
      <c r="U1128"/>
      <c r="V1128"/>
      <c r="W1128"/>
      <c r="X1128"/>
      <c r="Y1128"/>
      <c r="Z1128"/>
      <c r="AA1128"/>
    </row>
    <row r="1129" spans="1:27" x14ac:dyDescent="0.25">
      <c r="A1129"/>
      <c r="B1129"/>
      <c r="C1129"/>
      <c r="D1129"/>
      <c r="E1129" s="108"/>
      <c r="F1129"/>
      <c r="G1129"/>
      <c r="H1129" s="108"/>
      <c r="I1129"/>
      <c r="J1129"/>
      <c r="K1129"/>
      <c r="L1129" s="111"/>
      <c r="M1129"/>
      <c r="N1129"/>
      <c r="O1129"/>
      <c r="P1129"/>
      <c r="Q1129"/>
      <c r="R1129"/>
      <c r="S1129"/>
      <c r="T1129" s="109"/>
      <c r="U1129"/>
      <c r="V1129"/>
      <c r="W1129"/>
      <c r="X1129"/>
      <c r="Y1129"/>
      <c r="Z1129"/>
      <c r="AA1129"/>
    </row>
    <row r="1130" spans="1:27" x14ac:dyDescent="0.25">
      <c r="A1130"/>
      <c r="B1130"/>
      <c r="C1130"/>
      <c r="D1130"/>
      <c r="E1130" s="108"/>
      <c r="F1130"/>
      <c r="G1130"/>
      <c r="H1130" s="108"/>
      <c r="I1130"/>
      <c r="J1130"/>
      <c r="K1130"/>
      <c r="L1130" s="111"/>
      <c r="M1130"/>
      <c r="N1130"/>
      <c r="O1130"/>
      <c r="P1130"/>
      <c r="Q1130"/>
      <c r="R1130"/>
      <c r="S1130"/>
      <c r="T1130" s="109"/>
      <c r="U1130"/>
      <c r="V1130"/>
      <c r="W1130"/>
      <c r="X1130"/>
      <c r="Y1130"/>
      <c r="Z1130"/>
      <c r="AA1130"/>
    </row>
    <row r="1131" spans="1:27" x14ac:dyDescent="0.25">
      <c r="A1131"/>
      <c r="B1131"/>
      <c r="C1131"/>
      <c r="D1131"/>
      <c r="E1131" s="108"/>
      <c r="F1131"/>
      <c r="G1131"/>
      <c r="H1131" s="108"/>
      <c r="I1131"/>
      <c r="J1131"/>
      <c r="K1131"/>
      <c r="L1131" s="111"/>
      <c r="M1131"/>
      <c r="N1131"/>
      <c r="O1131"/>
      <c r="P1131"/>
      <c r="Q1131"/>
      <c r="R1131"/>
      <c r="S1131"/>
      <c r="T1131" s="109"/>
      <c r="U1131"/>
      <c r="V1131"/>
      <c r="W1131"/>
      <c r="X1131"/>
      <c r="Y1131"/>
      <c r="Z1131"/>
      <c r="AA1131"/>
    </row>
    <row r="1132" spans="1:27" x14ac:dyDescent="0.25">
      <c r="A1132"/>
      <c r="B1132"/>
      <c r="C1132"/>
      <c r="D1132"/>
      <c r="E1132" s="108"/>
      <c r="F1132"/>
      <c r="G1132"/>
      <c r="H1132" s="108"/>
      <c r="I1132"/>
      <c r="J1132"/>
      <c r="K1132"/>
      <c r="L1132" s="111"/>
      <c r="M1132"/>
      <c r="N1132"/>
      <c r="O1132"/>
      <c r="P1132"/>
      <c r="Q1132"/>
      <c r="R1132"/>
      <c r="S1132"/>
      <c r="T1132" s="109"/>
      <c r="U1132"/>
      <c r="V1132"/>
      <c r="W1132"/>
      <c r="X1132"/>
      <c r="Y1132"/>
      <c r="Z1132"/>
      <c r="AA1132"/>
    </row>
    <row r="1133" spans="1:27" x14ac:dyDescent="0.25">
      <c r="A1133"/>
      <c r="B1133"/>
      <c r="C1133"/>
      <c r="D1133"/>
      <c r="E1133" s="108"/>
      <c r="F1133"/>
      <c r="G1133"/>
      <c r="H1133" s="108"/>
      <c r="I1133"/>
      <c r="J1133"/>
      <c r="K1133"/>
      <c r="L1133" s="111"/>
      <c r="M1133"/>
      <c r="N1133"/>
      <c r="O1133"/>
      <c r="P1133"/>
      <c r="Q1133"/>
      <c r="R1133"/>
      <c r="S1133"/>
      <c r="T1133" s="109"/>
      <c r="U1133"/>
      <c r="V1133"/>
      <c r="W1133"/>
      <c r="X1133"/>
      <c r="Y1133"/>
      <c r="Z1133"/>
      <c r="AA1133"/>
    </row>
    <row r="1134" spans="1:27" x14ac:dyDescent="0.25">
      <c r="A1134"/>
      <c r="B1134"/>
      <c r="C1134"/>
      <c r="D1134"/>
      <c r="E1134" s="108"/>
      <c r="F1134"/>
      <c r="G1134"/>
      <c r="H1134" s="108"/>
      <c r="I1134"/>
      <c r="J1134"/>
      <c r="K1134"/>
      <c r="L1134" s="111"/>
      <c r="M1134"/>
      <c r="N1134"/>
      <c r="O1134"/>
      <c r="P1134"/>
      <c r="Q1134"/>
      <c r="R1134"/>
      <c r="S1134"/>
      <c r="T1134" s="109"/>
      <c r="U1134"/>
      <c r="V1134"/>
      <c r="W1134"/>
      <c r="X1134"/>
      <c r="Y1134"/>
      <c r="Z1134"/>
      <c r="AA1134"/>
    </row>
    <row r="1135" spans="1:27" x14ac:dyDescent="0.25">
      <c r="A1135"/>
      <c r="B1135"/>
      <c r="C1135"/>
      <c r="D1135"/>
      <c r="E1135" s="108"/>
      <c r="F1135"/>
      <c r="G1135"/>
      <c r="H1135" s="108"/>
      <c r="I1135"/>
      <c r="J1135"/>
      <c r="K1135"/>
      <c r="L1135" s="111"/>
      <c r="M1135"/>
      <c r="N1135"/>
      <c r="O1135"/>
      <c r="P1135"/>
      <c r="Q1135"/>
      <c r="R1135"/>
      <c r="S1135"/>
      <c r="T1135" s="109"/>
      <c r="U1135"/>
      <c r="V1135"/>
      <c r="W1135"/>
      <c r="X1135"/>
      <c r="Y1135"/>
      <c r="Z1135"/>
      <c r="AA1135"/>
    </row>
    <row r="1136" spans="1:27" x14ac:dyDescent="0.25">
      <c r="A1136"/>
      <c r="B1136"/>
      <c r="C1136"/>
      <c r="D1136"/>
      <c r="E1136" s="108"/>
      <c r="F1136"/>
      <c r="G1136"/>
      <c r="H1136" s="108"/>
      <c r="I1136"/>
      <c r="J1136"/>
      <c r="K1136"/>
      <c r="L1136" s="111"/>
      <c r="M1136"/>
      <c r="N1136"/>
      <c r="O1136"/>
      <c r="P1136"/>
      <c r="Q1136"/>
      <c r="R1136"/>
      <c r="S1136"/>
      <c r="T1136" s="109"/>
      <c r="U1136"/>
      <c r="V1136"/>
      <c r="W1136"/>
      <c r="X1136"/>
      <c r="Y1136"/>
      <c r="Z1136"/>
      <c r="AA1136"/>
    </row>
    <row r="1137" spans="1:27" x14ac:dyDescent="0.25">
      <c r="A1137"/>
      <c r="B1137"/>
      <c r="C1137"/>
      <c r="D1137"/>
      <c r="E1137" s="108"/>
      <c r="F1137"/>
      <c r="G1137"/>
      <c r="H1137" s="108"/>
      <c r="I1137"/>
      <c r="J1137"/>
      <c r="K1137"/>
      <c r="L1137" s="111"/>
      <c r="M1137"/>
      <c r="N1137"/>
      <c r="O1137"/>
      <c r="P1137"/>
      <c r="Q1137"/>
      <c r="R1137"/>
      <c r="S1137"/>
      <c r="T1137" s="109"/>
      <c r="U1137"/>
      <c r="V1137"/>
      <c r="W1137"/>
      <c r="X1137"/>
      <c r="Y1137"/>
      <c r="Z1137"/>
      <c r="AA1137"/>
    </row>
    <row r="1138" spans="1:27" x14ac:dyDescent="0.25">
      <c r="A1138"/>
      <c r="B1138"/>
      <c r="C1138"/>
      <c r="D1138"/>
      <c r="E1138" s="108"/>
      <c r="F1138"/>
      <c r="G1138"/>
      <c r="H1138" s="108"/>
      <c r="I1138"/>
      <c r="J1138"/>
      <c r="K1138"/>
      <c r="L1138" s="111"/>
      <c r="M1138"/>
      <c r="N1138"/>
      <c r="O1138"/>
      <c r="P1138"/>
      <c r="Q1138"/>
      <c r="R1138"/>
      <c r="S1138"/>
      <c r="T1138" s="109"/>
      <c r="U1138"/>
      <c r="V1138"/>
      <c r="W1138"/>
      <c r="X1138"/>
      <c r="Y1138"/>
      <c r="Z1138"/>
      <c r="AA1138"/>
    </row>
    <row r="1139" spans="1:27" x14ac:dyDescent="0.25">
      <c r="A1139"/>
      <c r="B1139"/>
      <c r="C1139"/>
      <c r="D1139"/>
      <c r="E1139" s="108"/>
      <c r="F1139"/>
      <c r="G1139"/>
      <c r="H1139" s="108"/>
      <c r="I1139"/>
      <c r="J1139"/>
      <c r="K1139"/>
      <c r="L1139" s="111"/>
      <c r="M1139"/>
      <c r="N1139"/>
      <c r="O1139"/>
      <c r="P1139"/>
      <c r="Q1139"/>
      <c r="R1139"/>
      <c r="S1139"/>
      <c r="T1139" s="109"/>
      <c r="U1139"/>
      <c r="V1139"/>
      <c r="W1139"/>
      <c r="X1139"/>
      <c r="Y1139"/>
      <c r="Z1139"/>
      <c r="AA1139"/>
    </row>
    <row r="1140" spans="1:27" x14ac:dyDescent="0.25">
      <c r="A1140"/>
      <c r="B1140"/>
      <c r="C1140"/>
      <c r="D1140"/>
      <c r="E1140" s="108"/>
      <c r="F1140"/>
      <c r="G1140"/>
      <c r="H1140" s="108"/>
      <c r="I1140"/>
      <c r="J1140"/>
      <c r="K1140"/>
      <c r="L1140" s="111"/>
      <c r="M1140"/>
      <c r="N1140"/>
      <c r="O1140"/>
      <c r="P1140"/>
      <c r="Q1140"/>
      <c r="R1140"/>
      <c r="S1140"/>
      <c r="T1140" s="109"/>
      <c r="U1140"/>
      <c r="V1140"/>
      <c r="W1140"/>
      <c r="X1140"/>
      <c r="Y1140"/>
      <c r="Z1140"/>
      <c r="AA1140"/>
    </row>
    <row r="1141" spans="1:27" x14ac:dyDescent="0.25">
      <c r="A1141"/>
      <c r="B1141"/>
      <c r="C1141"/>
      <c r="D1141"/>
      <c r="E1141" s="108"/>
      <c r="F1141"/>
      <c r="G1141"/>
      <c r="H1141" s="108"/>
      <c r="I1141"/>
      <c r="J1141"/>
      <c r="K1141"/>
      <c r="L1141" s="111"/>
      <c r="M1141"/>
      <c r="N1141"/>
      <c r="O1141"/>
      <c r="P1141"/>
      <c r="Q1141"/>
      <c r="R1141"/>
      <c r="S1141"/>
      <c r="T1141" s="109"/>
      <c r="U1141"/>
      <c r="V1141"/>
      <c r="W1141"/>
      <c r="X1141"/>
      <c r="Y1141"/>
      <c r="Z1141"/>
      <c r="AA1141"/>
    </row>
    <row r="1142" spans="1:27" x14ac:dyDescent="0.25">
      <c r="A1142"/>
      <c r="B1142"/>
      <c r="C1142"/>
      <c r="D1142"/>
      <c r="E1142" s="108"/>
      <c r="F1142"/>
      <c r="G1142"/>
      <c r="H1142" s="108"/>
      <c r="I1142"/>
      <c r="J1142"/>
      <c r="K1142"/>
      <c r="L1142" s="111"/>
      <c r="M1142"/>
      <c r="N1142"/>
      <c r="O1142"/>
      <c r="P1142"/>
      <c r="Q1142"/>
      <c r="R1142"/>
      <c r="S1142"/>
      <c r="T1142" s="109"/>
      <c r="U1142"/>
      <c r="V1142"/>
      <c r="W1142"/>
      <c r="X1142"/>
      <c r="Y1142"/>
      <c r="Z1142"/>
      <c r="AA1142"/>
    </row>
    <row r="1143" spans="1:27" x14ac:dyDescent="0.25">
      <c r="A1143"/>
      <c r="B1143"/>
      <c r="C1143"/>
      <c r="D1143"/>
      <c r="E1143" s="108"/>
      <c r="F1143"/>
      <c r="G1143"/>
      <c r="H1143" s="108"/>
      <c r="I1143"/>
      <c r="J1143"/>
      <c r="K1143"/>
      <c r="L1143" s="111"/>
      <c r="M1143"/>
      <c r="N1143"/>
      <c r="O1143"/>
      <c r="P1143"/>
      <c r="Q1143"/>
      <c r="R1143"/>
      <c r="S1143"/>
      <c r="T1143" s="109"/>
      <c r="U1143"/>
      <c r="V1143"/>
      <c r="W1143"/>
      <c r="X1143"/>
      <c r="Y1143"/>
      <c r="Z1143"/>
      <c r="AA1143"/>
    </row>
    <row r="1144" spans="1:27" x14ac:dyDescent="0.25">
      <c r="A1144"/>
      <c r="B1144"/>
      <c r="C1144"/>
      <c r="D1144"/>
      <c r="E1144" s="108"/>
      <c r="F1144"/>
      <c r="G1144"/>
      <c r="H1144" s="108"/>
      <c r="I1144"/>
      <c r="J1144"/>
      <c r="K1144"/>
      <c r="L1144" s="111"/>
      <c r="M1144"/>
      <c r="N1144"/>
      <c r="O1144"/>
      <c r="P1144"/>
      <c r="Q1144"/>
      <c r="R1144"/>
      <c r="S1144"/>
      <c r="T1144" s="109"/>
      <c r="U1144"/>
      <c r="V1144"/>
      <c r="W1144"/>
      <c r="X1144"/>
      <c r="Y1144"/>
      <c r="Z1144"/>
      <c r="AA1144"/>
    </row>
    <row r="1145" spans="1:27" x14ac:dyDescent="0.25">
      <c r="A1145"/>
      <c r="B1145"/>
      <c r="C1145"/>
      <c r="D1145"/>
      <c r="E1145" s="108"/>
      <c r="F1145"/>
      <c r="G1145"/>
      <c r="H1145" s="108"/>
      <c r="I1145"/>
      <c r="J1145"/>
      <c r="K1145"/>
      <c r="L1145" s="111"/>
      <c r="M1145"/>
      <c r="N1145"/>
      <c r="O1145"/>
      <c r="P1145"/>
      <c r="Q1145"/>
      <c r="R1145"/>
      <c r="S1145"/>
      <c r="T1145" s="109"/>
      <c r="U1145"/>
      <c r="V1145"/>
      <c r="W1145"/>
      <c r="X1145"/>
      <c r="Y1145"/>
      <c r="Z1145"/>
      <c r="AA1145"/>
    </row>
    <row r="1146" spans="1:27" x14ac:dyDescent="0.25">
      <c r="A1146"/>
      <c r="B1146"/>
      <c r="C1146"/>
      <c r="D1146"/>
      <c r="E1146" s="108"/>
      <c r="F1146"/>
      <c r="G1146"/>
      <c r="H1146" s="108"/>
      <c r="I1146"/>
      <c r="J1146"/>
      <c r="K1146"/>
      <c r="L1146" s="111"/>
      <c r="M1146"/>
      <c r="N1146"/>
      <c r="O1146"/>
      <c r="P1146"/>
      <c r="Q1146"/>
      <c r="R1146"/>
      <c r="S1146"/>
      <c r="T1146" s="109"/>
      <c r="U1146"/>
      <c r="V1146"/>
      <c r="W1146"/>
      <c r="X1146"/>
      <c r="Y1146"/>
      <c r="Z1146"/>
      <c r="AA1146"/>
    </row>
    <row r="1147" spans="1:27" x14ac:dyDescent="0.25">
      <c r="A1147"/>
      <c r="B1147"/>
      <c r="C1147"/>
      <c r="D1147"/>
      <c r="E1147" s="108"/>
      <c r="F1147"/>
      <c r="G1147"/>
      <c r="H1147" s="108"/>
      <c r="I1147"/>
      <c r="J1147"/>
      <c r="K1147"/>
      <c r="L1147" s="111"/>
      <c r="M1147"/>
      <c r="N1147"/>
      <c r="O1147"/>
      <c r="P1147"/>
      <c r="Q1147"/>
      <c r="R1147"/>
      <c r="S1147"/>
      <c r="T1147" s="109"/>
      <c r="U1147"/>
      <c r="V1147"/>
      <c r="W1147"/>
      <c r="X1147"/>
      <c r="Y1147"/>
      <c r="Z1147"/>
      <c r="AA1147"/>
    </row>
    <row r="1148" spans="1:27" x14ac:dyDescent="0.25">
      <c r="A1148"/>
      <c r="B1148"/>
      <c r="C1148"/>
      <c r="D1148"/>
      <c r="E1148" s="108"/>
      <c r="F1148"/>
      <c r="G1148"/>
      <c r="H1148" s="108"/>
      <c r="I1148"/>
      <c r="J1148"/>
      <c r="K1148"/>
      <c r="L1148" s="111"/>
      <c r="M1148"/>
      <c r="N1148"/>
      <c r="O1148"/>
      <c r="P1148"/>
      <c r="Q1148"/>
      <c r="R1148"/>
      <c r="S1148"/>
      <c r="T1148" s="109"/>
      <c r="U1148"/>
      <c r="V1148"/>
      <c r="W1148"/>
      <c r="X1148"/>
      <c r="Y1148"/>
      <c r="Z1148"/>
      <c r="AA1148"/>
    </row>
    <row r="1149" spans="1:27" x14ac:dyDescent="0.25">
      <c r="A1149"/>
      <c r="B1149"/>
      <c r="C1149"/>
      <c r="D1149"/>
      <c r="E1149" s="108"/>
      <c r="F1149"/>
      <c r="G1149"/>
      <c r="H1149" s="108"/>
      <c r="I1149"/>
      <c r="J1149"/>
      <c r="K1149"/>
      <c r="L1149" s="111"/>
      <c r="M1149"/>
      <c r="N1149"/>
      <c r="O1149"/>
      <c r="P1149"/>
      <c r="Q1149"/>
      <c r="R1149"/>
      <c r="S1149"/>
      <c r="T1149" s="109"/>
      <c r="U1149"/>
      <c r="V1149"/>
      <c r="W1149"/>
      <c r="X1149"/>
      <c r="Y1149"/>
      <c r="Z1149"/>
      <c r="AA1149"/>
    </row>
    <row r="1150" spans="1:27" x14ac:dyDescent="0.25">
      <c r="A1150"/>
      <c r="B1150"/>
      <c r="C1150"/>
      <c r="D1150"/>
      <c r="E1150" s="108"/>
      <c r="F1150"/>
      <c r="G1150"/>
      <c r="H1150" s="108"/>
      <c r="I1150"/>
      <c r="J1150"/>
      <c r="K1150"/>
      <c r="L1150" s="111"/>
      <c r="M1150"/>
      <c r="N1150"/>
      <c r="O1150"/>
      <c r="P1150"/>
      <c r="Q1150"/>
      <c r="R1150"/>
      <c r="S1150"/>
      <c r="T1150" s="109"/>
      <c r="U1150"/>
      <c r="V1150"/>
      <c r="W1150"/>
      <c r="X1150"/>
      <c r="Y1150"/>
      <c r="Z1150"/>
      <c r="AA1150"/>
    </row>
    <row r="1151" spans="1:27" x14ac:dyDescent="0.25">
      <c r="A1151"/>
      <c r="B1151"/>
      <c r="C1151"/>
      <c r="D1151"/>
      <c r="E1151" s="108"/>
      <c r="F1151"/>
      <c r="G1151"/>
      <c r="H1151" s="108"/>
      <c r="I1151"/>
      <c r="J1151"/>
      <c r="K1151"/>
      <c r="L1151" s="111"/>
      <c r="M1151"/>
      <c r="N1151"/>
      <c r="O1151"/>
      <c r="P1151"/>
      <c r="Q1151"/>
      <c r="R1151"/>
      <c r="S1151"/>
      <c r="T1151" s="109"/>
      <c r="U1151"/>
      <c r="V1151"/>
      <c r="W1151"/>
      <c r="X1151"/>
      <c r="Y1151"/>
      <c r="Z1151"/>
      <c r="AA1151"/>
    </row>
    <row r="1152" spans="1:27" x14ac:dyDescent="0.25">
      <c r="A1152"/>
      <c r="B1152"/>
      <c r="C1152"/>
      <c r="D1152"/>
      <c r="E1152" s="108"/>
      <c r="F1152"/>
      <c r="G1152"/>
      <c r="H1152" s="108"/>
      <c r="I1152"/>
      <c r="J1152"/>
      <c r="K1152"/>
      <c r="L1152" s="111"/>
      <c r="M1152"/>
      <c r="N1152"/>
      <c r="O1152"/>
      <c r="P1152"/>
      <c r="Q1152"/>
      <c r="R1152"/>
      <c r="S1152"/>
      <c r="T1152" s="109"/>
      <c r="U1152"/>
      <c r="V1152"/>
      <c r="W1152"/>
      <c r="X1152"/>
      <c r="Y1152"/>
      <c r="Z1152"/>
      <c r="AA1152"/>
    </row>
    <row r="1153" spans="1:27" x14ac:dyDescent="0.25">
      <c r="A1153"/>
      <c r="B1153"/>
      <c r="C1153"/>
      <c r="D1153"/>
      <c r="E1153" s="108"/>
      <c r="F1153"/>
      <c r="G1153"/>
      <c r="H1153" s="108"/>
      <c r="I1153"/>
      <c r="J1153"/>
      <c r="K1153"/>
      <c r="L1153" s="111"/>
      <c r="M1153"/>
      <c r="N1153"/>
      <c r="O1153"/>
      <c r="P1153"/>
      <c r="Q1153"/>
      <c r="R1153"/>
      <c r="S1153"/>
      <c r="T1153" s="109"/>
      <c r="U1153"/>
      <c r="V1153"/>
      <c r="W1153"/>
      <c r="X1153"/>
      <c r="Y1153"/>
      <c r="Z1153"/>
      <c r="AA1153"/>
    </row>
    <row r="1154" spans="1:27" x14ac:dyDescent="0.25">
      <c r="A1154"/>
      <c r="B1154"/>
      <c r="C1154"/>
      <c r="D1154"/>
      <c r="E1154" s="108"/>
      <c r="F1154"/>
      <c r="G1154"/>
      <c r="H1154" s="108"/>
      <c r="I1154"/>
      <c r="J1154"/>
      <c r="K1154"/>
      <c r="L1154" s="111"/>
      <c r="M1154"/>
      <c r="N1154"/>
      <c r="O1154"/>
      <c r="P1154"/>
      <c r="Q1154"/>
      <c r="R1154"/>
      <c r="S1154"/>
      <c r="T1154" s="109"/>
      <c r="U1154"/>
      <c r="V1154"/>
      <c r="W1154"/>
      <c r="X1154"/>
      <c r="Y1154"/>
      <c r="Z1154"/>
      <c r="AA1154"/>
    </row>
    <row r="1155" spans="1:27" x14ac:dyDescent="0.25">
      <c r="A1155"/>
      <c r="B1155"/>
      <c r="C1155"/>
      <c r="D1155"/>
      <c r="E1155" s="108"/>
      <c r="F1155"/>
      <c r="G1155"/>
      <c r="H1155" s="108"/>
      <c r="I1155"/>
      <c r="J1155"/>
      <c r="K1155"/>
      <c r="L1155" s="111"/>
      <c r="M1155"/>
      <c r="N1155"/>
      <c r="O1155"/>
      <c r="P1155"/>
      <c r="Q1155"/>
      <c r="R1155"/>
      <c r="S1155"/>
      <c r="T1155" s="109"/>
      <c r="U1155"/>
      <c r="V1155"/>
      <c r="W1155"/>
      <c r="X1155"/>
      <c r="Y1155"/>
      <c r="Z1155"/>
      <c r="AA1155"/>
    </row>
    <row r="1156" spans="1:27" x14ac:dyDescent="0.25">
      <c r="A1156"/>
      <c r="B1156"/>
      <c r="C1156"/>
      <c r="D1156"/>
      <c r="E1156" s="108"/>
      <c r="F1156"/>
      <c r="G1156"/>
      <c r="H1156" s="108"/>
      <c r="I1156"/>
      <c r="J1156"/>
      <c r="K1156"/>
      <c r="L1156" s="111"/>
      <c r="M1156"/>
      <c r="N1156"/>
      <c r="O1156"/>
      <c r="P1156"/>
      <c r="Q1156"/>
      <c r="R1156"/>
      <c r="S1156"/>
      <c r="T1156" s="109"/>
      <c r="U1156"/>
      <c r="V1156"/>
      <c r="W1156"/>
      <c r="X1156"/>
      <c r="Y1156"/>
      <c r="Z1156"/>
      <c r="AA1156"/>
    </row>
    <row r="1157" spans="1:27" x14ac:dyDescent="0.25">
      <c r="A1157"/>
      <c r="B1157"/>
      <c r="C1157"/>
      <c r="D1157"/>
      <c r="E1157" s="108"/>
      <c r="F1157"/>
      <c r="G1157"/>
      <c r="H1157" s="108"/>
      <c r="I1157"/>
      <c r="J1157"/>
      <c r="K1157"/>
      <c r="L1157" s="111"/>
      <c r="M1157"/>
      <c r="N1157"/>
      <c r="O1157"/>
      <c r="P1157"/>
      <c r="Q1157"/>
      <c r="R1157"/>
      <c r="S1157"/>
      <c r="T1157" s="109"/>
      <c r="U1157"/>
      <c r="V1157"/>
      <c r="W1157"/>
      <c r="X1157"/>
      <c r="Y1157"/>
      <c r="Z1157"/>
      <c r="AA1157"/>
    </row>
    <row r="1158" spans="1:27" x14ac:dyDescent="0.25">
      <c r="A1158"/>
      <c r="B1158"/>
      <c r="C1158"/>
      <c r="D1158"/>
      <c r="E1158" s="108"/>
      <c r="F1158"/>
      <c r="G1158"/>
      <c r="H1158" s="108"/>
      <c r="I1158"/>
      <c r="J1158"/>
      <c r="K1158"/>
      <c r="L1158" s="111"/>
      <c r="M1158"/>
      <c r="N1158"/>
      <c r="O1158"/>
      <c r="P1158"/>
      <c r="Q1158"/>
      <c r="R1158"/>
      <c r="S1158"/>
      <c r="T1158" s="109"/>
      <c r="U1158"/>
      <c r="V1158"/>
      <c r="W1158"/>
      <c r="X1158"/>
      <c r="Y1158"/>
      <c r="Z1158"/>
      <c r="AA1158"/>
    </row>
    <row r="1159" spans="1:27" x14ac:dyDescent="0.25">
      <c r="A1159"/>
      <c r="B1159"/>
      <c r="C1159"/>
      <c r="D1159"/>
      <c r="E1159" s="108"/>
      <c r="F1159"/>
      <c r="G1159"/>
      <c r="H1159" s="108"/>
      <c r="I1159"/>
      <c r="J1159"/>
      <c r="K1159"/>
      <c r="L1159" s="111"/>
      <c r="M1159"/>
      <c r="N1159"/>
      <c r="O1159"/>
      <c r="P1159"/>
      <c r="Q1159"/>
      <c r="R1159"/>
      <c r="S1159"/>
      <c r="T1159" s="109"/>
      <c r="U1159"/>
      <c r="V1159"/>
      <c r="W1159"/>
      <c r="X1159"/>
      <c r="Y1159"/>
      <c r="Z1159"/>
      <c r="AA1159"/>
    </row>
    <row r="1160" spans="1:27" x14ac:dyDescent="0.25">
      <c r="A1160"/>
      <c r="B1160"/>
      <c r="C1160"/>
      <c r="D1160"/>
      <c r="E1160" s="108"/>
      <c r="F1160"/>
      <c r="G1160"/>
      <c r="H1160" s="108"/>
      <c r="I1160"/>
      <c r="J1160"/>
      <c r="K1160"/>
      <c r="L1160" s="111"/>
      <c r="M1160"/>
      <c r="N1160"/>
      <c r="O1160"/>
      <c r="P1160"/>
      <c r="Q1160"/>
      <c r="R1160"/>
      <c r="S1160"/>
      <c r="T1160" s="109"/>
      <c r="U1160"/>
      <c r="V1160"/>
      <c r="W1160"/>
      <c r="X1160"/>
      <c r="Y1160"/>
      <c r="Z1160"/>
      <c r="AA1160"/>
    </row>
    <row r="1161" spans="1:27" x14ac:dyDescent="0.25">
      <c r="A1161"/>
      <c r="B1161"/>
      <c r="C1161"/>
      <c r="D1161"/>
      <c r="E1161" s="108"/>
      <c r="F1161"/>
      <c r="G1161"/>
      <c r="H1161" s="108"/>
      <c r="I1161"/>
      <c r="J1161"/>
      <c r="K1161"/>
      <c r="L1161" s="111"/>
      <c r="M1161"/>
      <c r="N1161"/>
      <c r="O1161"/>
      <c r="P1161"/>
      <c r="Q1161"/>
      <c r="R1161"/>
      <c r="S1161"/>
      <c r="T1161" s="109"/>
      <c r="U1161"/>
      <c r="V1161"/>
      <c r="W1161"/>
      <c r="X1161"/>
      <c r="Y1161"/>
      <c r="Z1161"/>
      <c r="AA1161"/>
    </row>
    <row r="1162" spans="1:27" x14ac:dyDescent="0.25">
      <c r="A1162"/>
      <c r="B1162"/>
      <c r="C1162"/>
      <c r="D1162"/>
      <c r="E1162" s="108"/>
      <c r="F1162"/>
      <c r="G1162"/>
      <c r="H1162" s="108"/>
      <c r="I1162"/>
      <c r="J1162"/>
      <c r="K1162"/>
      <c r="L1162" s="111"/>
      <c r="M1162"/>
      <c r="N1162"/>
      <c r="O1162"/>
      <c r="P1162"/>
      <c r="Q1162"/>
      <c r="R1162"/>
      <c r="S1162"/>
      <c r="T1162" s="109"/>
      <c r="U1162"/>
      <c r="V1162"/>
      <c r="W1162"/>
      <c r="X1162"/>
      <c r="Y1162"/>
      <c r="Z1162"/>
      <c r="AA1162"/>
    </row>
    <row r="1163" spans="1:27" x14ac:dyDescent="0.25">
      <c r="A1163"/>
      <c r="B1163"/>
      <c r="C1163"/>
      <c r="D1163"/>
      <c r="E1163" s="108"/>
      <c r="F1163"/>
      <c r="G1163"/>
      <c r="H1163" s="108"/>
      <c r="I1163"/>
      <c r="J1163"/>
      <c r="K1163"/>
      <c r="L1163" s="111"/>
      <c r="M1163"/>
      <c r="N1163"/>
      <c r="O1163"/>
      <c r="P1163"/>
      <c r="Q1163"/>
      <c r="R1163"/>
      <c r="S1163"/>
      <c r="T1163" s="109"/>
      <c r="U1163"/>
      <c r="V1163"/>
      <c r="W1163"/>
      <c r="X1163"/>
      <c r="Y1163"/>
      <c r="Z1163"/>
      <c r="AA1163"/>
    </row>
    <row r="1164" spans="1:27" x14ac:dyDescent="0.25">
      <c r="A1164"/>
      <c r="B1164"/>
      <c r="C1164"/>
      <c r="D1164"/>
      <c r="E1164" s="108"/>
      <c r="F1164"/>
      <c r="G1164"/>
      <c r="H1164" s="108"/>
      <c r="I1164"/>
      <c r="J1164"/>
      <c r="K1164"/>
      <c r="L1164" s="111"/>
      <c r="M1164"/>
      <c r="N1164"/>
      <c r="O1164"/>
      <c r="P1164"/>
      <c r="Q1164"/>
      <c r="R1164"/>
      <c r="S1164"/>
      <c r="T1164" s="109"/>
      <c r="U1164"/>
      <c r="V1164"/>
      <c r="W1164"/>
      <c r="X1164"/>
      <c r="Y1164"/>
      <c r="Z1164"/>
      <c r="AA1164"/>
    </row>
    <row r="1165" spans="1:27" x14ac:dyDescent="0.25">
      <c r="A1165"/>
      <c r="B1165"/>
      <c r="C1165"/>
      <c r="D1165"/>
      <c r="E1165" s="108"/>
      <c r="F1165"/>
      <c r="G1165"/>
      <c r="H1165" s="108"/>
      <c r="I1165"/>
      <c r="J1165"/>
      <c r="K1165"/>
      <c r="L1165" s="111"/>
      <c r="M1165"/>
      <c r="N1165"/>
      <c r="O1165"/>
      <c r="P1165"/>
      <c r="Q1165"/>
      <c r="R1165"/>
      <c r="S1165"/>
      <c r="T1165" s="109"/>
      <c r="U1165"/>
      <c r="V1165"/>
      <c r="W1165"/>
      <c r="X1165"/>
      <c r="Y1165"/>
      <c r="Z1165"/>
      <c r="AA1165"/>
    </row>
    <row r="1166" spans="1:27" x14ac:dyDescent="0.25">
      <c r="A1166"/>
      <c r="B1166"/>
      <c r="C1166"/>
      <c r="D1166"/>
      <c r="E1166" s="108"/>
      <c r="F1166"/>
      <c r="G1166"/>
      <c r="H1166" s="108"/>
      <c r="I1166"/>
      <c r="J1166"/>
      <c r="K1166"/>
      <c r="L1166" s="111"/>
      <c r="M1166"/>
      <c r="N1166"/>
      <c r="O1166"/>
      <c r="P1166"/>
      <c r="Q1166"/>
      <c r="R1166"/>
      <c r="S1166"/>
      <c r="T1166" s="109"/>
      <c r="U1166"/>
      <c r="V1166"/>
      <c r="W1166"/>
      <c r="X1166"/>
      <c r="Y1166"/>
      <c r="Z1166"/>
      <c r="AA1166"/>
    </row>
    <row r="1167" spans="1:27" x14ac:dyDescent="0.25">
      <c r="A1167"/>
      <c r="B1167"/>
      <c r="C1167"/>
      <c r="D1167"/>
      <c r="E1167" s="108"/>
      <c r="F1167"/>
      <c r="G1167"/>
      <c r="H1167" s="108"/>
      <c r="I1167"/>
      <c r="J1167"/>
      <c r="K1167"/>
      <c r="L1167" s="111"/>
      <c r="M1167"/>
      <c r="N1167"/>
      <c r="O1167"/>
      <c r="P1167"/>
      <c r="Q1167"/>
      <c r="R1167"/>
      <c r="S1167"/>
      <c r="T1167" s="109"/>
      <c r="U1167"/>
      <c r="V1167"/>
      <c r="W1167"/>
      <c r="X1167"/>
      <c r="Y1167"/>
      <c r="Z1167"/>
      <c r="AA1167"/>
    </row>
    <row r="1168" spans="1:27" x14ac:dyDescent="0.25">
      <c r="A1168"/>
      <c r="B1168"/>
      <c r="C1168"/>
      <c r="D1168"/>
      <c r="E1168" s="108"/>
      <c r="F1168"/>
      <c r="G1168"/>
      <c r="H1168" s="108"/>
      <c r="I1168"/>
      <c r="J1168"/>
      <c r="K1168"/>
      <c r="L1168" s="111"/>
      <c r="M1168"/>
      <c r="N1168"/>
      <c r="O1168"/>
      <c r="P1168"/>
      <c r="Q1168"/>
      <c r="R1168"/>
      <c r="S1168"/>
      <c r="T1168" s="109"/>
      <c r="U1168"/>
      <c r="V1168"/>
      <c r="W1168"/>
      <c r="X1168"/>
      <c r="Y1168"/>
      <c r="Z1168"/>
      <c r="AA1168"/>
    </row>
    <row r="1169" spans="1:27" x14ac:dyDescent="0.25">
      <c r="A1169"/>
      <c r="B1169"/>
      <c r="C1169"/>
      <c r="D1169"/>
      <c r="E1169" s="108"/>
      <c r="F1169"/>
      <c r="G1169"/>
      <c r="H1169" s="108"/>
      <c r="I1169"/>
      <c r="J1169"/>
      <c r="K1169"/>
      <c r="L1169" s="111"/>
      <c r="M1169"/>
      <c r="N1169"/>
      <c r="O1169"/>
      <c r="P1169"/>
      <c r="Q1169"/>
      <c r="R1169"/>
      <c r="S1169"/>
      <c r="T1169" s="109"/>
      <c r="U1169"/>
      <c r="V1169"/>
      <c r="W1169"/>
      <c r="X1169"/>
      <c r="Y1169"/>
      <c r="Z1169"/>
      <c r="AA1169"/>
    </row>
    <row r="1170" spans="1:27" x14ac:dyDescent="0.25">
      <c r="A1170"/>
      <c r="B1170"/>
      <c r="C1170"/>
      <c r="D1170"/>
      <c r="E1170" s="108"/>
      <c r="F1170"/>
      <c r="G1170"/>
      <c r="H1170" s="108"/>
      <c r="I1170"/>
      <c r="J1170"/>
      <c r="K1170"/>
      <c r="L1170" s="111"/>
      <c r="M1170"/>
      <c r="N1170"/>
      <c r="O1170"/>
      <c r="P1170"/>
      <c r="Q1170"/>
      <c r="R1170"/>
      <c r="S1170"/>
      <c r="T1170" s="109"/>
      <c r="U1170"/>
      <c r="V1170"/>
      <c r="W1170"/>
      <c r="X1170"/>
      <c r="Y1170"/>
      <c r="Z1170"/>
      <c r="AA1170"/>
    </row>
    <row r="1171" spans="1:27" x14ac:dyDescent="0.25">
      <c r="A1171"/>
      <c r="B1171"/>
      <c r="C1171"/>
      <c r="D1171"/>
      <c r="E1171" s="108"/>
      <c r="F1171"/>
      <c r="G1171"/>
      <c r="H1171" s="108"/>
      <c r="I1171"/>
      <c r="J1171"/>
      <c r="K1171"/>
      <c r="L1171" s="111"/>
      <c r="M1171"/>
      <c r="N1171"/>
      <c r="O1171"/>
      <c r="P1171"/>
      <c r="Q1171"/>
      <c r="R1171"/>
      <c r="S1171"/>
      <c r="T1171" s="109"/>
      <c r="U1171"/>
      <c r="V1171"/>
      <c r="W1171"/>
      <c r="X1171"/>
      <c r="Y1171"/>
      <c r="Z1171"/>
      <c r="AA1171"/>
    </row>
    <row r="1172" spans="1:27" x14ac:dyDescent="0.25">
      <c r="A1172"/>
      <c r="B1172"/>
      <c r="C1172"/>
      <c r="D1172"/>
      <c r="E1172" s="108"/>
      <c r="F1172"/>
      <c r="G1172"/>
      <c r="H1172" s="108"/>
      <c r="I1172"/>
      <c r="J1172"/>
      <c r="K1172"/>
      <c r="L1172" s="111"/>
      <c r="M1172"/>
      <c r="N1172"/>
      <c r="O1172"/>
      <c r="P1172"/>
      <c r="Q1172"/>
      <c r="R1172"/>
      <c r="S1172"/>
      <c r="T1172" s="109"/>
      <c r="U1172"/>
      <c r="V1172"/>
      <c r="W1172"/>
      <c r="X1172"/>
      <c r="Y1172"/>
      <c r="Z1172"/>
      <c r="AA1172"/>
    </row>
    <row r="1173" spans="1:27" x14ac:dyDescent="0.25">
      <c r="A1173"/>
      <c r="B1173"/>
      <c r="C1173"/>
      <c r="D1173"/>
      <c r="E1173" s="108"/>
      <c r="F1173"/>
      <c r="G1173"/>
      <c r="H1173" s="108"/>
      <c r="I1173"/>
      <c r="J1173"/>
      <c r="K1173"/>
      <c r="L1173" s="111"/>
      <c r="M1173"/>
      <c r="N1173"/>
      <c r="O1173"/>
      <c r="P1173"/>
      <c r="Q1173"/>
      <c r="R1173"/>
      <c r="S1173"/>
      <c r="T1173" s="109"/>
      <c r="U1173"/>
      <c r="V1173"/>
      <c r="W1173"/>
      <c r="X1173"/>
      <c r="Y1173"/>
      <c r="Z1173"/>
      <c r="AA1173"/>
    </row>
    <row r="1174" spans="1:27" x14ac:dyDescent="0.25">
      <c r="A1174"/>
      <c r="B1174"/>
      <c r="C1174"/>
      <c r="D1174"/>
      <c r="E1174" s="108"/>
      <c r="F1174"/>
      <c r="G1174"/>
      <c r="H1174" s="108"/>
      <c r="I1174"/>
      <c r="J1174"/>
      <c r="K1174"/>
      <c r="L1174" s="111"/>
      <c r="M1174"/>
      <c r="N1174"/>
      <c r="O1174"/>
      <c r="P1174"/>
      <c r="Q1174"/>
      <c r="R1174"/>
      <c r="S1174"/>
      <c r="T1174" s="109"/>
      <c r="U1174"/>
      <c r="V1174"/>
      <c r="W1174"/>
      <c r="X1174"/>
      <c r="Y1174"/>
      <c r="Z1174"/>
      <c r="AA1174"/>
    </row>
    <row r="1175" spans="1:27" x14ac:dyDescent="0.25">
      <c r="A1175"/>
      <c r="B1175"/>
      <c r="C1175"/>
      <c r="D1175"/>
      <c r="E1175" s="108"/>
      <c r="F1175"/>
      <c r="G1175"/>
      <c r="H1175" s="108"/>
      <c r="I1175"/>
      <c r="J1175"/>
      <c r="K1175"/>
      <c r="L1175" s="111"/>
      <c r="M1175"/>
      <c r="N1175"/>
      <c r="O1175"/>
      <c r="P1175"/>
      <c r="Q1175"/>
      <c r="R1175"/>
      <c r="S1175"/>
      <c r="T1175" s="109"/>
      <c r="U1175"/>
      <c r="V1175"/>
      <c r="W1175"/>
      <c r="X1175"/>
      <c r="Y1175"/>
      <c r="Z1175"/>
      <c r="AA1175"/>
    </row>
    <row r="1176" spans="1:27" x14ac:dyDescent="0.25">
      <c r="A1176"/>
      <c r="B1176"/>
      <c r="C1176"/>
      <c r="D1176"/>
      <c r="E1176" s="108"/>
      <c r="F1176"/>
      <c r="G1176"/>
      <c r="H1176" s="108"/>
      <c r="I1176"/>
      <c r="J1176"/>
      <c r="K1176"/>
      <c r="L1176" s="111"/>
      <c r="M1176"/>
      <c r="N1176"/>
      <c r="O1176"/>
      <c r="P1176"/>
      <c r="Q1176"/>
      <c r="R1176"/>
      <c r="S1176"/>
      <c r="T1176" s="109"/>
      <c r="U1176"/>
      <c r="V1176"/>
      <c r="W1176"/>
      <c r="X1176"/>
      <c r="Y1176"/>
      <c r="Z1176"/>
      <c r="AA1176"/>
    </row>
    <row r="1177" spans="1:27" x14ac:dyDescent="0.25">
      <c r="A1177"/>
      <c r="B1177"/>
      <c r="C1177"/>
      <c r="D1177"/>
      <c r="E1177" s="108"/>
      <c r="F1177"/>
      <c r="G1177"/>
      <c r="H1177" s="108"/>
      <c r="I1177"/>
      <c r="J1177"/>
      <c r="K1177"/>
      <c r="L1177" s="111"/>
      <c r="M1177"/>
      <c r="N1177"/>
      <c r="O1177"/>
      <c r="P1177"/>
      <c r="Q1177"/>
      <c r="R1177"/>
      <c r="S1177"/>
      <c r="T1177" s="109"/>
      <c r="U1177"/>
      <c r="V1177"/>
      <c r="W1177"/>
      <c r="X1177"/>
      <c r="Y1177"/>
      <c r="Z1177"/>
      <c r="AA1177"/>
    </row>
    <row r="1178" spans="1:27" x14ac:dyDescent="0.25">
      <c r="A1178"/>
      <c r="B1178"/>
      <c r="C1178"/>
      <c r="D1178"/>
      <c r="E1178" s="108"/>
      <c r="F1178"/>
      <c r="G1178"/>
      <c r="H1178" s="108"/>
      <c r="I1178"/>
      <c r="J1178"/>
      <c r="K1178"/>
      <c r="L1178" s="111"/>
      <c r="M1178"/>
      <c r="N1178"/>
      <c r="O1178"/>
      <c r="P1178"/>
      <c r="Q1178"/>
      <c r="R1178"/>
      <c r="S1178"/>
      <c r="T1178" s="109"/>
      <c r="U1178"/>
      <c r="V1178"/>
      <c r="W1178"/>
      <c r="X1178"/>
      <c r="Y1178"/>
      <c r="Z1178"/>
      <c r="AA1178"/>
    </row>
    <row r="1179" spans="1:27" x14ac:dyDescent="0.25">
      <c r="A1179"/>
      <c r="B1179"/>
      <c r="C1179"/>
      <c r="D1179"/>
      <c r="E1179" s="108"/>
      <c r="F1179"/>
      <c r="G1179"/>
      <c r="H1179" s="108"/>
      <c r="I1179"/>
      <c r="J1179"/>
      <c r="K1179"/>
      <c r="L1179" s="111"/>
      <c r="M1179"/>
      <c r="N1179"/>
      <c r="O1179"/>
      <c r="P1179"/>
      <c r="Q1179"/>
      <c r="R1179"/>
      <c r="S1179"/>
      <c r="T1179" s="109"/>
      <c r="U1179"/>
      <c r="V1179"/>
      <c r="W1179"/>
      <c r="X1179"/>
      <c r="Y1179"/>
      <c r="Z1179"/>
      <c r="AA1179"/>
    </row>
    <row r="1180" spans="1:27" x14ac:dyDescent="0.25">
      <c r="A1180"/>
      <c r="B1180"/>
      <c r="C1180"/>
      <c r="D1180"/>
      <c r="E1180" s="108"/>
      <c r="F1180"/>
      <c r="G1180"/>
      <c r="H1180" s="108"/>
      <c r="I1180"/>
      <c r="J1180"/>
      <c r="K1180"/>
      <c r="L1180" s="111"/>
      <c r="M1180"/>
      <c r="N1180"/>
      <c r="O1180"/>
      <c r="P1180"/>
      <c r="Q1180"/>
      <c r="R1180"/>
      <c r="S1180"/>
      <c r="T1180" s="109"/>
      <c r="U1180"/>
      <c r="V1180"/>
      <c r="W1180"/>
      <c r="X1180"/>
      <c r="Y1180"/>
      <c r="Z1180"/>
      <c r="AA1180"/>
    </row>
    <row r="1181" spans="1:27" x14ac:dyDescent="0.25">
      <c r="A1181"/>
      <c r="B1181"/>
      <c r="C1181"/>
      <c r="D1181"/>
      <c r="E1181" s="108"/>
      <c r="F1181"/>
      <c r="G1181"/>
      <c r="H1181" s="108"/>
      <c r="I1181"/>
      <c r="J1181"/>
      <c r="K1181"/>
      <c r="L1181" s="111"/>
      <c r="M1181"/>
      <c r="N1181"/>
      <c r="O1181"/>
      <c r="P1181"/>
      <c r="Q1181"/>
      <c r="R1181"/>
      <c r="S1181"/>
      <c r="T1181" s="109"/>
      <c r="U1181"/>
      <c r="V1181"/>
      <c r="W1181"/>
      <c r="X1181"/>
      <c r="Y1181"/>
      <c r="Z1181"/>
      <c r="AA1181"/>
    </row>
    <row r="1182" spans="1:27" x14ac:dyDescent="0.25">
      <c r="A1182"/>
      <c r="B1182"/>
      <c r="C1182"/>
      <c r="D1182"/>
      <c r="E1182" s="108"/>
      <c r="F1182"/>
      <c r="G1182"/>
      <c r="H1182" s="108"/>
      <c r="I1182"/>
      <c r="J1182"/>
      <c r="K1182"/>
      <c r="L1182" s="111"/>
      <c r="M1182"/>
      <c r="N1182"/>
      <c r="O1182"/>
      <c r="P1182"/>
      <c r="Q1182"/>
      <c r="R1182"/>
      <c r="S1182"/>
      <c r="T1182" s="109"/>
      <c r="U1182"/>
      <c r="V1182"/>
      <c r="W1182"/>
      <c r="X1182"/>
      <c r="Y1182"/>
      <c r="Z1182"/>
      <c r="AA1182"/>
    </row>
    <row r="1183" spans="1:27" x14ac:dyDescent="0.25">
      <c r="A1183"/>
      <c r="B1183"/>
      <c r="C1183"/>
      <c r="D1183"/>
      <c r="E1183" s="108"/>
      <c r="F1183"/>
      <c r="G1183"/>
      <c r="H1183" s="108"/>
      <c r="I1183"/>
      <c r="J1183"/>
      <c r="K1183"/>
      <c r="L1183" s="111"/>
      <c r="M1183"/>
      <c r="N1183"/>
      <c r="O1183"/>
      <c r="P1183"/>
      <c r="Q1183"/>
      <c r="R1183"/>
      <c r="S1183"/>
      <c r="T1183" s="109"/>
      <c r="U1183"/>
      <c r="V1183"/>
      <c r="W1183"/>
      <c r="X1183"/>
      <c r="Y1183"/>
      <c r="Z1183"/>
      <c r="AA1183"/>
    </row>
    <row r="1184" spans="1:27" x14ac:dyDescent="0.25">
      <c r="A1184"/>
      <c r="B1184"/>
      <c r="C1184"/>
      <c r="D1184"/>
      <c r="E1184" s="108"/>
      <c r="F1184"/>
      <c r="G1184"/>
      <c r="H1184" s="108"/>
      <c r="I1184"/>
      <c r="J1184"/>
      <c r="K1184"/>
      <c r="L1184" s="111"/>
      <c r="M1184"/>
      <c r="N1184"/>
      <c r="O1184"/>
      <c r="P1184"/>
      <c r="Q1184"/>
      <c r="R1184"/>
      <c r="S1184"/>
      <c r="T1184" s="109"/>
      <c r="U1184"/>
      <c r="V1184"/>
      <c r="W1184"/>
      <c r="X1184"/>
      <c r="Y1184"/>
      <c r="Z1184"/>
      <c r="AA1184"/>
    </row>
    <row r="1185" spans="1:27" x14ac:dyDescent="0.25">
      <c r="A1185"/>
      <c r="B1185"/>
      <c r="C1185"/>
      <c r="D1185"/>
      <c r="E1185" s="108"/>
      <c r="F1185"/>
      <c r="G1185"/>
      <c r="H1185" s="108"/>
      <c r="I1185"/>
      <c r="J1185"/>
      <c r="K1185"/>
      <c r="L1185" s="111"/>
      <c r="M1185"/>
      <c r="N1185"/>
      <c r="O1185"/>
      <c r="P1185"/>
      <c r="Q1185"/>
      <c r="R1185"/>
      <c r="S1185"/>
      <c r="T1185" s="109"/>
      <c r="U1185"/>
      <c r="V1185"/>
      <c r="W1185"/>
      <c r="X1185"/>
      <c r="Y1185"/>
      <c r="Z1185"/>
      <c r="AA1185"/>
    </row>
    <row r="1186" spans="1:27" x14ac:dyDescent="0.25">
      <c r="A1186"/>
      <c r="B1186"/>
      <c r="C1186"/>
      <c r="D1186"/>
      <c r="E1186" s="108"/>
      <c r="F1186"/>
      <c r="G1186"/>
      <c r="H1186" s="108"/>
      <c r="I1186"/>
      <c r="J1186"/>
      <c r="K1186"/>
      <c r="L1186" s="111"/>
      <c r="M1186"/>
      <c r="N1186"/>
      <c r="O1186"/>
      <c r="P1186"/>
      <c r="Q1186"/>
      <c r="R1186"/>
      <c r="S1186"/>
      <c r="T1186" s="109"/>
      <c r="U1186"/>
      <c r="V1186"/>
      <c r="W1186"/>
      <c r="X1186"/>
      <c r="Y1186"/>
      <c r="Z1186"/>
      <c r="AA1186"/>
    </row>
    <row r="1187" spans="1:27" x14ac:dyDescent="0.25">
      <c r="A1187"/>
      <c r="B1187"/>
      <c r="C1187"/>
      <c r="D1187"/>
      <c r="E1187" s="108"/>
      <c r="F1187"/>
      <c r="G1187"/>
      <c r="H1187" s="108"/>
      <c r="I1187"/>
      <c r="J1187"/>
      <c r="K1187"/>
      <c r="L1187" s="111"/>
      <c r="M1187"/>
      <c r="N1187"/>
      <c r="O1187"/>
      <c r="P1187"/>
      <c r="Q1187"/>
      <c r="R1187"/>
      <c r="S1187"/>
      <c r="T1187" s="109"/>
      <c r="U1187"/>
      <c r="V1187"/>
      <c r="W1187"/>
      <c r="X1187"/>
      <c r="Y1187"/>
      <c r="Z1187"/>
      <c r="AA1187"/>
    </row>
    <row r="1188" spans="1:27" x14ac:dyDescent="0.25">
      <c r="A1188"/>
      <c r="B1188"/>
      <c r="C1188"/>
      <c r="D1188"/>
      <c r="E1188" s="108"/>
      <c r="F1188"/>
      <c r="G1188"/>
      <c r="H1188" s="108"/>
      <c r="I1188"/>
      <c r="J1188"/>
      <c r="K1188"/>
      <c r="L1188" s="111"/>
      <c r="M1188"/>
      <c r="N1188"/>
      <c r="O1188"/>
      <c r="P1188"/>
      <c r="Q1188"/>
      <c r="R1188"/>
      <c r="S1188"/>
      <c r="T1188" s="109"/>
      <c r="U1188"/>
      <c r="V1188"/>
      <c r="W1188"/>
      <c r="X1188"/>
      <c r="Y1188"/>
      <c r="Z1188"/>
      <c r="AA1188"/>
    </row>
    <row r="1189" spans="1:27" x14ac:dyDescent="0.25">
      <c r="A1189"/>
      <c r="B1189"/>
      <c r="C1189"/>
      <c r="D1189"/>
      <c r="E1189" s="108"/>
      <c r="F1189"/>
      <c r="G1189"/>
      <c r="H1189" s="108"/>
      <c r="I1189"/>
      <c r="J1189"/>
      <c r="K1189"/>
      <c r="L1189" s="111"/>
      <c r="M1189"/>
      <c r="N1189"/>
      <c r="O1189"/>
      <c r="P1189"/>
      <c r="Q1189"/>
      <c r="R1189"/>
      <c r="S1189"/>
      <c r="T1189" s="109"/>
      <c r="U1189"/>
      <c r="V1189"/>
      <c r="W1189"/>
      <c r="X1189"/>
      <c r="Y1189"/>
      <c r="Z1189"/>
      <c r="AA1189"/>
    </row>
    <row r="1190" spans="1:27" x14ac:dyDescent="0.25">
      <c r="A1190"/>
      <c r="B1190"/>
      <c r="C1190"/>
      <c r="D1190"/>
      <c r="E1190" s="108"/>
      <c r="F1190"/>
      <c r="G1190"/>
      <c r="H1190" s="108"/>
      <c r="I1190"/>
      <c r="J1190"/>
      <c r="K1190"/>
      <c r="L1190" s="111"/>
      <c r="M1190"/>
      <c r="N1190"/>
      <c r="O1190"/>
      <c r="P1190"/>
      <c r="Q1190"/>
      <c r="R1190"/>
      <c r="S1190"/>
      <c r="T1190" s="109"/>
      <c r="U1190"/>
      <c r="V1190"/>
      <c r="W1190"/>
      <c r="X1190"/>
      <c r="Y1190"/>
      <c r="Z1190"/>
      <c r="AA1190"/>
    </row>
    <row r="1191" spans="1:27" x14ac:dyDescent="0.25">
      <c r="A1191"/>
      <c r="B1191"/>
      <c r="C1191"/>
      <c r="D1191"/>
      <c r="E1191" s="108"/>
      <c r="F1191"/>
      <c r="G1191"/>
      <c r="H1191" s="108"/>
      <c r="I1191"/>
      <c r="J1191"/>
      <c r="K1191"/>
      <c r="L1191" s="111"/>
      <c r="M1191"/>
      <c r="N1191"/>
      <c r="O1191"/>
      <c r="P1191"/>
      <c r="Q1191"/>
      <c r="R1191"/>
      <c r="S1191"/>
      <c r="T1191" s="109"/>
      <c r="U1191"/>
      <c r="V1191"/>
      <c r="W1191"/>
      <c r="X1191"/>
      <c r="Y1191"/>
      <c r="Z1191"/>
      <c r="AA1191"/>
    </row>
    <row r="1192" spans="1:27" x14ac:dyDescent="0.25">
      <c r="A1192"/>
      <c r="B1192"/>
      <c r="C1192"/>
      <c r="D1192"/>
      <c r="E1192" s="108"/>
      <c r="F1192"/>
      <c r="G1192"/>
      <c r="H1192" s="108"/>
      <c r="I1192"/>
      <c r="J1192"/>
      <c r="K1192"/>
      <c r="L1192" s="111"/>
      <c r="M1192"/>
      <c r="N1192"/>
      <c r="O1192"/>
      <c r="P1192"/>
      <c r="Q1192"/>
      <c r="R1192"/>
      <c r="S1192"/>
      <c r="T1192" s="109"/>
      <c r="U1192"/>
      <c r="V1192"/>
      <c r="W1192"/>
      <c r="X1192"/>
      <c r="Y1192"/>
      <c r="Z1192"/>
      <c r="AA1192"/>
    </row>
    <row r="1193" spans="1:27" x14ac:dyDescent="0.25">
      <c r="A1193"/>
      <c r="B1193"/>
      <c r="C1193"/>
      <c r="D1193"/>
      <c r="E1193" s="108"/>
      <c r="F1193"/>
      <c r="G1193"/>
      <c r="H1193" s="108"/>
      <c r="I1193"/>
      <c r="J1193"/>
      <c r="K1193"/>
      <c r="L1193" s="111"/>
      <c r="M1193"/>
      <c r="N1193"/>
      <c r="O1193"/>
      <c r="P1193"/>
      <c r="Q1193"/>
      <c r="R1193"/>
      <c r="S1193"/>
      <c r="T1193" s="109"/>
      <c r="U1193"/>
      <c r="V1193"/>
      <c r="W1193"/>
      <c r="X1193"/>
      <c r="Y1193"/>
      <c r="Z1193"/>
      <c r="AA1193"/>
    </row>
    <row r="1194" spans="1:27" x14ac:dyDescent="0.25">
      <c r="A1194"/>
      <c r="B1194"/>
      <c r="C1194"/>
      <c r="D1194"/>
      <c r="E1194" s="108"/>
      <c r="F1194"/>
      <c r="G1194"/>
      <c r="H1194" s="108"/>
      <c r="I1194"/>
      <c r="J1194"/>
      <c r="K1194"/>
      <c r="L1194" s="111"/>
      <c r="M1194"/>
      <c r="N1194"/>
      <c r="O1194"/>
      <c r="P1194"/>
      <c r="Q1194"/>
      <c r="R1194"/>
      <c r="S1194"/>
      <c r="T1194" s="109"/>
      <c r="U1194"/>
      <c r="V1194"/>
      <c r="W1194"/>
      <c r="X1194"/>
      <c r="Y1194"/>
      <c r="Z1194"/>
      <c r="AA1194"/>
    </row>
    <row r="1195" spans="1:27" x14ac:dyDescent="0.25">
      <c r="A1195"/>
      <c r="B1195"/>
      <c r="C1195"/>
      <c r="D1195"/>
      <c r="E1195" s="108"/>
      <c r="F1195"/>
      <c r="G1195"/>
      <c r="H1195" s="108"/>
      <c r="I1195"/>
      <c r="J1195"/>
      <c r="K1195"/>
      <c r="L1195" s="111"/>
      <c r="M1195"/>
      <c r="N1195"/>
      <c r="O1195"/>
      <c r="P1195"/>
      <c r="Q1195"/>
      <c r="R1195"/>
      <c r="S1195"/>
      <c r="T1195" s="109"/>
      <c r="U1195"/>
      <c r="V1195"/>
      <c r="W1195"/>
      <c r="X1195"/>
      <c r="Y1195"/>
      <c r="Z1195"/>
      <c r="AA1195"/>
    </row>
    <row r="1196" spans="1:27" x14ac:dyDescent="0.25">
      <c r="A1196"/>
      <c r="B1196"/>
      <c r="C1196"/>
      <c r="D1196"/>
      <c r="E1196" s="108"/>
      <c r="F1196"/>
      <c r="G1196"/>
      <c r="H1196" s="108"/>
      <c r="I1196"/>
      <c r="J1196"/>
      <c r="K1196"/>
      <c r="L1196" s="111"/>
      <c r="M1196"/>
      <c r="N1196"/>
      <c r="O1196"/>
      <c r="P1196"/>
      <c r="Q1196"/>
      <c r="R1196"/>
      <c r="S1196"/>
      <c r="T1196" s="109"/>
      <c r="U1196"/>
      <c r="V1196"/>
      <c r="W1196"/>
      <c r="X1196"/>
      <c r="Y1196"/>
      <c r="Z1196"/>
      <c r="AA1196"/>
    </row>
    <row r="1197" spans="1:27" x14ac:dyDescent="0.25">
      <c r="A1197"/>
      <c r="B1197"/>
      <c r="C1197"/>
      <c r="D1197"/>
      <c r="E1197" s="108"/>
      <c r="F1197"/>
      <c r="G1197"/>
      <c r="H1197" s="108"/>
      <c r="I1197"/>
      <c r="J1197"/>
      <c r="K1197"/>
      <c r="L1197" s="111"/>
      <c r="M1197"/>
      <c r="N1197"/>
      <c r="O1197"/>
      <c r="P1197"/>
      <c r="Q1197"/>
      <c r="R1197"/>
      <c r="S1197"/>
      <c r="T1197" s="109"/>
      <c r="U1197"/>
      <c r="V1197"/>
      <c r="W1197"/>
      <c r="X1197"/>
      <c r="Y1197"/>
      <c r="Z1197"/>
      <c r="AA1197"/>
    </row>
    <row r="1198" spans="1:27" x14ac:dyDescent="0.25">
      <c r="A1198"/>
      <c r="B1198"/>
      <c r="C1198"/>
      <c r="D1198"/>
      <c r="E1198" s="108"/>
      <c r="F1198"/>
      <c r="G1198"/>
      <c r="H1198" s="108"/>
      <c r="I1198"/>
      <c r="J1198"/>
      <c r="K1198"/>
      <c r="L1198" s="111"/>
      <c r="M1198"/>
      <c r="N1198"/>
      <c r="O1198"/>
      <c r="P1198"/>
      <c r="Q1198"/>
      <c r="R1198"/>
      <c r="S1198"/>
      <c r="T1198" s="109"/>
      <c r="U1198"/>
      <c r="V1198"/>
      <c r="W1198"/>
      <c r="X1198"/>
      <c r="Y1198"/>
      <c r="Z1198"/>
      <c r="AA1198"/>
    </row>
    <row r="1199" spans="1:27" x14ac:dyDescent="0.25">
      <c r="A1199"/>
      <c r="B1199"/>
      <c r="C1199"/>
      <c r="D1199"/>
      <c r="E1199" s="108"/>
      <c r="F1199"/>
      <c r="G1199"/>
      <c r="H1199" s="108"/>
      <c r="I1199"/>
      <c r="J1199"/>
      <c r="K1199"/>
      <c r="L1199" s="111"/>
      <c r="M1199"/>
      <c r="N1199"/>
      <c r="O1199"/>
      <c r="P1199"/>
      <c r="Q1199"/>
      <c r="R1199"/>
      <c r="S1199"/>
      <c r="T1199" s="109"/>
      <c r="U1199"/>
      <c r="V1199"/>
      <c r="W1199"/>
      <c r="X1199"/>
      <c r="Y1199"/>
      <c r="Z1199"/>
      <c r="AA1199"/>
    </row>
    <row r="1200" spans="1:27" x14ac:dyDescent="0.25">
      <c r="A1200"/>
      <c r="B1200"/>
      <c r="C1200"/>
      <c r="D1200"/>
      <c r="E1200" s="108"/>
      <c r="F1200"/>
      <c r="G1200"/>
      <c r="H1200" s="108"/>
      <c r="I1200"/>
      <c r="J1200"/>
      <c r="K1200"/>
      <c r="L1200" s="111"/>
      <c r="M1200"/>
      <c r="N1200"/>
      <c r="O1200"/>
      <c r="P1200"/>
      <c r="Q1200"/>
      <c r="R1200"/>
      <c r="S1200"/>
      <c r="T1200" s="109"/>
      <c r="U1200"/>
      <c r="V1200"/>
      <c r="W1200"/>
      <c r="X1200"/>
      <c r="Y1200"/>
      <c r="Z1200"/>
      <c r="AA1200"/>
    </row>
    <row r="1201" spans="1:27" x14ac:dyDescent="0.25">
      <c r="A1201"/>
      <c r="B1201"/>
      <c r="C1201"/>
      <c r="D1201"/>
      <c r="E1201" s="108"/>
      <c r="F1201"/>
      <c r="G1201"/>
      <c r="H1201" s="108"/>
      <c r="I1201"/>
      <c r="J1201"/>
      <c r="K1201"/>
      <c r="L1201" s="111"/>
      <c r="M1201"/>
      <c r="N1201"/>
      <c r="O1201"/>
      <c r="P1201"/>
      <c r="Q1201"/>
      <c r="R1201"/>
      <c r="S1201"/>
      <c r="T1201" s="109"/>
      <c r="U1201"/>
      <c r="V1201"/>
      <c r="W1201"/>
      <c r="X1201"/>
      <c r="Y1201"/>
      <c r="Z1201"/>
      <c r="AA1201"/>
    </row>
    <row r="1202" spans="1:27" x14ac:dyDescent="0.25">
      <c r="A1202"/>
      <c r="B1202"/>
      <c r="C1202"/>
      <c r="D1202"/>
      <c r="E1202" s="108"/>
      <c r="F1202"/>
      <c r="G1202"/>
      <c r="H1202" s="108"/>
      <c r="I1202"/>
      <c r="J1202"/>
      <c r="K1202"/>
      <c r="L1202" s="111"/>
      <c r="M1202"/>
      <c r="N1202"/>
      <c r="O1202"/>
      <c r="P1202"/>
      <c r="Q1202"/>
      <c r="R1202"/>
      <c r="S1202"/>
      <c r="T1202" s="109"/>
      <c r="U1202"/>
      <c r="V1202"/>
      <c r="W1202"/>
      <c r="X1202"/>
      <c r="Y1202"/>
      <c r="Z1202"/>
      <c r="AA1202"/>
    </row>
    <row r="1203" spans="1:27" x14ac:dyDescent="0.25">
      <c r="A1203"/>
      <c r="B1203"/>
      <c r="C1203"/>
      <c r="D1203"/>
      <c r="E1203" s="108"/>
      <c r="F1203"/>
      <c r="G1203"/>
      <c r="H1203" s="108"/>
      <c r="I1203"/>
      <c r="J1203"/>
      <c r="K1203"/>
      <c r="L1203" s="111"/>
      <c r="M1203"/>
      <c r="N1203"/>
      <c r="O1203"/>
      <c r="P1203"/>
      <c r="Q1203"/>
      <c r="R1203"/>
      <c r="S1203"/>
      <c r="T1203" s="109"/>
      <c r="U1203"/>
      <c r="V1203"/>
      <c r="W1203"/>
      <c r="X1203"/>
      <c r="Y1203"/>
      <c r="Z1203"/>
      <c r="AA1203"/>
    </row>
    <row r="1204" spans="1:27" x14ac:dyDescent="0.25">
      <c r="A1204"/>
      <c r="B1204"/>
      <c r="C1204"/>
      <c r="D1204"/>
      <c r="E1204" s="108"/>
      <c r="F1204"/>
      <c r="G1204"/>
      <c r="H1204" s="108"/>
      <c r="I1204"/>
      <c r="J1204"/>
      <c r="K1204"/>
      <c r="L1204" s="111"/>
      <c r="M1204"/>
      <c r="N1204"/>
      <c r="O1204"/>
      <c r="P1204"/>
      <c r="Q1204"/>
      <c r="R1204"/>
      <c r="S1204"/>
      <c r="T1204" s="109"/>
      <c r="U1204"/>
      <c r="V1204"/>
      <c r="W1204"/>
      <c r="X1204"/>
      <c r="Y1204"/>
      <c r="Z1204"/>
      <c r="AA1204"/>
    </row>
    <row r="1205" spans="1:27" x14ac:dyDescent="0.25">
      <c r="A1205"/>
      <c r="B1205"/>
      <c r="C1205"/>
      <c r="D1205"/>
      <c r="E1205" s="108"/>
      <c r="F1205"/>
      <c r="G1205"/>
      <c r="H1205" s="108"/>
      <c r="I1205"/>
      <c r="J1205"/>
      <c r="K1205"/>
      <c r="L1205" s="111"/>
      <c r="M1205"/>
      <c r="N1205"/>
      <c r="O1205"/>
      <c r="P1205"/>
      <c r="Q1205"/>
      <c r="R1205"/>
      <c r="S1205"/>
      <c r="T1205" s="109"/>
      <c r="U1205"/>
      <c r="V1205"/>
      <c r="W1205"/>
      <c r="X1205"/>
      <c r="Y1205"/>
      <c r="Z1205"/>
      <c r="AA1205"/>
    </row>
    <row r="1206" spans="1:27" x14ac:dyDescent="0.25">
      <c r="A1206"/>
      <c r="B1206"/>
      <c r="C1206"/>
      <c r="D1206"/>
      <c r="E1206" s="108"/>
      <c r="F1206"/>
      <c r="G1206"/>
      <c r="H1206" s="108"/>
      <c r="I1206"/>
      <c r="J1206"/>
      <c r="K1206"/>
      <c r="L1206" s="111"/>
      <c r="M1206"/>
      <c r="N1206"/>
      <c r="O1206"/>
      <c r="P1206"/>
      <c r="Q1206"/>
      <c r="R1206"/>
      <c r="S1206"/>
      <c r="T1206" s="109"/>
      <c r="U1206"/>
      <c r="V1206"/>
      <c r="W1206"/>
      <c r="X1206"/>
      <c r="Y1206"/>
      <c r="Z1206"/>
      <c r="AA1206"/>
    </row>
    <row r="1207" spans="1:27" x14ac:dyDescent="0.25">
      <c r="A1207"/>
      <c r="B1207"/>
      <c r="C1207"/>
      <c r="D1207"/>
      <c r="E1207" s="108"/>
      <c r="F1207"/>
      <c r="G1207"/>
      <c r="H1207" s="108"/>
      <c r="I1207"/>
      <c r="J1207"/>
      <c r="K1207"/>
      <c r="L1207" s="111"/>
      <c r="M1207"/>
      <c r="N1207"/>
      <c r="O1207"/>
      <c r="P1207"/>
      <c r="Q1207"/>
      <c r="R1207"/>
      <c r="S1207"/>
      <c r="T1207" s="109"/>
      <c r="U1207"/>
      <c r="V1207"/>
      <c r="W1207"/>
      <c r="X1207"/>
      <c r="Y1207"/>
      <c r="Z1207"/>
      <c r="AA1207"/>
    </row>
    <row r="1208" spans="1:27" x14ac:dyDescent="0.25">
      <c r="A1208"/>
      <c r="B1208"/>
      <c r="C1208"/>
      <c r="D1208"/>
      <c r="E1208" s="108"/>
      <c r="F1208"/>
      <c r="G1208"/>
      <c r="H1208" s="108"/>
      <c r="I1208"/>
      <c r="J1208"/>
      <c r="K1208"/>
      <c r="L1208" s="111"/>
      <c r="M1208"/>
      <c r="N1208"/>
      <c r="O1208"/>
      <c r="P1208"/>
      <c r="Q1208"/>
      <c r="R1208"/>
      <c r="S1208"/>
      <c r="T1208" s="109"/>
      <c r="U1208"/>
      <c r="V1208"/>
      <c r="W1208"/>
      <c r="X1208"/>
      <c r="Y1208"/>
      <c r="Z1208"/>
      <c r="AA1208"/>
    </row>
    <row r="1209" spans="1:27" x14ac:dyDescent="0.25">
      <c r="A1209"/>
      <c r="B1209"/>
      <c r="C1209"/>
      <c r="D1209"/>
      <c r="E1209" s="108"/>
      <c r="F1209"/>
      <c r="G1209"/>
      <c r="H1209" s="108"/>
      <c r="I1209"/>
      <c r="J1209"/>
      <c r="K1209"/>
      <c r="L1209" s="111"/>
      <c r="M1209"/>
      <c r="N1209"/>
      <c r="O1209"/>
      <c r="P1209"/>
      <c r="Q1209"/>
      <c r="R1209"/>
      <c r="S1209"/>
      <c r="T1209" s="109"/>
      <c r="U1209"/>
      <c r="V1209"/>
      <c r="W1209"/>
      <c r="X1209"/>
      <c r="Y1209"/>
      <c r="Z1209"/>
      <c r="AA1209"/>
    </row>
    <row r="1210" spans="1:27" x14ac:dyDescent="0.25">
      <c r="A1210"/>
      <c r="B1210"/>
      <c r="C1210"/>
      <c r="D1210"/>
      <c r="E1210" s="108"/>
      <c r="F1210"/>
      <c r="G1210"/>
      <c r="H1210" s="108"/>
      <c r="I1210"/>
      <c r="J1210"/>
      <c r="K1210"/>
      <c r="L1210" s="111"/>
      <c r="M1210"/>
      <c r="N1210"/>
      <c r="O1210"/>
      <c r="P1210"/>
      <c r="Q1210"/>
      <c r="R1210"/>
      <c r="S1210"/>
      <c r="T1210" s="109"/>
      <c r="U1210"/>
      <c r="V1210"/>
      <c r="W1210"/>
      <c r="X1210"/>
      <c r="Y1210"/>
      <c r="Z1210"/>
      <c r="AA1210"/>
    </row>
    <row r="1211" spans="1:27" x14ac:dyDescent="0.25">
      <c r="A1211"/>
      <c r="B1211"/>
      <c r="C1211"/>
      <c r="D1211"/>
      <c r="E1211" s="108"/>
      <c r="F1211"/>
      <c r="G1211"/>
      <c r="H1211" s="108"/>
      <c r="I1211"/>
      <c r="J1211"/>
      <c r="K1211"/>
      <c r="L1211" s="111"/>
      <c r="M1211"/>
      <c r="N1211"/>
      <c r="O1211"/>
      <c r="P1211"/>
      <c r="Q1211"/>
      <c r="R1211"/>
      <c r="S1211"/>
      <c r="T1211" s="109"/>
      <c r="U1211"/>
      <c r="V1211"/>
      <c r="W1211"/>
      <c r="X1211"/>
      <c r="Y1211"/>
      <c r="Z1211"/>
      <c r="AA1211"/>
    </row>
    <row r="1212" spans="1:27" x14ac:dyDescent="0.25">
      <c r="A1212"/>
      <c r="B1212"/>
      <c r="C1212"/>
      <c r="D1212"/>
      <c r="E1212" s="108"/>
      <c r="F1212"/>
      <c r="G1212"/>
      <c r="H1212" s="108"/>
      <c r="I1212"/>
      <c r="J1212"/>
      <c r="K1212"/>
      <c r="L1212" s="111"/>
      <c r="M1212"/>
      <c r="N1212"/>
      <c r="O1212"/>
      <c r="P1212"/>
      <c r="Q1212"/>
      <c r="R1212"/>
      <c r="S1212"/>
      <c r="T1212" s="109"/>
      <c r="U1212"/>
      <c r="V1212"/>
      <c r="W1212"/>
      <c r="X1212"/>
      <c r="Y1212"/>
      <c r="Z1212"/>
      <c r="AA1212"/>
    </row>
    <row r="1213" spans="1:27" x14ac:dyDescent="0.25">
      <c r="A1213"/>
      <c r="B1213"/>
      <c r="C1213"/>
      <c r="D1213"/>
      <c r="E1213" s="108"/>
      <c r="F1213"/>
      <c r="G1213"/>
      <c r="H1213" s="108"/>
      <c r="I1213"/>
      <c r="J1213"/>
      <c r="K1213"/>
      <c r="L1213" s="111"/>
      <c r="M1213"/>
      <c r="N1213"/>
      <c r="O1213"/>
      <c r="P1213"/>
      <c r="Q1213"/>
      <c r="R1213"/>
      <c r="S1213"/>
      <c r="T1213" s="109"/>
      <c r="U1213"/>
      <c r="V1213"/>
      <c r="W1213"/>
      <c r="X1213"/>
      <c r="Y1213"/>
      <c r="Z1213"/>
      <c r="AA1213"/>
    </row>
    <row r="1214" spans="1:27" x14ac:dyDescent="0.25">
      <c r="A1214"/>
      <c r="B1214"/>
      <c r="C1214"/>
      <c r="D1214"/>
      <c r="E1214" s="108"/>
      <c r="F1214"/>
      <c r="G1214"/>
      <c r="H1214" s="108"/>
      <c r="I1214"/>
      <c r="J1214"/>
      <c r="K1214"/>
      <c r="L1214" s="111"/>
      <c r="M1214"/>
      <c r="N1214"/>
      <c r="O1214"/>
      <c r="P1214"/>
      <c r="Q1214"/>
      <c r="R1214"/>
      <c r="S1214"/>
      <c r="T1214" s="109"/>
      <c r="U1214"/>
      <c r="V1214"/>
      <c r="W1214"/>
      <c r="X1214"/>
      <c r="Y1214"/>
      <c r="Z1214"/>
      <c r="AA1214"/>
    </row>
    <row r="1215" spans="1:27" x14ac:dyDescent="0.25">
      <c r="A1215"/>
      <c r="B1215"/>
      <c r="C1215"/>
      <c r="D1215"/>
      <c r="E1215" s="108"/>
      <c r="F1215"/>
      <c r="G1215"/>
      <c r="H1215" s="108"/>
      <c r="I1215"/>
      <c r="J1215"/>
      <c r="K1215"/>
      <c r="L1215" s="111"/>
      <c r="M1215"/>
      <c r="N1215"/>
      <c r="O1215"/>
      <c r="P1215"/>
      <c r="Q1215"/>
      <c r="R1215"/>
      <c r="S1215"/>
      <c r="T1215" s="109"/>
      <c r="U1215"/>
      <c r="V1215"/>
      <c r="W1215"/>
      <c r="X1215"/>
      <c r="Y1215"/>
      <c r="Z1215"/>
      <c r="AA1215"/>
    </row>
    <row r="1216" spans="1:27" x14ac:dyDescent="0.25">
      <c r="A1216"/>
      <c r="B1216"/>
      <c r="C1216"/>
      <c r="D1216"/>
      <c r="E1216" s="108"/>
      <c r="F1216"/>
      <c r="G1216"/>
      <c r="H1216" s="108"/>
      <c r="I1216"/>
      <c r="J1216"/>
      <c r="K1216"/>
      <c r="L1216" s="111"/>
      <c r="M1216"/>
      <c r="N1216"/>
      <c r="O1216"/>
      <c r="P1216"/>
      <c r="Q1216"/>
      <c r="R1216"/>
      <c r="S1216"/>
      <c r="T1216" s="109"/>
      <c r="U1216"/>
      <c r="V1216"/>
      <c r="W1216"/>
      <c r="X1216"/>
      <c r="Y1216"/>
      <c r="Z1216"/>
      <c r="AA1216"/>
    </row>
    <row r="1217" spans="1:27" x14ac:dyDescent="0.25">
      <c r="A1217"/>
      <c r="B1217"/>
      <c r="C1217"/>
      <c r="D1217"/>
      <c r="E1217" s="108"/>
      <c r="F1217"/>
      <c r="G1217"/>
      <c r="H1217" s="108"/>
      <c r="I1217"/>
      <c r="J1217"/>
      <c r="K1217"/>
      <c r="L1217" s="111"/>
      <c r="M1217"/>
      <c r="N1217"/>
      <c r="O1217"/>
      <c r="P1217"/>
      <c r="Q1217"/>
      <c r="R1217"/>
      <c r="S1217"/>
      <c r="T1217" s="109"/>
      <c r="U1217"/>
      <c r="V1217"/>
      <c r="W1217"/>
      <c r="X1217"/>
      <c r="Y1217"/>
      <c r="Z1217"/>
      <c r="AA1217"/>
    </row>
    <row r="1218" spans="1:27" x14ac:dyDescent="0.25">
      <c r="A1218"/>
      <c r="B1218"/>
      <c r="C1218"/>
      <c r="D1218"/>
      <c r="E1218" s="108"/>
      <c r="F1218"/>
      <c r="G1218"/>
      <c r="H1218" s="108"/>
      <c r="I1218"/>
      <c r="J1218"/>
      <c r="K1218"/>
      <c r="L1218" s="111"/>
      <c r="M1218"/>
      <c r="N1218"/>
      <c r="O1218"/>
      <c r="P1218"/>
      <c r="Q1218"/>
      <c r="R1218"/>
      <c r="S1218"/>
      <c r="T1218" s="109"/>
      <c r="U1218"/>
      <c r="V1218"/>
      <c r="W1218"/>
      <c r="X1218"/>
      <c r="Y1218"/>
      <c r="Z1218"/>
      <c r="AA1218"/>
    </row>
    <row r="1219" spans="1:27" x14ac:dyDescent="0.25">
      <c r="A1219"/>
      <c r="B1219"/>
      <c r="C1219"/>
      <c r="D1219"/>
      <c r="E1219" s="108"/>
      <c r="F1219"/>
      <c r="G1219"/>
      <c r="H1219" s="108"/>
      <c r="I1219"/>
      <c r="J1219"/>
      <c r="K1219"/>
      <c r="L1219" s="111"/>
      <c r="M1219"/>
      <c r="N1219"/>
      <c r="O1219"/>
      <c r="P1219"/>
      <c r="Q1219"/>
      <c r="R1219"/>
      <c r="S1219"/>
      <c r="T1219" s="109"/>
      <c r="U1219"/>
      <c r="V1219"/>
      <c r="W1219"/>
      <c r="X1219"/>
      <c r="Y1219"/>
      <c r="Z1219"/>
      <c r="AA1219"/>
    </row>
    <row r="1220" spans="1:27" x14ac:dyDescent="0.25">
      <c r="A1220"/>
      <c r="B1220"/>
      <c r="C1220"/>
      <c r="D1220"/>
      <c r="E1220" s="108"/>
      <c r="F1220"/>
      <c r="G1220"/>
      <c r="H1220" s="108"/>
      <c r="I1220"/>
      <c r="J1220"/>
      <c r="K1220"/>
      <c r="L1220" s="111"/>
      <c r="M1220"/>
      <c r="N1220"/>
      <c r="O1220"/>
      <c r="P1220"/>
      <c r="Q1220"/>
      <c r="R1220"/>
      <c r="S1220"/>
      <c r="T1220" s="109"/>
      <c r="U1220"/>
      <c r="V1220"/>
      <c r="W1220"/>
      <c r="X1220"/>
      <c r="Y1220"/>
      <c r="Z1220"/>
      <c r="AA1220"/>
    </row>
    <row r="1221" spans="1:27" x14ac:dyDescent="0.25">
      <c r="A1221"/>
      <c r="B1221"/>
      <c r="C1221"/>
      <c r="D1221"/>
      <c r="E1221" s="108"/>
      <c r="F1221"/>
      <c r="G1221"/>
      <c r="H1221" s="108"/>
      <c r="I1221"/>
      <c r="J1221"/>
      <c r="K1221"/>
      <c r="L1221" s="111"/>
      <c r="M1221"/>
      <c r="N1221"/>
      <c r="O1221"/>
      <c r="P1221"/>
      <c r="Q1221"/>
      <c r="R1221"/>
      <c r="S1221"/>
      <c r="T1221" s="109"/>
      <c r="U1221"/>
      <c r="V1221"/>
      <c r="W1221"/>
      <c r="X1221"/>
      <c r="Y1221"/>
      <c r="Z1221"/>
      <c r="AA1221"/>
    </row>
    <row r="1222" spans="1:27" x14ac:dyDescent="0.25">
      <c r="A1222"/>
      <c r="B1222"/>
      <c r="C1222"/>
      <c r="D1222"/>
      <c r="E1222" s="108"/>
      <c r="F1222"/>
      <c r="G1222"/>
      <c r="H1222" s="108"/>
      <c r="I1222"/>
      <c r="J1222"/>
      <c r="K1222"/>
      <c r="L1222" s="111"/>
      <c r="M1222"/>
      <c r="N1222"/>
      <c r="O1222"/>
      <c r="P1222"/>
      <c r="Q1222"/>
      <c r="R1222"/>
      <c r="S1222"/>
      <c r="T1222" s="109"/>
      <c r="U1222"/>
      <c r="V1222"/>
      <c r="W1222"/>
      <c r="X1222"/>
      <c r="Y1222"/>
      <c r="Z1222"/>
      <c r="AA1222"/>
    </row>
    <row r="1223" spans="1:27" x14ac:dyDescent="0.25">
      <c r="A1223"/>
      <c r="B1223"/>
      <c r="C1223"/>
      <c r="D1223"/>
      <c r="E1223" s="108"/>
      <c r="F1223"/>
      <c r="G1223"/>
      <c r="H1223" s="108"/>
      <c r="I1223"/>
      <c r="J1223"/>
      <c r="K1223"/>
      <c r="L1223" s="111"/>
      <c r="M1223"/>
      <c r="N1223"/>
      <c r="O1223"/>
      <c r="P1223"/>
      <c r="Q1223"/>
      <c r="R1223"/>
      <c r="S1223"/>
      <c r="T1223" s="109"/>
      <c r="U1223"/>
      <c r="V1223"/>
      <c r="W1223"/>
      <c r="X1223"/>
      <c r="Y1223"/>
      <c r="Z1223"/>
      <c r="AA1223"/>
    </row>
    <row r="1224" spans="1:27" x14ac:dyDescent="0.25">
      <c r="A1224"/>
      <c r="B1224"/>
      <c r="C1224"/>
      <c r="D1224"/>
      <c r="E1224" s="108"/>
      <c r="F1224"/>
      <c r="G1224"/>
      <c r="H1224" s="108"/>
      <c r="I1224"/>
      <c r="J1224"/>
      <c r="K1224"/>
      <c r="L1224" s="111"/>
      <c r="M1224"/>
      <c r="N1224"/>
      <c r="O1224"/>
      <c r="P1224"/>
      <c r="Q1224"/>
      <c r="R1224"/>
      <c r="S1224"/>
      <c r="T1224" s="109"/>
      <c r="U1224"/>
      <c r="V1224"/>
      <c r="W1224"/>
      <c r="X1224"/>
      <c r="Y1224"/>
      <c r="Z1224"/>
      <c r="AA1224"/>
    </row>
    <row r="1225" spans="1:27" x14ac:dyDescent="0.25">
      <c r="A1225"/>
      <c r="B1225"/>
      <c r="C1225"/>
      <c r="D1225"/>
      <c r="E1225" s="108"/>
      <c r="F1225"/>
      <c r="G1225"/>
      <c r="H1225" s="108"/>
      <c r="I1225"/>
      <c r="J1225"/>
      <c r="K1225"/>
      <c r="L1225" s="111"/>
      <c r="M1225"/>
      <c r="N1225"/>
      <c r="O1225"/>
      <c r="P1225"/>
      <c r="Q1225"/>
      <c r="R1225"/>
      <c r="S1225"/>
      <c r="T1225" s="109"/>
      <c r="U1225"/>
      <c r="V1225"/>
      <c r="W1225"/>
      <c r="X1225"/>
      <c r="Y1225"/>
      <c r="Z1225"/>
      <c r="AA1225"/>
    </row>
    <row r="1226" spans="1:27" x14ac:dyDescent="0.25">
      <c r="A1226"/>
      <c r="B1226"/>
      <c r="C1226"/>
      <c r="D1226"/>
      <c r="E1226" s="108"/>
      <c r="F1226"/>
      <c r="G1226"/>
      <c r="H1226" s="108"/>
      <c r="I1226"/>
      <c r="J1226"/>
      <c r="K1226"/>
      <c r="L1226" s="111"/>
      <c r="M1226"/>
      <c r="N1226"/>
      <c r="O1226"/>
      <c r="P1226"/>
      <c r="Q1226"/>
      <c r="R1226"/>
      <c r="S1226"/>
      <c r="T1226" s="109"/>
      <c r="U1226"/>
      <c r="V1226"/>
      <c r="W1226"/>
      <c r="X1226"/>
      <c r="Y1226"/>
      <c r="Z1226"/>
      <c r="AA1226"/>
    </row>
    <row r="1227" spans="1:27" x14ac:dyDescent="0.25">
      <c r="A1227"/>
      <c r="B1227"/>
      <c r="C1227"/>
      <c r="D1227"/>
      <c r="E1227" s="108"/>
      <c r="F1227"/>
      <c r="G1227"/>
      <c r="H1227" s="108"/>
      <c r="I1227"/>
      <c r="J1227"/>
      <c r="K1227"/>
      <c r="L1227" s="111"/>
      <c r="M1227"/>
      <c r="N1227"/>
      <c r="O1227"/>
      <c r="P1227"/>
      <c r="Q1227"/>
      <c r="R1227"/>
      <c r="S1227"/>
      <c r="T1227" s="109"/>
      <c r="U1227"/>
      <c r="V1227"/>
      <c r="W1227"/>
      <c r="X1227"/>
      <c r="Y1227"/>
      <c r="Z1227"/>
      <c r="AA1227"/>
    </row>
    <row r="1228" spans="1:27" x14ac:dyDescent="0.25">
      <c r="A1228"/>
      <c r="B1228"/>
      <c r="C1228"/>
      <c r="D1228"/>
      <c r="E1228" s="108"/>
      <c r="F1228"/>
      <c r="G1228"/>
      <c r="H1228" s="108"/>
      <c r="I1228"/>
      <c r="J1228"/>
      <c r="K1228"/>
      <c r="L1228" s="111"/>
      <c r="M1228"/>
      <c r="N1228"/>
      <c r="O1228"/>
      <c r="P1228"/>
      <c r="Q1228"/>
      <c r="R1228"/>
      <c r="S1228"/>
      <c r="T1228" s="109"/>
      <c r="U1228"/>
      <c r="V1228"/>
      <c r="W1228"/>
      <c r="X1228"/>
      <c r="Y1228"/>
      <c r="Z1228"/>
      <c r="AA1228"/>
    </row>
    <row r="1229" spans="1:27" x14ac:dyDescent="0.25">
      <c r="A1229"/>
      <c r="B1229"/>
      <c r="C1229"/>
      <c r="D1229"/>
      <c r="E1229" s="108"/>
      <c r="F1229"/>
      <c r="G1229"/>
      <c r="H1229" s="108"/>
      <c r="I1229"/>
      <c r="J1229"/>
      <c r="K1229"/>
      <c r="L1229" s="111"/>
      <c r="M1229"/>
      <c r="N1229"/>
      <c r="O1229"/>
      <c r="P1229"/>
      <c r="Q1229"/>
      <c r="R1229"/>
      <c r="S1229"/>
      <c r="T1229" s="109"/>
      <c r="U1229"/>
      <c r="V1229"/>
      <c r="W1229"/>
      <c r="X1229"/>
      <c r="Y1229"/>
      <c r="Z1229"/>
      <c r="AA1229"/>
    </row>
    <row r="1230" spans="1:27" x14ac:dyDescent="0.25">
      <c r="A1230"/>
      <c r="B1230"/>
      <c r="C1230"/>
      <c r="D1230"/>
      <c r="E1230" s="108"/>
      <c r="F1230"/>
      <c r="G1230"/>
      <c r="H1230" s="108"/>
      <c r="I1230"/>
      <c r="J1230"/>
      <c r="K1230"/>
      <c r="L1230" s="111"/>
      <c r="M1230"/>
      <c r="N1230"/>
      <c r="O1230"/>
      <c r="P1230"/>
      <c r="Q1230"/>
      <c r="R1230"/>
      <c r="S1230"/>
      <c r="T1230" s="109"/>
      <c r="U1230"/>
      <c r="V1230"/>
      <c r="W1230"/>
      <c r="X1230"/>
      <c r="Y1230"/>
      <c r="Z1230"/>
      <c r="AA1230"/>
    </row>
    <row r="1231" spans="1:27" x14ac:dyDescent="0.25">
      <c r="A1231"/>
      <c r="B1231"/>
      <c r="C1231"/>
      <c r="D1231"/>
      <c r="E1231" s="108"/>
      <c r="F1231"/>
      <c r="G1231"/>
      <c r="H1231" s="108"/>
      <c r="I1231"/>
      <c r="J1231"/>
      <c r="K1231"/>
      <c r="L1231" s="111"/>
      <c r="M1231"/>
      <c r="N1231"/>
      <c r="O1231"/>
      <c r="P1231"/>
      <c r="Q1231"/>
      <c r="R1231"/>
      <c r="S1231"/>
      <c r="T1231" s="109"/>
      <c r="U1231"/>
      <c r="V1231"/>
      <c r="W1231"/>
      <c r="X1231"/>
      <c r="Y1231"/>
      <c r="Z1231"/>
      <c r="AA1231"/>
    </row>
    <row r="1232" spans="1:27" x14ac:dyDescent="0.25">
      <c r="A1232"/>
      <c r="B1232"/>
      <c r="C1232"/>
      <c r="D1232"/>
      <c r="E1232" s="108"/>
      <c r="F1232"/>
      <c r="G1232"/>
      <c r="H1232" s="108"/>
      <c r="I1232"/>
      <c r="J1232"/>
      <c r="K1232"/>
      <c r="L1232" s="111"/>
      <c r="M1232"/>
      <c r="N1232"/>
      <c r="O1232"/>
      <c r="P1232"/>
      <c r="Q1232"/>
      <c r="R1232"/>
      <c r="S1232"/>
      <c r="T1232" s="109"/>
      <c r="U1232"/>
      <c r="V1232"/>
      <c r="W1232"/>
      <c r="X1232"/>
      <c r="Y1232"/>
      <c r="Z1232"/>
      <c r="AA1232"/>
    </row>
    <row r="1233" spans="1:27" x14ac:dyDescent="0.25">
      <c r="A1233"/>
      <c r="B1233"/>
      <c r="C1233"/>
      <c r="D1233"/>
      <c r="E1233" s="108"/>
      <c r="F1233"/>
      <c r="G1233"/>
      <c r="H1233" s="108"/>
      <c r="I1233"/>
      <c r="J1233"/>
      <c r="K1233"/>
      <c r="L1233" s="111"/>
      <c r="M1233"/>
      <c r="N1233"/>
      <c r="O1233"/>
      <c r="P1233"/>
      <c r="Q1233"/>
      <c r="R1233"/>
      <c r="S1233"/>
      <c r="T1233" s="109"/>
      <c r="U1233"/>
      <c r="V1233"/>
      <c r="W1233"/>
      <c r="X1233"/>
      <c r="Y1233"/>
      <c r="Z1233"/>
      <c r="AA1233"/>
    </row>
    <row r="1234" spans="1:27" x14ac:dyDescent="0.25">
      <c r="A1234"/>
      <c r="B1234"/>
      <c r="C1234"/>
      <c r="D1234"/>
      <c r="E1234" s="108"/>
      <c r="F1234"/>
      <c r="G1234"/>
      <c r="H1234" s="108"/>
      <c r="I1234"/>
      <c r="J1234"/>
      <c r="K1234"/>
      <c r="L1234" s="111"/>
      <c r="M1234"/>
      <c r="N1234"/>
      <c r="O1234"/>
      <c r="P1234"/>
      <c r="Q1234"/>
      <c r="R1234"/>
      <c r="S1234"/>
      <c r="T1234" s="109"/>
      <c r="U1234"/>
      <c r="V1234"/>
      <c r="W1234"/>
      <c r="X1234"/>
      <c r="Y1234"/>
      <c r="Z1234"/>
      <c r="AA1234"/>
    </row>
    <row r="1235" spans="1:27" x14ac:dyDescent="0.25">
      <c r="A1235"/>
      <c r="B1235"/>
      <c r="C1235"/>
      <c r="D1235"/>
      <c r="E1235" s="108"/>
      <c r="F1235"/>
      <c r="G1235"/>
      <c r="H1235" s="108"/>
      <c r="I1235"/>
      <c r="J1235"/>
      <c r="K1235"/>
      <c r="L1235" s="111"/>
      <c r="M1235"/>
      <c r="N1235"/>
      <c r="O1235"/>
      <c r="P1235"/>
      <c r="Q1235"/>
      <c r="R1235"/>
      <c r="S1235"/>
      <c r="T1235" s="109"/>
      <c r="U1235"/>
      <c r="V1235"/>
      <c r="W1235"/>
      <c r="X1235"/>
      <c r="Y1235"/>
      <c r="Z1235"/>
      <c r="AA1235"/>
    </row>
    <row r="1236" spans="1:27" x14ac:dyDescent="0.25">
      <c r="A1236"/>
      <c r="B1236"/>
      <c r="C1236"/>
      <c r="D1236"/>
      <c r="E1236" s="108"/>
      <c r="F1236"/>
      <c r="G1236"/>
      <c r="H1236" s="108"/>
      <c r="I1236"/>
      <c r="J1236"/>
      <c r="K1236"/>
      <c r="L1236" s="111"/>
      <c r="M1236"/>
      <c r="N1236"/>
      <c r="O1236"/>
      <c r="P1236"/>
      <c r="Q1236"/>
      <c r="R1236"/>
      <c r="S1236"/>
      <c r="T1236" s="109"/>
      <c r="U1236"/>
      <c r="V1236"/>
      <c r="W1236"/>
      <c r="X1236"/>
      <c r="Y1236"/>
      <c r="Z1236"/>
      <c r="AA1236"/>
    </row>
    <row r="1237" spans="1:27" x14ac:dyDescent="0.25">
      <c r="A1237"/>
      <c r="B1237"/>
      <c r="C1237"/>
      <c r="D1237"/>
      <c r="E1237" s="108"/>
      <c r="F1237"/>
      <c r="G1237"/>
      <c r="H1237" s="108"/>
      <c r="I1237"/>
      <c r="J1237"/>
      <c r="K1237"/>
      <c r="L1237" s="111"/>
      <c r="M1237"/>
      <c r="N1237"/>
      <c r="O1237"/>
      <c r="P1237"/>
      <c r="Q1237"/>
      <c r="R1237"/>
      <c r="S1237"/>
      <c r="T1237" s="109"/>
      <c r="U1237"/>
      <c r="V1237"/>
      <c r="W1237"/>
      <c r="X1237"/>
      <c r="Y1237"/>
      <c r="Z1237"/>
      <c r="AA1237"/>
    </row>
    <row r="1238" spans="1:27" x14ac:dyDescent="0.25">
      <c r="A1238"/>
      <c r="B1238"/>
      <c r="C1238"/>
      <c r="D1238"/>
      <c r="E1238" s="108"/>
      <c r="F1238"/>
      <c r="G1238"/>
      <c r="H1238" s="108"/>
      <c r="I1238"/>
      <c r="J1238"/>
      <c r="K1238"/>
      <c r="L1238" s="111"/>
      <c r="M1238"/>
      <c r="N1238"/>
      <c r="O1238"/>
      <c r="P1238"/>
      <c r="Q1238"/>
      <c r="R1238"/>
      <c r="S1238"/>
      <c r="T1238" s="109"/>
      <c r="U1238"/>
      <c r="V1238"/>
      <c r="W1238"/>
      <c r="X1238"/>
      <c r="Y1238"/>
      <c r="Z1238"/>
      <c r="AA1238"/>
    </row>
    <row r="1239" spans="1:27" x14ac:dyDescent="0.25">
      <c r="A1239"/>
      <c r="B1239"/>
      <c r="C1239"/>
      <c r="D1239"/>
      <c r="E1239" s="108"/>
      <c r="F1239"/>
      <c r="G1239"/>
      <c r="H1239" s="108"/>
      <c r="I1239"/>
      <c r="J1239"/>
      <c r="K1239"/>
      <c r="L1239" s="111"/>
      <c r="M1239"/>
      <c r="N1239"/>
      <c r="O1239"/>
      <c r="P1239"/>
      <c r="Q1239"/>
      <c r="R1239"/>
      <c r="S1239"/>
      <c r="T1239" s="109"/>
      <c r="U1239"/>
      <c r="V1239"/>
      <c r="W1239"/>
      <c r="X1239"/>
      <c r="Y1239"/>
      <c r="Z1239"/>
      <c r="AA1239"/>
    </row>
    <row r="1240" spans="1:27" x14ac:dyDescent="0.25">
      <c r="A1240"/>
      <c r="B1240"/>
      <c r="C1240"/>
      <c r="D1240"/>
      <c r="E1240" s="108"/>
      <c r="F1240"/>
      <c r="G1240"/>
      <c r="H1240" s="108"/>
      <c r="I1240"/>
      <c r="J1240"/>
      <c r="K1240"/>
      <c r="L1240" s="111"/>
      <c r="M1240"/>
      <c r="N1240"/>
      <c r="O1240"/>
      <c r="P1240"/>
      <c r="Q1240"/>
      <c r="R1240"/>
      <c r="S1240"/>
      <c r="T1240" s="109"/>
      <c r="U1240"/>
      <c r="V1240"/>
      <c r="W1240"/>
      <c r="X1240"/>
      <c r="Y1240"/>
      <c r="Z1240"/>
      <c r="AA1240"/>
    </row>
    <row r="1241" spans="1:27" x14ac:dyDescent="0.25">
      <c r="A1241"/>
      <c r="B1241"/>
      <c r="C1241"/>
      <c r="D1241"/>
      <c r="E1241" s="108"/>
      <c r="F1241"/>
      <c r="G1241"/>
      <c r="H1241" s="108"/>
      <c r="I1241"/>
      <c r="J1241"/>
      <c r="K1241"/>
      <c r="L1241" s="111"/>
      <c r="M1241"/>
      <c r="N1241"/>
      <c r="O1241"/>
      <c r="P1241"/>
      <c r="Q1241"/>
      <c r="R1241"/>
      <c r="S1241"/>
      <c r="T1241" s="109"/>
      <c r="U1241"/>
      <c r="V1241"/>
      <c r="W1241"/>
      <c r="X1241"/>
      <c r="Y1241"/>
      <c r="Z1241"/>
      <c r="AA1241"/>
    </row>
    <row r="1242" spans="1:27" x14ac:dyDescent="0.25">
      <c r="A1242"/>
      <c r="B1242"/>
      <c r="C1242"/>
      <c r="D1242"/>
      <c r="E1242" s="108"/>
      <c r="F1242"/>
      <c r="G1242"/>
      <c r="H1242" s="108"/>
      <c r="I1242"/>
      <c r="J1242"/>
      <c r="K1242"/>
      <c r="L1242" s="111"/>
      <c r="M1242"/>
      <c r="N1242"/>
      <c r="O1242"/>
      <c r="P1242"/>
      <c r="Q1242"/>
      <c r="R1242"/>
      <c r="S1242"/>
      <c r="T1242" s="109"/>
      <c r="U1242"/>
      <c r="V1242"/>
      <c r="W1242"/>
      <c r="X1242"/>
      <c r="Y1242"/>
      <c r="Z1242"/>
      <c r="AA1242"/>
    </row>
    <row r="1243" spans="1:27" x14ac:dyDescent="0.25">
      <c r="A1243"/>
      <c r="B1243"/>
      <c r="C1243"/>
      <c r="D1243"/>
      <c r="E1243" s="108"/>
      <c r="F1243"/>
      <c r="G1243"/>
      <c r="H1243" s="108"/>
      <c r="I1243"/>
      <c r="J1243"/>
      <c r="K1243"/>
      <c r="L1243" s="111"/>
      <c r="M1243"/>
      <c r="N1243"/>
      <c r="O1243"/>
      <c r="P1243"/>
      <c r="Q1243"/>
      <c r="R1243"/>
      <c r="S1243"/>
      <c r="T1243" s="109"/>
      <c r="U1243"/>
      <c r="V1243"/>
      <c r="W1243"/>
      <c r="X1243"/>
      <c r="Y1243"/>
      <c r="Z1243"/>
      <c r="AA1243"/>
    </row>
    <row r="1244" spans="1:27" x14ac:dyDescent="0.25">
      <c r="A1244"/>
      <c r="B1244"/>
      <c r="C1244"/>
      <c r="D1244"/>
      <c r="E1244" s="108"/>
      <c r="F1244"/>
      <c r="G1244"/>
      <c r="H1244" s="108"/>
      <c r="I1244"/>
      <c r="J1244"/>
      <c r="K1244"/>
      <c r="L1244" s="111"/>
      <c r="M1244"/>
      <c r="N1244"/>
      <c r="O1244"/>
      <c r="P1244"/>
      <c r="Q1244"/>
      <c r="R1244"/>
      <c r="S1244"/>
      <c r="T1244" s="109"/>
      <c r="U1244"/>
      <c r="V1244"/>
      <c r="W1244"/>
      <c r="X1244"/>
      <c r="Y1244"/>
      <c r="Z1244"/>
      <c r="AA1244"/>
    </row>
    <row r="1245" spans="1:27" x14ac:dyDescent="0.25">
      <c r="A1245"/>
      <c r="B1245"/>
      <c r="C1245"/>
      <c r="D1245"/>
      <c r="E1245" s="108"/>
      <c r="F1245"/>
      <c r="G1245"/>
      <c r="H1245" s="108"/>
      <c r="I1245"/>
      <c r="J1245"/>
      <c r="K1245"/>
      <c r="L1245" s="111"/>
      <c r="M1245"/>
      <c r="N1245"/>
      <c r="O1245"/>
      <c r="P1245"/>
      <c r="Q1245"/>
      <c r="R1245"/>
      <c r="S1245"/>
      <c r="T1245" s="109"/>
      <c r="U1245"/>
      <c r="V1245"/>
      <c r="W1245"/>
      <c r="X1245"/>
      <c r="Y1245"/>
      <c r="Z1245"/>
      <c r="AA1245"/>
    </row>
    <row r="1246" spans="1:27" x14ac:dyDescent="0.25">
      <c r="A1246"/>
      <c r="B1246"/>
      <c r="C1246"/>
      <c r="D1246"/>
      <c r="E1246" s="108"/>
      <c r="F1246"/>
      <c r="G1246"/>
      <c r="H1246" s="108"/>
      <c r="I1246"/>
      <c r="J1246"/>
      <c r="K1246"/>
      <c r="L1246" s="111"/>
      <c r="M1246"/>
      <c r="N1246"/>
      <c r="O1246"/>
      <c r="P1246"/>
      <c r="Q1246"/>
      <c r="R1246"/>
      <c r="S1246"/>
      <c r="T1246" s="109"/>
      <c r="U1246"/>
      <c r="V1246"/>
      <c r="W1246"/>
      <c r="X1246"/>
      <c r="Y1246"/>
      <c r="Z1246"/>
      <c r="AA1246"/>
    </row>
    <row r="1247" spans="1:27" x14ac:dyDescent="0.25">
      <c r="A1247"/>
      <c r="B1247"/>
      <c r="C1247"/>
      <c r="D1247"/>
      <c r="E1247" s="108"/>
      <c r="F1247"/>
      <c r="G1247"/>
      <c r="H1247" s="108"/>
      <c r="I1247"/>
      <c r="J1247"/>
      <c r="K1247"/>
      <c r="L1247" s="111"/>
      <c r="M1247"/>
      <c r="N1247"/>
      <c r="O1247"/>
      <c r="P1247"/>
      <c r="Q1247"/>
      <c r="R1247"/>
      <c r="S1247"/>
      <c r="T1247" s="109"/>
      <c r="U1247"/>
      <c r="V1247"/>
      <c r="W1247"/>
      <c r="X1247"/>
      <c r="Y1247"/>
      <c r="Z1247"/>
      <c r="AA1247"/>
    </row>
    <row r="1248" spans="1:27" x14ac:dyDescent="0.25">
      <c r="A1248"/>
      <c r="B1248"/>
      <c r="C1248"/>
      <c r="D1248"/>
      <c r="E1248" s="108"/>
      <c r="F1248"/>
      <c r="G1248"/>
      <c r="H1248" s="108"/>
      <c r="I1248"/>
      <c r="J1248"/>
      <c r="K1248"/>
      <c r="L1248" s="111"/>
      <c r="M1248"/>
      <c r="N1248"/>
      <c r="O1248"/>
      <c r="P1248"/>
      <c r="Q1248"/>
      <c r="R1248"/>
      <c r="S1248"/>
      <c r="T1248" s="109"/>
      <c r="U1248"/>
      <c r="V1248"/>
      <c r="W1248"/>
      <c r="X1248"/>
      <c r="Y1248"/>
      <c r="Z1248"/>
      <c r="AA1248"/>
    </row>
    <row r="1249" spans="1:27" x14ac:dyDescent="0.25">
      <c r="A1249"/>
      <c r="B1249"/>
      <c r="C1249"/>
      <c r="D1249"/>
      <c r="E1249" s="108"/>
      <c r="F1249"/>
      <c r="G1249"/>
      <c r="H1249" s="108"/>
      <c r="I1249"/>
      <c r="J1249"/>
      <c r="K1249"/>
      <c r="L1249" s="111"/>
      <c r="M1249"/>
      <c r="N1249"/>
      <c r="O1249"/>
      <c r="P1249"/>
      <c r="Q1249"/>
      <c r="R1249"/>
      <c r="S1249"/>
      <c r="T1249" s="109"/>
      <c r="U1249"/>
      <c r="V1249"/>
      <c r="W1249"/>
      <c r="X1249"/>
      <c r="Y1249"/>
      <c r="Z1249"/>
      <c r="AA1249"/>
    </row>
    <row r="1250" spans="1:27" x14ac:dyDescent="0.25">
      <c r="A1250"/>
      <c r="B1250"/>
      <c r="C1250"/>
      <c r="D1250"/>
      <c r="E1250" s="108"/>
      <c r="F1250"/>
      <c r="G1250"/>
      <c r="H1250" s="108"/>
      <c r="I1250"/>
      <c r="J1250"/>
      <c r="K1250"/>
      <c r="L1250" s="111"/>
      <c r="M1250"/>
      <c r="N1250"/>
      <c r="O1250"/>
      <c r="P1250"/>
      <c r="Q1250"/>
      <c r="R1250"/>
      <c r="S1250"/>
      <c r="T1250" s="109"/>
      <c r="U1250"/>
      <c r="V1250"/>
      <c r="W1250"/>
      <c r="X1250"/>
      <c r="Y1250"/>
      <c r="Z1250"/>
      <c r="AA1250"/>
    </row>
    <row r="1251" spans="1:27" x14ac:dyDescent="0.25">
      <c r="A1251"/>
      <c r="B1251"/>
      <c r="C1251"/>
      <c r="D1251"/>
      <c r="E1251" s="108"/>
      <c r="F1251"/>
      <c r="G1251"/>
      <c r="H1251" s="108"/>
      <c r="I1251"/>
      <c r="J1251"/>
      <c r="K1251"/>
      <c r="L1251" s="111"/>
      <c r="M1251"/>
      <c r="N1251"/>
      <c r="O1251"/>
      <c r="P1251"/>
      <c r="Q1251"/>
      <c r="R1251"/>
      <c r="S1251"/>
      <c r="T1251" s="109"/>
      <c r="U1251"/>
      <c r="V1251"/>
      <c r="W1251"/>
      <c r="X1251"/>
      <c r="Y1251"/>
      <c r="Z1251"/>
      <c r="AA1251"/>
    </row>
    <row r="1252" spans="1:27" x14ac:dyDescent="0.25">
      <c r="A1252"/>
      <c r="B1252"/>
      <c r="C1252"/>
      <c r="D1252"/>
      <c r="E1252" s="108"/>
      <c r="F1252"/>
      <c r="G1252"/>
      <c r="H1252" s="108"/>
      <c r="I1252"/>
      <c r="J1252"/>
      <c r="K1252"/>
      <c r="L1252" s="111"/>
      <c r="M1252"/>
      <c r="N1252"/>
      <c r="O1252"/>
      <c r="P1252"/>
      <c r="Q1252"/>
      <c r="R1252"/>
      <c r="S1252"/>
      <c r="T1252" s="109"/>
      <c r="U1252"/>
      <c r="V1252"/>
      <c r="W1252"/>
      <c r="X1252"/>
      <c r="Y1252"/>
      <c r="Z1252"/>
      <c r="AA1252"/>
    </row>
    <row r="1253" spans="1:27" x14ac:dyDescent="0.25">
      <c r="A1253"/>
      <c r="B1253"/>
      <c r="C1253"/>
      <c r="D1253"/>
      <c r="E1253" s="108"/>
      <c r="F1253"/>
      <c r="G1253"/>
      <c r="H1253" s="108"/>
      <c r="I1253"/>
      <c r="J1253"/>
      <c r="K1253"/>
      <c r="L1253" s="111"/>
      <c r="M1253"/>
      <c r="N1253"/>
      <c r="O1253"/>
      <c r="P1253"/>
      <c r="Q1253"/>
      <c r="R1253"/>
      <c r="S1253"/>
      <c r="T1253" s="109"/>
      <c r="U1253"/>
      <c r="V1253"/>
      <c r="W1253"/>
      <c r="X1253"/>
      <c r="Y1253"/>
      <c r="Z1253"/>
      <c r="AA1253"/>
    </row>
    <row r="1254" spans="1:27" x14ac:dyDescent="0.25">
      <c r="A1254"/>
      <c r="B1254"/>
      <c r="C1254"/>
      <c r="D1254"/>
      <c r="E1254" s="108"/>
      <c r="F1254"/>
      <c r="G1254"/>
      <c r="H1254" s="108"/>
      <c r="I1254"/>
      <c r="J1254"/>
      <c r="K1254"/>
      <c r="L1254" s="111"/>
      <c r="M1254"/>
      <c r="N1254"/>
      <c r="O1254"/>
      <c r="P1254"/>
      <c r="Q1254"/>
      <c r="R1254"/>
      <c r="S1254"/>
      <c r="T1254" s="109"/>
      <c r="U1254"/>
      <c r="V1254"/>
      <c r="W1254"/>
      <c r="X1254"/>
      <c r="Y1254"/>
      <c r="Z1254"/>
      <c r="AA1254"/>
    </row>
    <row r="1255" spans="1:27" x14ac:dyDescent="0.25">
      <c r="A1255"/>
      <c r="B1255"/>
      <c r="C1255"/>
      <c r="D1255"/>
      <c r="E1255" s="108"/>
      <c r="F1255"/>
      <c r="G1255"/>
      <c r="H1255" s="108"/>
      <c r="I1255"/>
      <c r="J1255"/>
      <c r="K1255"/>
      <c r="L1255" s="111"/>
      <c r="M1255"/>
      <c r="N1255"/>
      <c r="O1255"/>
      <c r="P1255"/>
      <c r="Q1255"/>
      <c r="R1255"/>
      <c r="S1255"/>
      <c r="T1255" s="109"/>
      <c r="U1255"/>
      <c r="V1255"/>
      <c r="W1255"/>
      <c r="X1255"/>
      <c r="Y1255"/>
      <c r="Z1255"/>
      <c r="AA1255"/>
    </row>
    <row r="1256" spans="1:27" x14ac:dyDescent="0.25">
      <c r="A1256"/>
      <c r="B1256"/>
      <c r="C1256"/>
      <c r="D1256"/>
      <c r="E1256" s="108"/>
      <c r="F1256"/>
      <c r="G1256"/>
      <c r="H1256" s="108"/>
      <c r="I1256"/>
      <c r="J1256"/>
      <c r="K1256"/>
      <c r="L1256" s="111"/>
      <c r="M1256"/>
      <c r="N1256"/>
      <c r="O1256"/>
      <c r="P1256"/>
      <c r="Q1256"/>
      <c r="R1256"/>
      <c r="S1256"/>
      <c r="T1256" s="109"/>
      <c r="U1256"/>
      <c r="V1256"/>
      <c r="W1256"/>
      <c r="X1256"/>
      <c r="Y1256"/>
      <c r="Z1256"/>
      <c r="AA1256"/>
    </row>
    <row r="1257" spans="1:27" x14ac:dyDescent="0.25">
      <c r="A1257"/>
      <c r="B1257"/>
      <c r="C1257"/>
      <c r="D1257"/>
      <c r="E1257" s="108"/>
      <c r="F1257"/>
      <c r="G1257"/>
      <c r="H1257" s="108"/>
      <c r="I1257"/>
      <c r="J1257"/>
      <c r="K1257"/>
      <c r="L1257" s="111"/>
      <c r="M1257"/>
      <c r="N1257"/>
      <c r="O1257"/>
      <c r="P1257"/>
      <c r="Q1257"/>
      <c r="R1257"/>
      <c r="S1257"/>
      <c r="T1257" s="109"/>
      <c r="U1257"/>
      <c r="V1257"/>
      <c r="W1257"/>
      <c r="X1257"/>
      <c r="Y1257"/>
      <c r="Z1257"/>
      <c r="AA1257"/>
    </row>
    <row r="1258" spans="1:27" x14ac:dyDescent="0.25">
      <c r="A1258"/>
      <c r="B1258"/>
      <c r="C1258"/>
      <c r="D1258"/>
      <c r="E1258" s="108"/>
      <c r="F1258"/>
      <c r="G1258"/>
      <c r="H1258" s="108"/>
      <c r="I1258"/>
      <c r="J1258"/>
      <c r="K1258"/>
      <c r="L1258" s="111"/>
      <c r="M1258"/>
      <c r="N1258"/>
      <c r="O1258"/>
      <c r="P1258"/>
      <c r="Q1258"/>
      <c r="R1258"/>
      <c r="S1258"/>
      <c r="T1258" s="109"/>
      <c r="U1258"/>
      <c r="V1258"/>
      <c r="W1258"/>
      <c r="X1258"/>
      <c r="Y1258"/>
      <c r="Z1258"/>
      <c r="AA1258"/>
    </row>
    <row r="1259" spans="1:27" x14ac:dyDescent="0.25">
      <c r="A1259"/>
      <c r="B1259"/>
      <c r="C1259"/>
      <c r="D1259"/>
      <c r="E1259" s="108"/>
      <c r="F1259"/>
      <c r="G1259"/>
      <c r="H1259" s="108"/>
      <c r="I1259"/>
      <c r="J1259"/>
      <c r="K1259"/>
      <c r="L1259" s="111"/>
      <c r="M1259"/>
      <c r="N1259"/>
      <c r="O1259"/>
      <c r="P1259"/>
      <c r="Q1259"/>
      <c r="R1259"/>
      <c r="S1259"/>
      <c r="T1259" s="109"/>
      <c r="U1259"/>
      <c r="V1259"/>
      <c r="W1259"/>
      <c r="X1259"/>
      <c r="Y1259"/>
      <c r="Z1259"/>
      <c r="AA1259"/>
    </row>
    <row r="1260" spans="1:27" x14ac:dyDescent="0.25">
      <c r="A1260"/>
      <c r="B1260"/>
      <c r="C1260"/>
      <c r="D1260"/>
      <c r="E1260" s="108"/>
      <c r="F1260"/>
      <c r="G1260"/>
      <c r="H1260" s="108"/>
      <c r="I1260"/>
      <c r="J1260"/>
      <c r="K1260"/>
      <c r="L1260" s="111"/>
      <c r="M1260"/>
      <c r="N1260"/>
      <c r="O1260"/>
      <c r="P1260"/>
      <c r="Q1260"/>
      <c r="R1260"/>
      <c r="S1260"/>
      <c r="T1260" s="109"/>
      <c r="U1260"/>
      <c r="V1260"/>
      <c r="W1260"/>
      <c r="X1260"/>
      <c r="Y1260"/>
      <c r="Z1260"/>
      <c r="AA1260"/>
    </row>
    <row r="1261" spans="1:27" x14ac:dyDescent="0.25">
      <c r="A1261"/>
      <c r="B1261"/>
      <c r="C1261"/>
      <c r="D1261"/>
      <c r="E1261" s="108"/>
      <c r="F1261"/>
      <c r="G1261"/>
      <c r="H1261" s="108"/>
      <c r="I1261"/>
      <c r="J1261"/>
      <c r="K1261"/>
      <c r="L1261" s="111"/>
      <c r="M1261"/>
      <c r="N1261"/>
      <c r="O1261"/>
      <c r="P1261"/>
      <c r="Q1261"/>
      <c r="R1261"/>
      <c r="S1261"/>
      <c r="T1261" s="109"/>
      <c r="U1261"/>
      <c r="V1261"/>
      <c r="W1261"/>
      <c r="X1261"/>
      <c r="Y1261"/>
      <c r="Z1261"/>
      <c r="AA1261"/>
    </row>
    <row r="1262" spans="1:27" x14ac:dyDescent="0.25">
      <c r="A1262"/>
      <c r="B1262"/>
      <c r="C1262"/>
      <c r="D1262"/>
      <c r="E1262" s="108"/>
      <c r="F1262"/>
      <c r="G1262"/>
      <c r="H1262" s="108"/>
      <c r="I1262"/>
      <c r="J1262"/>
      <c r="K1262"/>
      <c r="L1262" s="111"/>
      <c r="M1262"/>
      <c r="N1262"/>
      <c r="O1262"/>
      <c r="P1262"/>
      <c r="Q1262"/>
      <c r="R1262"/>
      <c r="S1262"/>
      <c r="T1262" s="109"/>
      <c r="U1262"/>
      <c r="V1262"/>
      <c r="W1262"/>
      <c r="X1262"/>
      <c r="Y1262"/>
      <c r="Z1262"/>
      <c r="AA1262"/>
    </row>
    <row r="1263" spans="1:27" x14ac:dyDescent="0.25">
      <c r="A1263"/>
      <c r="B1263"/>
      <c r="C1263"/>
      <c r="D1263"/>
      <c r="E1263" s="108"/>
      <c r="F1263"/>
      <c r="G1263"/>
      <c r="H1263" s="108"/>
      <c r="I1263"/>
      <c r="J1263"/>
      <c r="K1263"/>
      <c r="L1263" s="111"/>
      <c r="M1263"/>
      <c r="N1263"/>
      <c r="O1263"/>
      <c r="P1263"/>
      <c r="Q1263"/>
      <c r="R1263"/>
      <c r="S1263"/>
      <c r="T1263" s="109"/>
      <c r="U1263"/>
      <c r="V1263"/>
      <c r="W1263"/>
      <c r="X1263"/>
      <c r="Y1263"/>
      <c r="Z1263"/>
      <c r="AA1263"/>
    </row>
    <row r="1264" spans="1:27" x14ac:dyDescent="0.25">
      <c r="A1264"/>
      <c r="B1264"/>
      <c r="C1264"/>
      <c r="D1264"/>
      <c r="E1264" s="108"/>
      <c r="F1264"/>
      <c r="G1264"/>
      <c r="H1264" s="108"/>
      <c r="I1264"/>
      <c r="J1264"/>
      <c r="K1264"/>
      <c r="L1264" s="111"/>
      <c r="M1264"/>
      <c r="N1264"/>
      <c r="O1264"/>
      <c r="P1264"/>
      <c r="Q1264"/>
      <c r="R1264"/>
      <c r="S1264"/>
      <c r="T1264" s="109"/>
      <c r="U1264"/>
      <c r="V1264"/>
      <c r="W1264"/>
      <c r="X1264"/>
      <c r="Y1264"/>
      <c r="Z1264"/>
      <c r="AA1264"/>
    </row>
    <row r="1265" spans="1:27" x14ac:dyDescent="0.25">
      <c r="A1265"/>
      <c r="B1265"/>
      <c r="C1265"/>
      <c r="D1265"/>
      <c r="E1265" s="108"/>
      <c r="F1265"/>
      <c r="G1265"/>
      <c r="H1265" s="108"/>
      <c r="I1265"/>
      <c r="J1265"/>
      <c r="K1265"/>
      <c r="L1265" s="111"/>
      <c r="M1265"/>
      <c r="N1265"/>
      <c r="O1265"/>
      <c r="P1265"/>
      <c r="Q1265"/>
      <c r="R1265"/>
      <c r="S1265"/>
      <c r="T1265" s="109"/>
      <c r="U1265"/>
      <c r="V1265"/>
      <c r="W1265"/>
      <c r="X1265"/>
      <c r="Y1265"/>
      <c r="Z1265"/>
      <c r="AA1265"/>
    </row>
    <row r="1266" spans="1:27" x14ac:dyDescent="0.25">
      <c r="A1266"/>
      <c r="B1266"/>
      <c r="C1266"/>
      <c r="D1266"/>
      <c r="E1266" s="108"/>
      <c r="F1266"/>
      <c r="G1266"/>
      <c r="H1266" s="108"/>
      <c r="I1266"/>
      <c r="J1266"/>
      <c r="K1266"/>
      <c r="L1266" s="111"/>
      <c r="M1266"/>
      <c r="N1266"/>
      <c r="O1266"/>
      <c r="P1266"/>
      <c r="Q1266"/>
      <c r="R1266"/>
      <c r="S1266"/>
      <c r="T1266" s="109"/>
      <c r="U1266"/>
      <c r="V1266"/>
      <c r="W1266"/>
      <c r="X1266"/>
      <c r="Y1266"/>
      <c r="Z1266"/>
      <c r="AA1266"/>
    </row>
    <row r="1267" spans="1:27" x14ac:dyDescent="0.25">
      <c r="A1267"/>
      <c r="B1267"/>
      <c r="C1267"/>
      <c r="D1267"/>
      <c r="E1267" s="108"/>
      <c r="F1267"/>
      <c r="G1267"/>
      <c r="H1267" s="108"/>
      <c r="I1267"/>
      <c r="J1267"/>
      <c r="K1267"/>
      <c r="L1267" s="111"/>
      <c r="M1267"/>
      <c r="N1267"/>
      <c r="O1267"/>
      <c r="P1267"/>
      <c r="Q1267"/>
      <c r="R1267"/>
      <c r="S1267"/>
      <c r="T1267" s="109"/>
      <c r="U1267"/>
      <c r="V1267"/>
      <c r="W1267"/>
      <c r="X1267"/>
      <c r="Y1267"/>
      <c r="Z1267"/>
      <c r="AA1267"/>
    </row>
    <row r="1268" spans="1:27" x14ac:dyDescent="0.25">
      <c r="A1268"/>
      <c r="B1268"/>
      <c r="C1268"/>
      <c r="D1268"/>
      <c r="E1268" s="108"/>
      <c r="F1268"/>
      <c r="G1268"/>
      <c r="H1268" s="108"/>
      <c r="I1268"/>
      <c r="J1268"/>
      <c r="K1268"/>
      <c r="L1268" s="111"/>
      <c r="M1268"/>
      <c r="N1268"/>
      <c r="O1268"/>
      <c r="P1268"/>
      <c r="Q1268"/>
      <c r="R1268"/>
      <c r="S1268"/>
      <c r="T1268" s="109"/>
      <c r="U1268"/>
      <c r="V1268"/>
      <c r="W1268"/>
      <c r="X1268"/>
      <c r="Y1268"/>
      <c r="Z1268"/>
      <c r="AA1268"/>
    </row>
    <row r="1269" spans="1:27" x14ac:dyDescent="0.25">
      <c r="A1269"/>
      <c r="B1269"/>
      <c r="C1269"/>
      <c r="D1269"/>
      <c r="E1269" s="108"/>
      <c r="F1269"/>
      <c r="G1269"/>
      <c r="H1269" s="108"/>
      <c r="I1269"/>
      <c r="J1269"/>
      <c r="K1269"/>
      <c r="L1269" s="111"/>
      <c r="M1269"/>
      <c r="N1269"/>
      <c r="O1269"/>
      <c r="P1269"/>
      <c r="Q1269"/>
      <c r="R1269"/>
      <c r="S1269"/>
      <c r="T1269" s="109"/>
      <c r="U1269"/>
      <c r="V1269"/>
      <c r="W1269"/>
      <c r="X1269"/>
      <c r="Y1269"/>
      <c r="Z1269"/>
      <c r="AA1269"/>
    </row>
    <row r="1270" spans="1:27" x14ac:dyDescent="0.25">
      <c r="A1270"/>
      <c r="B1270"/>
      <c r="C1270"/>
      <c r="D1270"/>
      <c r="E1270" s="108"/>
      <c r="F1270"/>
      <c r="G1270"/>
      <c r="H1270" s="108"/>
      <c r="I1270"/>
      <c r="J1270"/>
      <c r="K1270"/>
      <c r="L1270" s="111"/>
      <c r="M1270"/>
      <c r="N1270"/>
      <c r="O1270"/>
      <c r="P1270"/>
      <c r="Q1270"/>
      <c r="R1270"/>
      <c r="S1270"/>
      <c r="T1270" s="109"/>
      <c r="U1270"/>
      <c r="V1270"/>
      <c r="W1270"/>
      <c r="X1270"/>
      <c r="Y1270"/>
      <c r="Z1270"/>
      <c r="AA1270"/>
    </row>
    <row r="1271" spans="1:27" x14ac:dyDescent="0.25">
      <c r="A1271"/>
      <c r="B1271"/>
      <c r="C1271"/>
      <c r="D1271"/>
      <c r="E1271" s="108"/>
      <c r="F1271"/>
      <c r="G1271"/>
      <c r="H1271" s="108"/>
      <c r="I1271"/>
      <c r="J1271"/>
      <c r="K1271"/>
      <c r="L1271" s="111"/>
      <c r="M1271"/>
      <c r="N1271"/>
      <c r="O1271"/>
      <c r="P1271"/>
      <c r="Q1271"/>
      <c r="R1271"/>
      <c r="S1271"/>
      <c r="T1271" s="109"/>
      <c r="U1271"/>
      <c r="V1271"/>
      <c r="W1271"/>
      <c r="X1271"/>
      <c r="Y1271"/>
      <c r="Z1271"/>
      <c r="AA1271"/>
    </row>
    <row r="1272" spans="1:27" x14ac:dyDescent="0.25">
      <c r="A1272"/>
      <c r="B1272"/>
      <c r="C1272"/>
      <c r="D1272"/>
      <c r="E1272" s="108"/>
      <c r="F1272"/>
      <c r="G1272"/>
      <c r="H1272" s="108"/>
      <c r="I1272"/>
      <c r="J1272"/>
      <c r="K1272"/>
      <c r="L1272" s="111"/>
      <c r="M1272"/>
      <c r="N1272"/>
      <c r="O1272"/>
      <c r="P1272"/>
      <c r="Q1272"/>
      <c r="R1272"/>
      <c r="S1272"/>
      <c r="T1272" s="109"/>
      <c r="U1272"/>
      <c r="V1272"/>
      <c r="W1272"/>
      <c r="X1272"/>
      <c r="Y1272"/>
      <c r="Z1272"/>
      <c r="AA1272"/>
    </row>
    <row r="1273" spans="1:27" x14ac:dyDescent="0.25">
      <c r="A1273"/>
      <c r="B1273"/>
      <c r="C1273"/>
      <c r="D1273"/>
      <c r="E1273" s="108"/>
      <c r="F1273"/>
      <c r="G1273"/>
      <c r="H1273" s="108"/>
      <c r="I1273"/>
      <c r="J1273"/>
      <c r="K1273"/>
      <c r="L1273" s="111"/>
      <c r="M1273"/>
      <c r="N1273"/>
      <c r="O1273"/>
      <c r="P1273"/>
      <c r="Q1273"/>
      <c r="R1273"/>
      <c r="S1273"/>
      <c r="T1273" s="109"/>
      <c r="U1273"/>
      <c r="V1273"/>
      <c r="W1273"/>
      <c r="X1273"/>
      <c r="Y1273"/>
      <c r="Z1273"/>
      <c r="AA1273"/>
    </row>
    <row r="1274" spans="1:27" x14ac:dyDescent="0.25">
      <c r="A1274"/>
      <c r="B1274"/>
      <c r="C1274"/>
      <c r="D1274"/>
      <c r="E1274" s="108"/>
      <c r="F1274"/>
      <c r="G1274"/>
      <c r="H1274" s="108"/>
      <c r="I1274"/>
      <c r="J1274"/>
      <c r="K1274"/>
      <c r="L1274" s="111"/>
      <c r="M1274"/>
      <c r="N1274"/>
      <c r="O1274"/>
      <c r="P1274"/>
      <c r="Q1274"/>
      <c r="R1274"/>
      <c r="S1274"/>
      <c r="T1274" s="109"/>
      <c r="U1274"/>
      <c r="V1274"/>
      <c r="W1274"/>
      <c r="X1274"/>
      <c r="Y1274"/>
      <c r="Z1274"/>
      <c r="AA1274"/>
    </row>
    <row r="1275" spans="1:27" x14ac:dyDescent="0.25">
      <c r="A1275"/>
      <c r="B1275"/>
      <c r="C1275"/>
      <c r="D1275"/>
      <c r="E1275" s="108"/>
      <c r="F1275"/>
      <c r="G1275"/>
      <c r="H1275" s="108"/>
      <c r="I1275"/>
      <c r="J1275"/>
      <c r="K1275"/>
      <c r="L1275" s="111"/>
      <c r="M1275"/>
      <c r="N1275"/>
      <c r="O1275"/>
      <c r="P1275"/>
      <c r="Q1275"/>
      <c r="R1275"/>
      <c r="S1275"/>
      <c r="T1275" s="109"/>
      <c r="U1275"/>
      <c r="V1275"/>
      <c r="W1275"/>
      <c r="X1275"/>
      <c r="Y1275"/>
      <c r="Z1275"/>
      <c r="AA1275"/>
    </row>
    <row r="1276" spans="1:27" x14ac:dyDescent="0.25">
      <c r="A1276"/>
      <c r="B1276"/>
      <c r="C1276"/>
      <c r="D1276"/>
      <c r="E1276" s="108"/>
      <c r="F1276"/>
      <c r="G1276"/>
      <c r="H1276" s="108"/>
      <c r="I1276"/>
      <c r="J1276"/>
      <c r="K1276"/>
      <c r="L1276" s="111"/>
      <c r="M1276"/>
      <c r="N1276"/>
      <c r="O1276"/>
      <c r="P1276"/>
      <c r="Q1276"/>
      <c r="R1276"/>
      <c r="S1276"/>
      <c r="T1276" s="109"/>
      <c r="U1276"/>
      <c r="V1276"/>
      <c r="W1276"/>
      <c r="X1276"/>
      <c r="Y1276"/>
      <c r="Z1276"/>
      <c r="AA1276"/>
    </row>
    <row r="1277" spans="1:27" x14ac:dyDescent="0.25">
      <c r="A1277"/>
      <c r="B1277"/>
      <c r="C1277"/>
      <c r="D1277"/>
      <c r="E1277" s="108"/>
      <c r="F1277"/>
      <c r="G1277"/>
      <c r="H1277" s="108"/>
      <c r="I1277"/>
      <c r="J1277"/>
      <c r="K1277"/>
      <c r="L1277" s="111"/>
      <c r="M1277"/>
      <c r="N1277"/>
      <c r="O1277"/>
      <c r="P1277"/>
      <c r="Q1277"/>
      <c r="R1277"/>
      <c r="S1277"/>
      <c r="T1277" s="109"/>
      <c r="U1277"/>
      <c r="V1277"/>
      <c r="W1277"/>
      <c r="X1277"/>
      <c r="Y1277"/>
      <c r="Z1277"/>
      <c r="AA1277"/>
    </row>
    <row r="1278" spans="1:27" x14ac:dyDescent="0.25">
      <c r="A1278"/>
      <c r="B1278"/>
      <c r="C1278"/>
      <c r="D1278"/>
      <c r="E1278" s="108"/>
      <c r="F1278"/>
      <c r="G1278"/>
      <c r="H1278" s="108"/>
      <c r="I1278"/>
      <c r="J1278"/>
      <c r="K1278"/>
      <c r="L1278" s="111"/>
      <c r="M1278"/>
      <c r="N1278"/>
      <c r="O1278"/>
      <c r="P1278"/>
      <c r="Q1278"/>
      <c r="R1278"/>
      <c r="S1278"/>
      <c r="T1278" s="109"/>
      <c r="U1278"/>
      <c r="V1278"/>
      <c r="W1278"/>
      <c r="X1278"/>
      <c r="Y1278"/>
      <c r="Z1278"/>
      <c r="AA1278"/>
    </row>
    <row r="1279" spans="1:27" x14ac:dyDescent="0.25">
      <c r="A1279"/>
      <c r="B1279"/>
      <c r="C1279"/>
      <c r="D1279"/>
      <c r="E1279" s="108"/>
      <c r="F1279"/>
      <c r="G1279"/>
      <c r="H1279" s="108"/>
      <c r="I1279"/>
      <c r="J1279"/>
      <c r="K1279"/>
      <c r="L1279" s="111"/>
      <c r="M1279"/>
      <c r="N1279"/>
      <c r="O1279"/>
      <c r="P1279"/>
      <c r="Q1279"/>
      <c r="R1279"/>
      <c r="S1279"/>
      <c r="T1279" s="109"/>
      <c r="U1279"/>
      <c r="V1279"/>
      <c r="W1279"/>
      <c r="X1279"/>
      <c r="Y1279"/>
      <c r="Z1279"/>
      <c r="AA1279"/>
    </row>
    <row r="1280" spans="1:27" x14ac:dyDescent="0.25">
      <c r="A1280"/>
      <c r="B1280"/>
      <c r="C1280"/>
      <c r="D1280"/>
      <c r="E1280" s="108"/>
      <c r="F1280"/>
      <c r="G1280"/>
      <c r="H1280" s="108"/>
      <c r="I1280"/>
      <c r="J1280"/>
      <c r="K1280"/>
      <c r="L1280" s="111"/>
      <c r="M1280"/>
      <c r="N1280"/>
      <c r="O1280"/>
      <c r="P1280"/>
      <c r="Q1280"/>
      <c r="R1280"/>
      <c r="S1280"/>
      <c r="T1280" s="109"/>
      <c r="U1280"/>
      <c r="V1280"/>
      <c r="W1280"/>
      <c r="X1280"/>
      <c r="Y1280"/>
      <c r="Z1280"/>
      <c r="AA1280"/>
    </row>
    <row r="1281" spans="1:27" x14ac:dyDescent="0.25">
      <c r="A1281"/>
      <c r="B1281"/>
      <c r="C1281"/>
      <c r="D1281"/>
      <c r="E1281" s="108"/>
      <c r="F1281"/>
      <c r="G1281"/>
      <c r="H1281" s="108"/>
      <c r="I1281"/>
      <c r="J1281"/>
      <c r="K1281"/>
      <c r="L1281" s="111"/>
      <c r="M1281"/>
      <c r="N1281"/>
      <c r="O1281"/>
      <c r="P1281"/>
      <c r="Q1281"/>
      <c r="R1281"/>
      <c r="S1281"/>
      <c r="T1281" s="109"/>
      <c r="U1281"/>
      <c r="V1281"/>
      <c r="W1281"/>
      <c r="X1281"/>
      <c r="Y1281"/>
      <c r="Z1281"/>
      <c r="AA1281"/>
    </row>
    <row r="1282" spans="1:27" x14ac:dyDescent="0.25">
      <c r="A1282"/>
      <c r="B1282"/>
      <c r="C1282"/>
      <c r="D1282"/>
      <c r="E1282" s="108"/>
      <c r="F1282"/>
      <c r="G1282"/>
      <c r="H1282" s="108"/>
      <c r="I1282"/>
      <c r="J1282"/>
      <c r="K1282"/>
      <c r="L1282" s="111"/>
      <c r="M1282"/>
      <c r="N1282"/>
      <c r="O1282"/>
      <c r="P1282"/>
      <c r="Q1282"/>
      <c r="R1282"/>
      <c r="S1282"/>
      <c r="T1282" s="109"/>
      <c r="U1282"/>
      <c r="V1282"/>
      <c r="W1282"/>
      <c r="X1282"/>
      <c r="Y1282"/>
      <c r="Z1282"/>
      <c r="AA1282"/>
    </row>
    <row r="1283" spans="1:27" x14ac:dyDescent="0.25">
      <c r="A1283"/>
      <c r="B1283"/>
      <c r="C1283"/>
      <c r="D1283"/>
      <c r="E1283" s="108"/>
      <c r="F1283"/>
      <c r="G1283"/>
      <c r="H1283" s="108"/>
      <c r="I1283"/>
      <c r="J1283"/>
      <c r="K1283"/>
      <c r="L1283" s="111"/>
      <c r="M1283"/>
      <c r="N1283"/>
      <c r="O1283"/>
      <c r="P1283"/>
      <c r="Q1283"/>
      <c r="R1283"/>
      <c r="S1283"/>
      <c r="T1283" s="109"/>
      <c r="U1283"/>
      <c r="V1283"/>
      <c r="W1283"/>
      <c r="X1283"/>
      <c r="Y1283"/>
      <c r="Z1283"/>
      <c r="AA1283"/>
    </row>
    <row r="1284" spans="1:27" x14ac:dyDescent="0.25">
      <c r="A1284"/>
      <c r="B1284"/>
      <c r="C1284"/>
      <c r="D1284"/>
      <c r="E1284" s="108"/>
      <c r="F1284"/>
      <c r="G1284"/>
      <c r="H1284" s="108"/>
      <c r="I1284"/>
      <c r="J1284"/>
      <c r="K1284"/>
      <c r="L1284" s="111"/>
      <c r="M1284"/>
      <c r="N1284"/>
      <c r="O1284"/>
      <c r="P1284"/>
      <c r="Q1284"/>
      <c r="R1284"/>
      <c r="S1284"/>
      <c r="T1284" s="109"/>
      <c r="U1284"/>
      <c r="V1284"/>
      <c r="W1284"/>
      <c r="X1284"/>
      <c r="Y1284"/>
      <c r="Z1284"/>
      <c r="AA1284"/>
    </row>
    <row r="1285" spans="1:27" x14ac:dyDescent="0.25">
      <c r="A1285"/>
      <c r="B1285"/>
      <c r="C1285"/>
      <c r="D1285"/>
      <c r="E1285" s="108"/>
      <c r="F1285"/>
      <c r="G1285"/>
      <c r="H1285" s="108"/>
      <c r="I1285"/>
      <c r="J1285"/>
      <c r="K1285"/>
      <c r="L1285" s="111"/>
      <c r="M1285"/>
      <c r="N1285"/>
      <c r="O1285"/>
      <c r="P1285"/>
      <c r="Q1285"/>
      <c r="R1285"/>
      <c r="S1285"/>
      <c r="T1285" s="109"/>
      <c r="U1285"/>
      <c r="V1285"/>
      <c r="W1285"/>
      <c r="X1285"/>
      <c r="Y1285"/>
      <c r="Z1285"/>
      <c r="AA1285"/>
    </row>
    <row r="1286" spans="1:27" x14ac:dyDescent="0.25">
      <c r="A1286"/>
      <c r="B1286"/>
      <c r="C1286"/>
      <c r="D1286"/>
      <c r="E1286" s="108"/>
      <c r="F1286"/>
      <c r="G1286"/>
      <c r="H1286" s="108"/>
      <c r="I1286"/>
      <c r="J1286"/>
      <c r="K1286"/>
      <c r="L1286" s="111"/>
      <c r="M1286"/>
      <c r="N1286"/>
      <c r="O1286"/>
      <c r="P1286"/>
      <c r="Q1286"/>
      <c r="R1286"/>
      <c r="S1286"/>
      <c r="T1286" s="109"/>
      <c r="U1286"/>
      <c r="V1286"/>
      <c r="W1286"/>
      <c r="X1286"/>
      <c r="Y1286"/>
      <c r="Z1286"/>
      <c r="AA1286"/>
    </row>
    <row r="1287" spans="1:27" x14ac:dyDescent="0.25">
      <c r="A1287"/>
      <c r="B1287"/>
      <c r="C1287"/>
      <c r="D1287"/>
      <c r="E1287" s="108"/>
      <c r="F1287"/>
      <c r="G1287"/>
      <c r="H1287" s="108"/>
      <c r="I1287"/>
      <c r="J1287"/>
      <c r="K1287"/>
      <c r="L1287" s="111"/>
      <c r="M1287"/>
      <c r="N1287"/>
      <c r="O1287"/>
      <c r="P1287"/>
      <c r="Q1287"/>
      <c r="R1287"/>
      <c r="S1287"/>
      <c r="T1287" s="109"/>
      <c r="U1287"/>
      <c r="V1287"/>
      <c r="W1287"/>
      <c r="X1287"/>
      <c r="Y1287"/>
      <c r="Z1287"/>
      <c r="AA1287"/>
    </row>
    <row r="1288" spans="1:27" x14ac:dyDescent="0.25">
      <c r="A1288"/>
      <c r="B1288"/>
      <c r="C1288"/>
      <c r="D1288"/>
      <c r="E1288" s="108"/>
      <c r="F1288"/>
      <c r="G1288"/>
      <c r="H1288" s="108"/>
      <c r="I1288"/>
      <c r="J1288"/>
      <c r="K1288"/>
      <c r="L1288" s="111"/>
      <c r="M1288"/>
      <c r="N1288"/>
      <c r="O1288"/>
      <c r="P1288"/>
      <c r="Q1288"/>
      <c r="R1288"/>
      <c r="S1288"/>
      <c r="T1288" s="109"/>
      <c r="U1288"/>
      <c r="V1288"/>
      <c r="W1288"/>
      <c r="X1288"/>
      <c r="Y1288"/>
      <c r="Z1288"/>
      <c r="AA1288"/>
    </row>
    <row r="1289" spans="1:27" x14ac:dyDescent="0.25">
      <c r="A1289"/>
      <c r="B1289"/>
      <c r="C1289"/>
      <c r="D1289"/>
      <c r="E1289" s="108"/>
      <c r="F1289"/>
      <c r="G1289"/>
      <c r="H1289" s="108"/>
      <c r="I1289"/>
      <c r="J1289"/>
      <c r="K1289"/>
      <c r="L1289" s="111"/>
      <c r="M1289"/>
      <c r="N1289"/>
      <c r="O1289"/>
      <c r="P1289"/>
      <c r="Q1289"/>
      <c r="R1289"/>
      <c r="S1289"/>
      <c r="T1289" s="109"/>
      <c r="U1289"/>
      <c r="V1289"/>
      <c r="W1289"/>
      <c r="X1289"/>
      <c r="Y1289"/>
      <c r="Z1289"/>
      <c r="AA1289"/>
    </row>
    <row r="1290" spans="1:27" x14ac:dyDescent="0.25">
      <c r="A1290"/>
      <c r="B1290"/>
      <c r="C1290"/>
      <c r="D1290"/>
      <c r="E1290" s="108"/>
      <c r="F1290"/>
      <c r="G1290"/>
      <c r="H1290" s="108"/>
      <c r="I1290"/>
      <c r="J1290"/>
      <c r="K1290"/>
      <c r="L1290" s="111"/>
      <c r="M1290"/>
      <c r="N1290"/>
      <c r="O1290"/>
      <c r="P1290"/>
      <c r="Q1290"/>
      <c r="R1290"/>
      <c r="S1290"/>
      <c r="T1290" s="109"/>
      <c r="U1290"/>
      <c r="V1290"/>
      <c r="W1290"/>
      <c r="X1290"/>
      <c r="Y1290"/>
      <c r="Z1290"/>
      <c r="AA1290"/>
    </row>
    <row r="1291" spans="1:27" x14ac:dyDescent="0.25">
      <c r="A1291"/>
      <c r="B1291"/>
      <c r="C1291"/>
      <c r="D1291"/>
      <c r="E1291" s="108"/>
      <c r="F1291"/>
      <c r="G1291"/>
      <c r="H1291" s="108"/>
      <c r="I1291"/>
      <c r="J1291"/>
      <c r="K1291"/>
      <c r="L1291" s="111"/>
      <c r="M1291"/>
      <c r="N1291"/>
      <c r="O1291"/>
      <c r="P1291"/>
      <c r="Q1291"/>
      <c r="R1291"/>
      <c r="S1291"/>
      <c r="T1291" s="109"/>
      <c r="U1291"/>
      <c r="V1291"/>
      <c r="W1291"/>
      <c r="X1291"/>
      <c r="Y1291"/>
      <c r="Z1291"/>
      <c r="AA1291"/>
    </row>
    <row r="1292" spans="1:27" x14ac:dyDescent="0.25">
      <c r="A1292"/>
      <c r="B1292"/>
      <c r="C1292"/>
      <c r="D1292"/>
      <c r="E1292" s="108"/>
      <c r="F1292"/>
      <c r="G1292"/>
      <c r="H1292" s="108"/>
      <c r="I1292"/>
      <c r="J1292"/>
      <c r="K1292"/>
      <c r="L1292" s="111"/>
      <c r="M1292"/>
      <c r="N1292"/>
      <c r="O1292"/>
      <c r="P1292"/>
      <c r="Q1292"/>
      <c r="R1292"/>
      <c r="S1292"/>
      <c r="T1292" s="109"/>
      <c r="U1292"/>
      <c r="V1292"/>
      <c r="W1292"/>
      <c r="X1292"/>
      <c r="Y1292"/>
      <c r="Z1292"/>
      <c r="AA1292"/>
    </row>
    <row r="1293" spans="1:27" x14ac:dyDescent="0.25">
      <c r="A1293"/>
      <c r="B1293"/>
      <c r="C1293"/>
      <c r="D1293"/>
      <c r="E1293" s="108"/>
      <c r="F1293"/>
      <c r="G1293"/>
      <c r="H1293" s="108"/>
      <c r="I1293"/>
      <c r="J1293"/>
      <c r="K1293"/>
      <c r="L1293" s="111"/>
      <c r="M1293"/>
      <c r="N1293"/>
      <c r="O1293"/>
      <c r="P1293"/>
      <c r="Q1293"/>
      <c r="R1293"/>
      <c r="S1293"/>
      <c r="T1293" s="109"/>
      <c r="U1293"/>
      <c r="V1293"/>
      <c r="W1293"/>
      <c r="X1293"/>
      <c r="Y1293"/>
      <c r="Z1293"/>
      <c r="AA1293"/>
    </row>
    <row r="1294" spans="1:27" x14ac:dyDescent="0.25">
      <c r="A1294"/>
      <c r="B1294"/>
      <c r="C1294"/>
      <c r="D1294"/>
      <c r="E1294" s="108"/>
      <c r="F1294"/>
      <c r="G1294"/>
      <c r="H1294" s="108"/>
      <c r="I1294"/>
      <c r="J1294"/>
      <c r="K1294"/>
      <c r="L1294" s="111"/>
      <c r="M1294"/>
      <c r="N1294"/>
      <c r="O1294"/>
      <c r="P1294"/>
      <c r="Q1294"/>
      <c r="R1294"/>
      <c r="S1294"/>
      <c r="T1294" s="109"/>
      <c r="U1294"/>
      <c r="V1294"/>
      <c r="W1294"/>
      <c r="X1294"/>
      <c r="Y1294"/>
      <c r="Z1294"/>
      <c r="AA1294"/>
    </row>
    <row r="1295" spans="1:27" x14ac:dyDescent="0.25">
      <c r="A1295"/>
      <c r="B1295"/>
      <c r="C1295"/>
      <c r="D1295"/>
      <c r="E1295" s="108"/>
      <c r="F1295"/>
      <c r="G1295"/>
      <c r="H1295" s="108"/>
      <c r="I1295"/>
      <c r="J1295"/>
      <c r="K1295"/>
      <c r="L1295" s="111"/>
      <c r="M1295"/>
      <c r="N1295"/>
      <c r="O1295"/>
      <c r="P1295"/>
      <c r="Q1295"/>
      <c r="R1295"/>
      <c r="S1295"/>
      <c r="T1295" s="109"/>
      <c r="U1295"/>
      <c r="V1295"/>
      <c r="W1295"/>
      <c r="X1295"/>
      <c r="Y1295"/>
      <c r="Z1295"/>
      <c r="AA1295"/>
    </row>
    <row r="1296" spans="1:27" x14ac:dyDescent="0.25">
      <c r="A1296"/>
      <c r="B1296"/>
      <c r="C1296"/>
      <c r="D1296"/>
      <c r="E1296" s="108"/>
      <c r="F1296"/>
      <c r="G1296"/>
      <c r="H1296" s="108"/>
      <c r="I1296"/>
      <c r="J1296"/>
      <c r="K1296"/>
      <c r="L1296" s="111"/>
      <c r="M1296"/>
      <c r="N1296"/>
      <c r="O1296"/>
      <c r="P1296"/>
      <c r="Q1296"/>
      <c r="R1296"/>
      <c r="S1296"/>
      <c r="T1296" s="109"/>
      <c r="U1296"/>
      <c r="V1296"/>
      <c r="W1296"/>
      <c r="X1296"/>
      <c r="Y1296"/>
      <c r="Z1296"/>
      <c r="AA1296"/>
    </row>
    <row r="1297" spans="1:27" x14ac:dyDescent="0.25">
      <c r="A1297"/>
      <c r="B1297"/>
      <c r="C1297"/>
      <c r="D1297"/>
      <c r="E1297" s="108"/>
      <c r="F1297"/>
      <c r="G1297"/>
      <c r="H1297" s="108"/>
      <c r="I1297"/>
      <c r="J1297"/>
      <c r="K1297"/>
      <c r="L1297" s="111"/>
      <c r="M1297"/>
      <c r="N1297"/>
      <c r="O1297"/>
      <c r="P1297"/>
      <c r="Q1297"/>
      <c r="R1297"/>
      <c r="S1297"/>
      <c r="T1297" s="109"/>
      <c r="U1297"/>
      <c r="V1297"/>
      <c r="W1297"/>
      <c r="X1297"/>
      <c r="Y1297"/>
      <c r="Z1297"/>
      <c r="AA1297"/>
    </row>
    <row r="1298" spans="1:27" x14ac:dyDescent="0.25">
      <c r="A1298"/>
      <c r="B1298"/>
      <c r="C1298"/>
      <c r="D1298"/>
      <c r="E1298" s="108"/>
      <c r="F1298"/>
      <c r="G1298"/>
      <c r="H1298" s="108"/>
      <c r="I1298"/>
      <c r="J1298"/>
      <c r="K1298"/>
      <c r="L1298" s="111"/>
      <c r="M1298"/>
      <c r="N1298"/>
      <c r="O1298"/>
      <c r="P1298"/>
      <c r="Q1298"/>
      <c r="R1298"/>
      <c r="S1298"/>
      <c r="T1298" s="109"/>
      <c r="U1298"/>
      <c r="V1298"/>
      <c r="W1298"/>
      <c r="X1298"/>
      <c r="Y1298"/>
      <c r="Z1298"/>
      <c r="AA1298"/>
    </row>
    <row r="1299" spans="1:27" x14ac:dyDescent="0.25">
      <c r="A1299"/>
      <c r="B1299"/>
      <c r="C1299"/>
      <c r="D1299"/>
      <c r="E1299" s="108"/>
      <c r="F1299"/>
      <c r="G1299"/>
      <c r="H1299" s="108"/>
      <c r="I1299"/>
      <c r="J1299"/>
      <c r="K1299"/>
      <c r="L1299" s="111"/>
      <c r="M1299"/>
      <c r="N1299"/>
      <c r="O1299"/>
      <c r="P1299"/>
      <c r="Q1299"/>
      <c r="R1299"/>
      <c r="S1299"/>
      <c r="T1299" s="109"/>
      <c r="U1299"/>
      <c r="V1299"/>
      <c r="W1299"/>
      <c r="X1299"/>
      <c r="Y1299"/>
      <c r="Z1299"/>
      <c r="AA1299"/>
    </row>
    <row r="1300" spans="1:27" x14ac:dyDescent="0.25">
      <c r="A1300"/>
      <c r="B1300"/>
      <c r="C1300"/>
      <c r="D1300"/>
      <c r="E1300" s="108"/>
      <c r="F1300"/>
      <c r="G1300"/>
      <c r="H1300" s="108"/>
      <c r="I1300"/>
      <c r="J1300"/>
      <c r="K1300"/>
      <c r="L1300" s="111"/>
      <c r="M1300"/>
      <c r="N1300"/>
      <c r="O1300"/>
      <c r="P1300"/>
      <c r="Q1300"/>
      <c r="R1300"/>
      <c r="S1300"/>
      <c r="T1300" s="109"/>
      <c r="U1300"/>
      <c r="V1300"/>
      <c r="W1300"/>
      <c r="X1300"/>
      <c r="Y1300"/>
      <c r="Z1300"/>
      <c r="AA1300"/>
    </row>
    <row r="1301" spans="1:27" x14ac:dyDescent="0.25">
      <c r="A1301"/>
      <c r="B1301"/>
      <c r="C1301"/>
      <c r="D1301"/>
      <c r="E1301" s="108"/>
      <c r="F1301"/>
      <c r="G1301"/>
      <c r="H1301" s="108"/>
      <c r="I1301"/>
      <c r="J1301"/>
      <c r="K1301"/>
      <c r="L1301" s="111"/>
      <c r="M1301"/>
      <c r="N1301"/>
      <c r="O1301"/>
      <c r="P1301"/>
      <c r="Q1301"/>
      <c r="R1301"/>
      <c r="S1301"/>
      <c r="T1301" s="109"/>
      <c r="U1301"/>
      <c r="V1301"/>
      <c r="W1301"/>
      <c r="X1301"/>
      <c r="Y1301"/>
      <c r="Z1301"/>
      <c r="AA1301"/>
    </row>
    <row r="1302" spans="1:27" x14ac:dyDescent="0.25">
      <c r="A1302"/>
      <c r="B1302"/>
      <c r="C1302"/>
      <c r="D1302"/>
      <c r="E1302" s="108"/>
      <c r="F1302"/>
      <c r="G1302"/>
      <c r="H1302" s="108"/>
      <c r="I1302"/>
      <c r="J1302"/>
      <c r="K1302"/>
      <c r="L1302" s="111"/>
      <c r="M1302"/>
      <c r="N1302"/>
      <c r="O1302"/>
      <c r="P1302"/>
      <c r="Q1302"/>
      <c r="R1302"/>
      <c r="S1302"/>
      <c r="T1302" s="109"/>
      <c r="U1302"/>
      <c r="V1302"/>
      <c r="W1302"/>
      <c r="X1302"/>
      <c r="Y1302"/>
      <c r="Z1302"/>
      <c r="AA1302"/>
    </row>
    <row r="1303" spans="1:27" x14ac:dyDescent="0.25">
      <c r="A1303"/>
      <c r="B1303"/>
      <c r="C1303"/>
      <c r="D1303"/>
      <c r="E1303" s="108"/>
      <c r="F1303"/>
      <c r="G1303"/>
      <c r="H1303" s="108"/>
      <c r="I1303"/>
      <c r="J1303"/>
      <c r="K1303"/>
      <c r="L1303" s="111"/>
      <c r="M1303"/>
      <c r="N1303"/>
      <c r="O1303"/>
      <c r="P1303"/>
      <c r="Q1303"/>
      <c r="R1303"/>
      <c r="S1303"/>
      <c r="T1303" s="109"/>
      <c r="U1303"/>
      <c r="V1303"/>
      <c r="W1303"/>
      <c r="X1303"/>
      <c r="Y1303"/>
      <c r="Z1303"/>
      <c r="AA1303"/>
    </row>
    <row r="1304" spans="1:27" x14ac:dyDescent="0.25">
      <c r="A1304"/>
      <c r="B1304"/>
      <c r="C1304"/>
      <c r="D1304"/>
      <c r="E1304" s="108"/>
      <c r="F1304"/>
      <c r="G1304"/>
      <c r="H1304" s="108"/>
      <c r="I1304"/>
      <c r="J1304"/>
      <c r="K1304"/>
      <c r="L1304" s="111"/>
      <c r="M1304"/>
      <c r="N1304"/>
      <c r="O1304"/>
      <c r="P1304"/>
      <c r="Q1304"/>
      <c r="R1304"/>
      <c r="S1304"/>
      <c r="T1304" s="109"/>
      <c r="U1304"/>
      <c r="V1304"/>
      <c r="W1304"/>
      <c r="X1304"/>
      <c r="Y1304"/>
      <c r="Z1304"/>
      <c r="AA1304"/>
    </row>
    <row r="1305" spans="1:27" x14ac:dyDescent="0.25">
      <c r="A1305"/>
      <c r="B1305"/>
      <c r="C1305"/>
      <c r="D1305"/>
      <c r="E1305" s="108"/>
      <c r="F1305"/>
      <c r="G1305"/>
      <c r="H1305" s="108"/>
      <c r="I1305"/>
      <c r="J1305"/>
      <c r="K1305"/>
      <c r="L1305" s="111"/>
      <c r="M1305"/>
      <c r="N1305"/>
      <c r="O1305"/>
      <c r="P1305"/>
      <c r="Q1305"/>
      <c r="R1305"/>
      <c r="S1305"/>
      <c r="T1305" s="109"/>
      <c r="U1305"/>
      <c r="V1305"/>
      <c r="W1305"/>
      <c r="X1305"/>
      <c r="Y1305"/>
      <c r="Z1305"/>
      <c r="AA1305"/>
    </row>
    <row r="1306" spans="1:27" x14ac:dyDescent="0.25">
      <c r="A1306"/>
      <c r="B1306"/>
      <c r="C1306"/>
      <c r="D1306"/>
      <c r="E1306" s="108"/>
      <c r="F1306"/>
      <c r="G1306"/>
      <c r="H1306" s="108"/>
      <c r="I1306"/>
      <c r="J1306"/>
      <c r="K1306"/>
      <c r="L1306" s="111"/>
      <c r="M1306"/>
      <c r="N1306"/>
      <c r="O1306"/>
      <c r="P1306"/>
      <c r="Q1306"/>
      <c r="R1306"/>
      <c r="S1306"/>
      <c r="T1306" s="109"/>
      <c r="U1306"/>
      <c r="V1306"/>
      <c r="W1306"/>
      <c r="X1306"/>
      <c r="Y1306"/>
      <c r="Z1306"/>
      <c r="AA1306"/>
    </row>
    <row r="1307" spans="1:27" x14ac:dyDescent="0.25">
      <c r="A1307"/>
      <c r="B1307"/>
      <c r="C1307"/>
      <c r="D1307"/>
      <c r="E1307" s="108"/>
      <c r="F1307"/>
      <c r="G1307"/>
      <c r="H1307" s="108"/>
      <c r="I1307"/>
      <c r="J1307"/>
      <c r="K1307"/>
      <c r="L1307" s="111"/>
      <c r="M1307"/>
      <c r="N1307"/>
      <c r="O1307"/>
      <c r="P1307"/>
      <c r="Q1307"/>
      <c r="R1307"/>
      <c r="S1307"/>
      <c r="T1307" s="109"/>
      <c r="U1307"/>
      <c r="V1307"/>
      <c r="W1307"/>
      <c r="X1307"/>
      <c r="Y1307"/>
      <c r="Z1307"/>
      <c r="AA1307"/>
    </row>
    <row r="1308" spans="1:27" x14ac:dyDescent="0.25">
      <c r="A1308"/>
      <c r="B1308"/>
      <c r="C1308"/>
      <c r="D1308"/>
      <c r="E1308" s="108"/>
      <c r="F1308"/>
      <c r="G1308"/>
      <c r="H1308" s="108"/>
      <c r="I1308"/>
      <c r="J1308"/>
      <c r="K1308"/>
      <c r="L1308" s="111"/>
      <c r="M1308"/>
      <c r="N1308"/>
      <c r="O1308"/>
      <c r="P1308"/>
      <c r="Q1308"/>
      <c r="R1308"/>
      <c r="S1308"/>
      <c r="T1308" s="109"/>
      <c r="U1308"/>
      <c r="V1308"/>
      <c r="W1308"/>
      <c r="X1308"/>
      <c r="Y1308"/>
      <c r="Z1308"/>
      <c r="AA1308"/>
    </row>
    <row r="1309" spans="1:27" x14ac:dyDescent="0.25">
      <c r="A1309"/>
      <c r="B1309"/>
      <c r="C1309"/>
      <c r="D1309"/>
      <c r="E1309" s="108"/>
      <c r="F1309"/>
      <c r="G1309"/>
      <c r="H1309" s="108"/>
      <c r="I1309"/>
      <c r="J1309"/>
      <c r="K1309"/>
      <c r="L1309" s="111"/>
      <c r="M1309"/>
      <c r="N1309"/>
      <c r="O1309"/>
      <c r="P1309"/>
      <c r="Q1309"/>
      <c r="R1309"/>
      <c r="S1309"/>
      <c r="T1309" s="109"/>
      <c r="U1309"/>
      <c r="V1309"/>
      <c r="W1309"/>
      <c r="X1309"/>
      <c r="Y1309"/>
      <c r="Z1309"/>
      <c r="AA1309"/>
    </row>
    <row r="1310" spans="1:27" x14ac:dyDescent="0.25">
      <c r="A1310"/>
      <c r="B1310"/>
      <c r="C1310"/>
      <c r="D1310"/>
      <c r="E1310" s="108"/>
      <c r="F1310"/>
      <c r="G1310"/>
      <c r="H1310" s="108"/>
      <c r="I1310"/>
      <c r="J1310"/>
      <c r="K1310"/>
      <c r="L1310" s="111"/>
      <c r="M1310"/>
      <c r="N1310"/>
      <c r="O1310"/>
      <c r="P1310"/>
      <c r="Q1310"/>
      <c r="R1310"/>
      <c r="S1310"/>
      <c r="T1310" s="109"/>
      <c r="U1310"/>
      <c r="V1310"/>
      <c r="W1310"/>
      <c r="X1310"/>
      <c r="Y1310"/>
      <c r="Z1310"/>
      <c r="AA1310"/>
    </row>
    <row r="1311" spans="1:27" x14ac:dyDescent="0.25">
      <c r="A1311"/>
      <c r="B1311"/>
      <c r="C1311"/>
      <c r="D1311"/>
      <c r="E1311" s="108"/>
      <c r="F1311"/>
      <c r="G1311"/>
      <c r="H1311" s="108"/>
      <c r="I1311"/>
      <c r="J1311"/>
      <c r="K1311"/>
      <c r="L1311" s="111"/>
      <c r="M1311"/>
      <c r="N1311"/>
      <c r="O1311"/>
      <c r="P1311"/>
      <c r="Q1311"/>
      <c r="R1311"/>
      <c r="S1311"/>
      <c r="T1311" s="109"/>
      <c r="U1311"/>
      <c r="V1311"/>
      <c r="W1311"/>
      <c r="X1311"/>
      <c r="Y1311"/>
      <c r="Z1311"/>
      <c r="AA1311"/>
    </row>
    <row r="1312" spans="1:27" x14ac:dyDescent="0.25">
      <c r="A1312"/>
      <c r="B1312"/>
      <c r="C1312"/>
      <c r="D1312"/>
      <c r="E1312" s="108"/>
      <c r="F1312"/>
      <c r="G1312"/>
      <c r="H1312" s="108"/>
      <c r="I1312"/>
      <c r="J1312"/>
      <c r="K1312"/>
      <c r="L1312" s="111"/>
      <c r="M1312"/>
      <c r="N1312"/>
      <c r="O1312"/>
      <c r="P1312"/>
      <c r="Q1312"/>
      <c r="R1312"/>
      <c r="S1312"/>
      <c r="T1312" s="109"/>
      <c r="U1312"/>
      <c r="V1312"/>
      <c r="W1312"/>
      <c r="X1312"/>
      <c r="Y1312"/>
      <c r="Z1312"/>
      <c r="AA1312"/>
    </row>
    <row r="1313" spans="1:27" x14ac:dyDescent="0.25">
      <c r="A1313"/>
      <c r="B1313"/>
      <c r="C1313"/>
      <c r="D1313"/>
      <c r="E1313" s="108"/>
      <c r="F1313"/>
      <c r="G1313"/>
      <c r="H1313" s="108"/>
      <c r="I1313"/>
      <c r="J1313"/>
      <c r="K1313"/>
      <c r="L1313" s="111"/>
      <c r="M1313"/>
      <c r="N1313"/>
      <c r="O1313"/>
      <c r="P1313"/>
      <c r="Q1313"/>
      <c r="R1313"/>
      <c r="S1313"/>
      <c r="T1313" s="109"/>
      <c r="U1313"/>
      <c r="V1313"/>
      <c r="W1313"/>
      <c r="X1313"/>
      <c r="Y1313"/>
      <c r="Z1313"/>
      <c r="AA1313"/>
    </row>
    <row r="1314" spans="1:27" x14ac:dyDescent="0.25">
      <c r="A1314"/>
      <c r="B1314"/>
      <c r="C1314"/>
      <c r="D1314"/>
      <c r="E1314" s="108"/>
      <c r="F1314"/>
      <c r="G1314"/>
      <c r="H1314" s="108"/>
      <c r="I1314"/>
      <c r="J1314"/>
      <c r="K1314"/>
      <c r="L1314" s="111"/>
      <c r="M1314"/>
      <c r="N1314"/>
      <c r="O1314"/>
      <c r="P1314"/>
      <c r="Q1314"/>
      <c r="R1314"/>
      <c r="S1314"/>
      <c r="T1314" s="109"/>
      <c r="U1314"/>
      <c r="V1314"/>
      <c r="W1314"/>
      <c r="X1314"/>
      <c r="Y1314"/>
      <c r="Z1314"/>
      <c r="AA1314"/>
    </row>
    <row r="1315" spans="1:27" x14ac:dyDescent="0.25">
      <c r="A1315"/>
      <c r="B1315"/>
      <c r="C1315"/>
      <c r="D1315"/>
      <c r="E1315" s="108"/>
      <c r="F1315"/>
      <c r="G1315"/>
      <c r="H1315" s="108"/>
      <c r="I1315"/>
      <c r="J1315"/>
      <c r="K1315"/>
      <c r="L1315" s="111"/>
      <c r="M1315"/>
      <c r="N1315"/>
      <c r="O1315"/>
      <c r="P1315"/>
      <c r="Q1315"/>
      <c r="R1315"/>
      <c r="S1315"/>
      <c r="T1315" s="109"/>
      <c r="U1315"/>
      <c r="V1315"/>
      <c r="W1315"/>
      <c r="X1315"/>
      <c r="Y1315"/>
      <c r="Z1315"/>
      <c r="AA1315"/>
    </row>
    <row r="1316" spans="1:27" x14ac:dyDescent="0.25">
      <c r="A1316"/>
      <c r="B1316"/>
      <c r="C1316"/>
      <c r="D1316"/>
      <c r="E1316" s="108"/>
      <c r="F1316"/>
      <c r="G1316"/>
      <c r="H1316" s="108"/>
      <c r="I1316"/>
      <c r="J1316"/>
      <c r="K1316"/>
      <c r="L1316" s="111"/>
      <c r="M1316"/>
      <c r="N1316"/>
      <c r="O1316"/>
      <c r="P1316"/>
      <c r="Q1316"/>
      <c r="R1316"/>
      <c r="S1316"/>
      <c r="T1316" s="109"/>
      <c r="U1316"/>
      <c r="V1316"/>
      <c r="W1316"/>
      <c r="X1316"/>
      <c r="Y1316"/>
      <c r="Z1316"/>
      <c r="AA1316"/>
    </row>
    <row r="1317" spans="1:27" x14ac:dyDescent="0.25">
      <c r="A1317"/>
      <c r="B1317"/>
      <c r="C1317"/>
      <c r="D1317"/>
      <c r="E1317" s="108"/>
      <c r="F1317"/>
      <c r="G1317"/>
      <c r="H1317" s="108"/>
      <c r="I1317"/>
      <c r="J1317"/>
      <c r="K1317"/>
      <c r="L1317" s="111"/>
      <c r="M1317"/>
      <c r="N1317"/>
      <c r="O1317"/>
      <c r="P1317"/>
      <c r="Q1317"/>
      <c r="R1317"/>
      <c r="S1317"/>
      <c r="T1317" s="109"/>
      <c r="U1317"/>
      <c r="V1317"/>
      <c r="W1317"/>
      <c r="X1317"/>
      <c r="Y1317"/>
      <c r="Z1317"/>
      <c r="AA1317"/>
    </row>
    <row r="1318" spans="1:27" x14ac:dyDescent="0.25">
      <c r="A1318"/>
      <c r="B1318"/>
      <c r="C1318"/>
      <c r="D1318"/>
      <c r="E1318" s="108"/>
      <c r="F1318"/>
      <c r="G1318"/>
      <c r="H1318" s="108"/>
      <c r="I1318"/>
      <c r="J1318"/>
      <c r="K1318"/>
      <c r="L1318" s="111"/>
      <c r="M1318"/>
      <c r="N1318"/>
      <c r="O1318"/>
      <c r="P1318"/>
      <c r="Q1318"/>
      <c r="R1318"/>
      <c r="S1318"/>
      <c r="T1318" s="109"/>
      <c r="U1318"/>
      <c r="V1318"/>
      <c r="W1318"/>
      <c r="X1318"/>
      <c r="Y1318"/>
      <c r="Z1318"/>
      <c r="AA1318"/>
    </row>
    <row r="1319" spans="1:27" x14ac:dyDescent="0.25">
      <c r="A1319"/>
      <c r="B1319"/>
      <c r="C1319"/>
      <c r="D1319"/>
      <c r="E1319" s="108"/>
      <c r="F1319"/>
      <c r="G1319"/>
      <c r="H1319" s="108"/>
      <c r="I1319"/>
      <c r="J1319"/>
      <c r="K1319"/>
      <c r="L1319" s="111"/>
      <c r="M1319"/>
      <c r="N1319"/>
      <c r="O1319"/>
      <c r="P1319"/>
      <c r="Q1319"/>
      <c r="R1319"/>
      <c r="S1319"/>
      <c r="T1319" s="109"/>
      <c r="U1319"/>
      <c r="V1319"/>
      <c r="W1319"/>
      <c r="X1319"/>
      <c r="Y1319"/>
      <c r="Z1319"/>
      <c r="AA1319"/>
    </row>
    <row r="1320" spans="1:27" x14ac:dyDescent="0.25">
      <c r="A1320"/>
      <c r="B1320"/>
      <c r="C1320"/>
      <c r="D1320"/>
      <c r="E1320" s="108"/>
      <c r="F1320"/>
      <c r="G1320"/>
      <c r="H1320" s="108"/>
      <c r="I1320"/>
      <c r="J1320"/>
      <c r="K1320"/>
      <c r="L1320" s="111"/>
      <c r="M1320"/>
      <c r="N1320"/>
      <c r="O1320"/>
      <c r="P1320"/>
      <c r="Q1320"/>
      <c r="R1320"/>
      <c r="S1320"/>
      <c r="T1320" s="109"/>
      <c r="U1320"/>
      <c r="V1320"/>
      <c r="W1320"/>
      <c r="X1320"/>
      <c r="Y1320"/>
      <c r="Z1320"/>
      <c r="AA1320"/>
    </row>
    <row r="1321" spans="1:27" x14ac:dyDescent="0.25">
      <c r="A1321"/>
      <c r="B1321"/>
      <c r="C1321"/>
      <c r="D1321"/>
      <c r="E1321" s="108"/>
      <c r="F1321"/>
      <c r="G1321"/>
      <c r="H1321" s="108"/>
      <c r="I1321"/>
      <c r="J1321"/>
      <c r="K1321"/>
      <c r="L1321" s="111"/>
      <c r="M1321"/>
      <c r="N1321"/>
      <c r="O1321"/>
      <c r="P1321"/>
      <c r="Q1321"/>
      <c r="R1321"/>
      <c r="S1321"/>
      <c r="T1321" s="109"/>
      <c r="U1321"/>
      <c r="V1321"/>
      <c r="W1321"/>
      <c r="X1321"/>
      <c r="Y1321"/>
      <c r="Z1321"/>
      <c r="AA1321"/>
    </row>
    <row r="1322" spans="1:27" x14ac:dyDescent="0.25">
      <c r="A1322"/>
      <c r="B1322"/>
      <c r="C1322"/>
      <c r="D1322"/>
      <c r="E1322" s="108"/>
      <c r="F1322"/>
      <c r="G1322"/>
      <c r="H1322" s="108"/>
      <c r="I1322"/>
      <c r="J1322"/>
      <c r="K1322"/>
      <c r="L1322" s="111"/>
      <c r="M1322"/>
      <c r="N1322"/>
      <c r="O1322"/>
      <c r="P1322"/>
      <c r="Q1322"/>
      <c r="R1322"/>
      <c r="S1322"/>
      <c r="T1322" s="109"/>
      <c r="U1322"/>
      <c r="V1322"/>
      <c r="W1322"/>
      <c r="X1322"/>
      <c r="Y1322"/>
      <c r="Z1322"/>
      <c r="AA1322"/>
    </row>
    <row r="1323" spans="1:27" x14ac:dyDescent="0.25">
      <c r="A1323"/>
      <c r="B1323"/>
      <c r="C1323"/>
      <c r="D1323"/>
      <c r="E1323" s="108"/>
      <c r="F1323"/>
      <c r="G1323"/>
      <c r="H1323" s="108"/>
      <c r="I1323"/>
      <c r="J1323"/>
      <c r="K1323"/>
      <c r="L1323" s="111"/>
      <c r="M1323"/>
      <c r="N1323"/>
      <c r="O1323"/>
      <c r="P1323"/>
      <c r="Q1323"/>
      <c r="R1323"/>
      <c r="S1323"/>
      <c r="T1323" s="109"/>
      <c r="U1323"/>
      <c r="V1323"/>
      <c r="W1323"/>
      <c r="X1323"/>
      <c r="Y1323"/>
      <c r="Z1323"/>
      <c r="AA1323"/>
    </row>
    <row r="1324" spans="1:27" x14ac:dyDescent="0.25">
      <c r="A1324"/>
      <c r="B1324"/>
      <c r="C1324"/>
      <c r="D1324"/>
      <c r="E1324" s="108"/>
      <c r="F1324"/>
      <c r="G1324"/>
      <c r="H1324" s="108"/>
      <c r="I1324"/>
      <c r="J1324"/>
      <c r="K1324"/>
      <c r="L1324" s="111"/>
      <c r="M1324"/>
      <c r="N1324"/>
      <c r="O1324"/>
      <c r="P1324"/>
      <c r="Q1324"/>
      <c r="R1324"/>
      <c r="S1324"/>
      <c r="T1324" s="109"/>
      <c r="U1324"/>
      <c r="V1324"/>
      <c r="W1324"/>
      <c r="X1324"/>
      <c r="Y1324"/>
      <c r="Z1324"/>
      <c r="AA1324"/>
    </row>
    <row r="1325" spans="1:27" x14ac:dyDescent="0.25">
      <c r="A1325"/>
      <c r="B1325"/>
      <c r="C1325"/>
      <c r="D1325"/>
      <c r="E1325" s="108"/>
      <c r="F1325"/>
      <c r="G1325"/>
      <c r="H1325" s="108"/>
      <c r="I1325"/>
      <c r="J1325"/>
      <c r="K1325"/>
      <c r="L1325" s="111"/>
      <c r="M1325"/>
      <c r="N1325"/>
      <c r="O1325"/>
      <c r="P1325"/>
      <c r="Q1325"/>
      <c r="R1325"/>
      <c r="S1325"/>
      <c r="T1325" s="109"/>
      <c r="U1325"/>
      <c r="V1325"/>
      <c r="W1325"/>
      <c r="X1325"/>
      <c r="Y1325"/>
      <c r="Z1325"/>
      <c r="AA1325"/>
    </row>
    <row r="1326" spans="1:27" x14ac:dyDescent="0.25">
      <c r="A1326"/>
      <c r="B1326"/>
      <c r="C1326"/>
      <c r="D1326"/>
      <c r="E1326" s="108"/>
      <c r="F1326"/>
      <c r="G1326"/>
      <c r="H1326" s="108"/>
      <c r="I1326"/>
      <c r="J1326"/>
      <c r="K1326"/>
      <c r="L1326" s="111"/>
      <c r="M1326"/>
      <c r="N1326"/>
      <c r="O1326"/>
      <c r="P1326"/>
      <c r="Q1326"/>
      <c r="R1326"/>
      <c r="S1326"/>
      <c r="T1326" s="109"/>
      <c r="U1326"/>
      <c r="V1326"/>
      <c r="W1326"/>
      <c r="X1326"/>
      <c r="Y1326"/>
      <c r="Z1326"/>
      <c r="AA1326"/>
    </row>
    <row r="1327" spans="1:27" x14ac:dyDescent="0.25">
      <c r="A1327"/>
      <c r="B1327"/>
      <c r="C1327"/>
      <c r="D1327"/>
      <c r="E1327" s="108"/>
      <c r="F1327"/>
      <c r="G1327"/>
      <c r="H1327" s="108"/>
      <c r="I1327"/>
      <c r="J1327"/>
      <c r="K1327"/>
      <c r="L1327" s="111"/>
      <c r="M1327"/>
      <c r="N1327"/>
      <c r="O1327"/>
      <c r="P1327"/>
      <c r="Q1327"/>
      <c r="R1327"/>
      <c r="S1327"/>
      <c r="T1327" s="109"/>
      <c r="U1327"/>
      <c r="V1327"/>
      <c r="W1327"/>
      <c r="X1327"/>
      <c r="Y1327"/>
      <c r="Z1327"/>
      <c r="AA1327"/>
    </row>
    <row r="1328" spans="1:27" x14ac:dyDescent="0.25">
      <c r="A1328"/>
      <c r="B1328"/>
      <c r="C1328"/>
      <c r="D1328"/>
      <c r="E1328" s="108"/>
      <c r="F1328"/>
      <c r="G1328"/>
      <c r="H1328" s="108"/>
      <c r="I1328"/>
      <c r="J1328"/>
      <c r="K1328"/>
      <c r="L1328" s="111"/>
      <c r="M1328"/>
      <c r="N1328"/>
      <c r="O1328"/>
      <c r="P1328"/>
      <c r="Q1328"/>
      <c r="R1328"/>
      <c r="S1328"/>
      <c r="T1328" s="109"/>
      <c r="U1328"/>
      <c r="V1328"/>
      <c r="W1328"/>
      <c r="X1328"/>
      <c r="Y1328"/>
      <c r="Z1328"/>
      <c r="AA1328"/>
    </row>
    <row r="1329" spans="1:27" x14ac:dyDescent="0.25">
      <c r="A1329"/>
      <c r="B1329"/>
      <c r="C1329"/>
      <c r="D1329"/>
      <c r="E1329" s="108"/>
      <c r="F1329"/>
      <c r="G1329"/>
      <c r="H1329" s="108"/>
      <c r="I1329"/>
      <c r="J1329"/>
      <c r="K1329"/>
      <c r="L1329" s="111"/>
      <c r="M1329"/>
      <c r="N1329"/>
      <c r="O1329"/>
      <c r="P1329"/>
      <c r="Q1329"/>
      <c r="R1329"/>
      <c r="S1329"/>
      <c r="T1329" s="109"/>
      <c r="U1329"/>
      <c r="V1329"/>
      <c r="W1329"/>
      <c r="X1329"/>
      <c r="Y1329"/>
      <c r="Z1329"/>
      <c r="AA1329"/>
    </row>
    <row r="1330" spans="1:27" x14ac:dyDescent="0.25">
      <c r="A1330"/>
      <c r="B1330"/>
      <c r="C1330"/>
      <c r="D1330"/>
      <c r="E1330" s="108"/>
      <c r="F1330"/>
      <c r="G1330"/>
      <c r="H1330" s="108"/>
      <c r="I1330"/>
      <c r="J1330"/>
      <c r="K1330"/>
      <c r="L1330" s="111"/>
      <c r="M1330"/>
      <c r="N1330"/>
      <c r="O1330"/>
      <c r="P1330"/>
      <c r="Q1330"/>
      <c r="R1330"/>
      <c r="S1330"/>
      <c r="T1330" s="109"/>
      <c r="U1330"/>
      <c r="V1330"/>
      <c r="W1330"/>
      <c r="X1330"/>
      <c r="Y1330"/>
      <c r="Z1330"/>
      <c r="AA1330"/>
    </row>
    <row r="1331" spans="1:27" x14ac:dyDescent="0.25">
      <c r="A1331"/>
      <c r="B1331"/>
      <c r="C1331"/>
      <c r="D1331"/>
      <c r="E1331" s="108"/>
      <c r="F1331"/>
      <c r="G1331"/>
      <c r="H1331" s="108"/>
      <c r="I1331"/>
      <c r="J1331"/>
      <c r="K1331"/>
      <c r="L1331" s="111"/>
      <c r="M1331"/>
      <c r="N1331"/>
      <c r="O1331"/>
      <c r="P1331"/>
      <c r="Q1331"/>
      <c r="R1331"/>
      <c r="S1331"/>
      <c r="T1331" s="109"/>
      <c r="U1331"/>
      <c r="V1331"/>
      <c r="W1331"/>
      <c r="X1331"/>
      <c r="Y1331"/>
      <c r="Z1331"/>
      <c r="AA1331"/>
    </row>
    <row r="1332" spans="1:27" x14ac:dyDescent="0.25">
      <c r="A1332"/>
      <c r="B1332"/>
      <c r="C1332"/>
      <c r="D1332"/>
      <c r="E1332" s="108"/>
      <c r="F1332"/>
      <c r="G1332"/>
      <c r="H1332" s="108"/>
      <c r="I1332"/>
      <c r="J1332"/>
      <c r="K1332"/>
      <c r="L1332" s="111"/>
      <c r="M1332"/>
      <c r="N1332"/>
      <c r="O1332"/>
      <c r="P1332"/>
      <c r="Q1332"/>
      <c r="R1332"/>
      <c r="S1332"/>
      <c r="T1332" s="109"/>
      <c r="U1332"/>
      <c r="V1332"/>
      <c r="W1332"/>
      <c r="X1332"/>
      <c r="Y1332"/>
      <c r="Z1332"/>
      <c r="AA1332"/>
    </row>
    <row r="1333" spans="1:27" x14ac:dyDescent="0.25">
      <c r="A1333"/>
      <c r="B1333"/>
      <c r="C1333"/>
      <c r="D1333"/>
      <c r="E1333" s="108"/>
      <c r="F1333"/>
      <c r="G1333"/>
      <c r="H1333" s="108"/>
      <c r="I1333"/>
      <c r="J1333"/>
      <c r="K1333"/>
      <c r="L1333" s="111"/>
      <c r="M1333"/>
      <c r="N1333"/>
      <c r="O1333"/>
      <c r="P1333"/>
      <c r="Q1333"/>
      <c r="R1333"/>
      <c r="S1333"/>
      <c r="T1333" s="109"/>
      <c r="U1333"/>
      <c r="V1333"/>
      <c r="W1333"/>
      <c r="X1333"/>
      <c r="Y1333"/>
      <c r="Z1333"/>
      <c r="AA1333"/>
    </row>
    <row r="1334" spans="1:27" x14ac:dyDescent="0.25">
      <c r="A1334"/>
      <c r="B1334"/>
      <c r="C1334"/>
      <c r="D1334"/>
      <c r="E1334" s="108"/>
      <c r="F1334"/>
      <c r="G1334"/>
      <c r="H1334" s="108"/>
      <c r="I1334"/>
      <c r="J1334"/>
      <c r="K1334"/>
      <c r="L1334" s="111"/>
      <c r="M1334"/>
      <c r="N1334"/>
      <c r="O1334"/>
      <c r="P1334"/>
      <c r="Q1334"/>
      <c r="R1334"/>
      <c r="S1334"/>
      <c r="T1334" s="109"/>
      <c r="U1334"/>
      <c r="V1334"/>
      <c r="W1334"/>
      <c r="X1334"/>
      <c r="Y1334"/>
      <c r="Z1334"/>
      <c r="AA1334"/>
    </row>
    <row r="1335" spans="1:27" x14ac:dyDescent="0.25">
      <c r="A1335"/>
      <c r="B1335"/>
      <c r="C1335"/>
      <c r="D1335"/>
      <c r="E1335" s="108"/>
      <c r="F1335"/>
      <c r="G1335"/>
      <c r="H1335" s="108"/>
      <c r="I1335"/>
      <c r="J1335"/>
      <c r="K1335"/>
      <c r="L1335" s="111"/>
      <c r="M1335"/>
      <c r="N1335"/>
      <c r="O1335"/>
      <c r="P1335"/>
      <c r="Q1335"/>
      <c r="R1335"/>
      <c r="S1335"/>
      <c r="T1335" s="109"/>
      <c r="U1335"/>
      <c r="V1335"/>
      <c r="W1335"/>
      <c r="X1335"/>
      <c r="Y1335"/>
      <c r="Z1335"/>
      <c r="AA1335"/>
    </row>
    <row r="1336" spans="1:27" x14ac:dyDescent="0.25">
      <c r="A1336"/>
      <c r="B1336"/>
      <c r="C1336"/>
      <c r="D1336"/>
      <c r="E1336" s="108"/>
      <c r="F1336"/>
      <c r="G1336"/>
      <c r="H1336" s="108"/>
      <c r="I1336"/>
      <c r="J1336"/>
      <c r="K1336"/>
      <c r="L1336" s="111"/>
      <c r="M1336"/>
      <c r="N1336"/>
      <c r="O1336"/>
      <c r="P1336"/>
      <c r="Q1336"/>
      <c r="R1336"/>
      <c r="S1336"/>
      <c r="T1336" s="109"/>
      <c r="U1336"/>
      <c r="V1336"/>
      <c r="W1336"/>
      <c r="X1336"/>
      <c r="Y1336"/>
      <c r="Z1336"/>
      <c r="AA1336"/>
    </row>
    <row r="1337" spans="1:27" x14ac:dyDescent="0.25">
      <c r="A1337"/>
      <c r="B1337"/>
      <c r="C1337"/>
      <c r="D1337"/>
      <c r="E1337" s="108"/>
      <c r="F1337"/>
      <c r="G1337"/>
      <c r="H1337" s="108"/>
      <c r="I1337"/>
      <c r="J1337"/>
      <c r="K1337"/>
      <c r="L1337" s="111"/>
      <c r="M1337"/>
      <c r="N1337"/>
      <c r="O1337"/>
      <c r="P1337"/>
      <c r="Q1337"/>
      <c r="R1337"/>
      <c r="S1337"/>
      <c r="T1337" s="109"/>
      <c r="U1337"/>
      <c r="V1337"/>
      <c r="W1337"/>
      <c r="X1337"/>
      <c r="Y1337"/>
      <c r="Z1337"/>
      <c r="AA1337"/>
    </row>
    <row r="1338" spans="1:27" x14ac:dyDescent="0.25">
      <c r="A1338"/>
      <c r="B1338"/>
      <c r="C1338"/>
      <c r="D1338"/>
      <c r="E1338" s="108"/>
      <c r="F1338"/>
      <c r="G1338"/>
      <c r="H1338" s="108"/>
      <c r="I1338"/>
      <c r="J1338"/>
      <c r="K1338"/>
      <c r="L1338" s="111"/>
      <c r="M1338"/>
      <c r="N1338"/>
      <c r="O1338"/>
      <c r="P1338"/>
      <c r="Q1338"/>
      <c r="R1338"/>
      <c r="S1338"/>
      <c r="T1338" s="109"/>
      <c r="U1338"/>
      <c r="V1338"/>
      <c r="W1338"/>
      <c r="X1338"/>
      <c r="Y1338"/>
      <c r="Z1338"/>
      <c r="AA1338"/>
    </row>
    <row r="1339" spans="1:27" x14ac:dyDescent="0.25">
      <c r="A1339"/>
      <c r="B1339"/>
      <c r="C1339"/>
      <c r="D1339"/>
      <c r="E1339" s="108"/>
      <c r="F1339"/>
      <c r="G1339"/>
      <c r="H1339" s="108"/>
      <c r="I1339"/>
      <c r="J1339"/>
      <c r="K1339"/>
      <c r="L1339" s="111"/>
      <c r="M1339"/>
      <c r="N1339"/>
      <c r="O1339"/>
      <c r="P1339"/>
      <c r="Q1339"/>
      <c r="R1339"/>
      <c r="S1339"/>
      <c r="T1339" s="109"/>
      <c r="U1339"/>
      <c r="V1339"/>
      <c r="W1339"/>
      <c r="X1339"/>
      <c r="Y1339"/>
      <c r="Z1339"/>
      <c r="AA1339"/>
    </row>
    <row r="1340" spans="1:27" x14ac:dyDescent="0.25">
      <c r="A1340"/>
      <c r="B1340"/>
      <c r="C1340"/>
      <c r="D1340"/>
      <c r="E1340" s="108"/>
      <c r="F1340"/>
      <c r="G1340"/>
      <c r="H1340" s="108"/>
      <c r="I1340"/>
      <c r="J1340"/>
      <c r="K1340"/>
      <c r="L1340" s="111"/>
      <c r="M1340"/>
      <c r="N1340"/>
      <c r="O1340"/>
      <c r="P1340"/>
      <c r="Q1340"/>
      <c r="R1340"/>
      <c r="S1340"/>
      <c r="T1340" s="109"/>
      <c r="U1340"/>
      <c r="V1340"/>
      <c r="W1340"/>
      <c r="X1340"/>
      <c r="Y1340"/>
      <c r="Z1340"/>
      <c r="AA1340"/>
    </row>
    <row r="1341" spans="1:27" x14ac:dyDescent="0.25">
      <c r="A1341"/>
      <c r="B1341"/>
      <c r="C1341"/>
      <c r="D1341"/>
      <c r="E1341" s="108"/>
      <c r="F1341"/>
      <c r="G1341"/>
      <c r="H1341" s="108"/>
      <c r="I1341"/>
      <c r="J1341"/>
      <c r="K1341"/>
      <c r="L1341" s="111"/>
      <c r="M1341"/>
      <c r="N1341"/>
      <c r="O1341"/>
      <c r="P1341"/>
      <c r="Q1341"/>
      <c r="R1341"/>
      <c r="S1341"/>
      <c r="T1341" s="109"/>
      <c r="U1341"/>
      <c r="V1341"/>
      <c r="W1341"/>
      <c r="X1341"/>
      <c r="Y1341"/>
      <c r="Z1341"/>
      <c r="AA1341"/>
    </row>
    <row r="1342" spans="1:27" x14ac:dyDescent="0.25">
      <c r="A1342"/>
      <c r="B1342"/>
      <c r="C1342"/>
      <c r="D1342"/>
      <c r="E1342" s="108"/>
      <c r="F1342"/>
      <c r="G1342"/>
      <c r="H1342" s="108"/>
      <c r="I1342"/>
      <c r="J1342"/>
      <c r="K1342"/>
      <c r="L1342" s="111"/>
      <c r="M1342"/>
      <c r="N1342"/>
      <c r="O1342"/>
      <c r="P1342"/>
      <c r="Q1342"/>
      <c r="R1342"/>
      <c r="S1342"/>
      <c r="T1342" s="109"/>
      <c r="U1342"/>
      <c r="V1342"/>
      <c r="W1342"/>
      <c r="X1342"/>
      <c r="Y1342"/>
      <c r="Z1342"/>
      <c r="AA1342"/>
    </row>
    <row r="1343" spans="1:27" x14ac:dyDescent="0.25">
      <c r="A1343"/>
      <c r="B1343"/>
      <c r="C1343"/>
      <c r="D1343"/>
      <c r="E1343" s="108"/>
      <c r="F1343"/>
      <c r="G1343"/>
      <c r="H1343" s="108"/>
      <c r="I1343"/>
      <c r="J1343"/>
      <c r="K1343"/>
      <c r="L1343" s="111"/>
      <c r="M1343"/>
      <c r="N1343"/>
      <c r="O1343"/>
      <c r="P1343"/>
      <c r="Q1343"/>
      <c r="R1343"/>
      <c r="S1343"/>
      <c r="T1343" s="109"/>
      <c r="U1343"/>
      <c r="V1343"/>
      <c r="W1343"/>
      <c r="X1343"/>
      <c r="Y1343"/>
      <c r="Z1343"/>
      <c r="AA1343"/>
    </row>
    <row r="1344" spans="1:27" x14ac:dyDescent="0.25">
      <c r="A1344"/>
      <c r="B1344"/>
      <c r="C1344"/>
      <c r="D1344"/>
      <c r="E1344" s="108"/>
      <c r="F1344"/>
      <c r="G1344"/>
      <c r="H1344" s="108"/>
      <c r="I1344"/>
      <c r="J1344"/>
      <c r="K1344"/>
      <c r="L1344" s="111"/>
      <c r="M1344"/>
      <c r="N1344"/>
      <c r="O1344"/>
      <c r="P1344"/>
      <c r="Q1344"/>
      <c r="R1344"/>
      <c r="S1344"/>
      <c r="T1344" s="109"/>
      <c r="U1344"/>
      <c r="V1344"/>
      <c r="W1344"/>
      <c r="X1344"/>
      <c r="Y1344"/>
      <c r="Z1344"/>
      <c r="AA1344"/>
    </row>
    <row r="1345" spans="1:27" x14ac:dyDescent="0.25">
      <c r="A1345"/>
      <c r="B1345"/>
      <c r="C1345"/>
      <c r="D1345"/>
      <c r="E1345" s="108"/>
      <c r="F1345"/>
      <c r="G1345"/>
      <c r="H1345" s="108"/>
      <c r="I1345"/>
      <c r="J1345"/>
      <c r="K1345"/>
      <c r="L1345" s="111"/>
      <c r="M1345"/>
      <c r="N1345"/>
      <c r="O1345"/>
      <c r="P1345"/>
      <c r="Q1345"/>
      <c r="R1345"/>
      <c r="S1345"/>
      <c r="T1345" s="109"/>
      <c r="U1345"/>
      <c r="V1345"/>
      <c r="W1345"/>
      <c r="X1345"/>
      <c r="Y1345"/>
      <c r="Z1345"/>
      <c r="AA1345"/>
    </row>
    <row r="1346" spans="1:27" x14ac:dyDescent="0.25">
      <c r="A1346"/>
      <c r="B1346"/>
      <c r="C1346"/>
      <c r="D1346"/>
      <c r="E1346" s="108"/>
      <c r="F1346"/>
      <c r="G1346"/>
      <c r="H1346" s="108"/>
      <c r="I1346"/>
      <c r="J1346"/>
      <c r="K1346"/>
      <c r="L1346" s="111"/>
      <c r="M1346"/>
      <c r="N1346"/>
      <c r="O1346"/>
      <c r="P1346"/>
      <c r="Q1346"/>
      <c r="R1346"/>
      <c r="S1346"/>
      <c r="T1346" s="109"/>
      <c r="U1346"/>
      <c r="V1346"/>
      <c r="W1346"/>
      <c r="X1346"/>
      <c r="Y1346"/>
      <c r="Z1346"/>
      <c r="AA1346"/>
    </row>
    <row r="1347" spans="1:27" x14ac:dyDescent="0.25">
      <c r="A1347"/>
      <c r="B1347"/>
      <c r="C1347"/>
      <c r="D1347"/>
      <c r="E1347" s="108"/>
      <c r="F1347"/>
      <c r="G1347"/>
      <c r="H1347" s="108"/>
      <c r="I1347"/>
      <c r="J1347"/>
      <c r="K1347"/>
      <c r="L1347" s="111"/>
      <c r="M1347"/>
      <c r="N1347"/>
      <c r="O1347"/>
      <c r="P1347"/>
      <c r="Q1347"/>
      <c r="R1347"/>
      <c r="S1347"/>
      <c r="T1347" s="109"/>
      <c r="U1347"/>
      <c r="V1347"/>
      <c r="W1347"/>
      <c r="X1347"/>
      <c r="Y1347"/>
      <c r="Z1347"/>
      <c r="AA1347"/>
    </row>
    <row r="1348" spans="1:27" x14ac:dyDescent="0.25">
      <c r="A1348"/>
      <c r="B1348"/>
      <c r="C1348"/>
      <c r="D1348"/>
      <c r="E1348" s="108"/>
      <c r="F1348"/>
      <c r="G1348"/>
      <c r="H1348" s="108"/>
      <c r="I1348"/>
      <c r="J1348"/>
      <c r="K1348"/>
      <c r="L1348" s="111"/>
      <c r="M1348"/>
      <c r="N1348"/>
      <c r="O1348"/>
      <c r="P1348"/>
      <c r="Q1348"/>
      <c r="R1348"/>
      <c r="S1348"/>
      <c r="T1348" s="109"/>
      <c r="U1348"/>
      <c r="V1348"/>
      <c r="W1348"/>
      <c r="X1348"/>
      <c r="Y1348"/>
      <c r="Z1348"/>
      <c r="AA1348"/>
    </row>
    <row r="1349" spans="1:27" x14ac:dyDescent="0.25">
      <c r="A1349"/>
      <c r="B1349"/>
      <c r="C1349"/>
      <c r="D1349"/>
      <c r="E1349" s="108"/>
      <c r="F1349"/>
      <c r="G1349"/>
      <c r="H1349" s="108"/>
      <c r="I1349"/>
      <c r="J1349"/>
      <c r="K1349"/>
      <c r="L1349" s="111"/>
      <c r="M1349"/>
      <c r="N1349"/>
      <c r="O1349"/>
      <c r="P1349"/>
      <c r="Q1349"/>
      <c r="R1349"/>
      <c r="S1349"/>
      <c r="T1349" s="109"/>
      <c r="U1349"/>
      <c r="V1349"/>
      <c r="W1349"/>
      <c r="X1349"/>
      <c r="Y1349"/>
      <c r="Z1349"/>
      <c r="AA1349"/>
    </row>
    <row r="1350" spans="1:27" x14ac:dyDescent="0.25">
      <c r="A1350"/>
      <c r="B1350"/>
      <c r="C1350"/>
      <c r="D1350"/>
      <c r="E1350" s="108"/>
      <c r="F1350"/>
      <c r="G1350"/>
      <c r="H1350" s="108"/>
      <c r="I1350"/>
      <c r="J1350"/>
      <c r="K1350"/>
      <c r="L1350" s="111"/>
      <c r="M1350"/>
      <c r="N1350"/>
      <c r="O1350"/>
      <c r="P1350"/>
      <c r="Q1350"/>
      <c r="R1350"/>
      <c r="S1350"/>
      <c r="T1350" s="109"/>
      <c r="U1350"/>
      <c r="V1350"/>
      <c r="W1350"/>
      <c r="X1350"/>
      <c r="Y1350"/>
      <c r="Z1350"/>
      <c r="AA1350"/>
    </row>
    <row r="1351" spans="1:27" x14ac:dyDescent="0.25">
      <c r="A1351"/>
      <c r="B1351"/>
      <c r="C1351"/>
      <c r="D1351"/>
      <c r="E1351" s="108"/>
      <c r="F1351"/>
      <c r="G1351"/>
      <c r="H1351" s="108"/>
      <c r="I1351"/>
      <c r="J1351"/>
      <c r="K1351"/>
      <c r="L1351" s="111"/>
      <c r="M1351"/>
      <c r="N1351"/>
      <c r="O1351"/>
      <c r="P1351"/>
      <c r="Q1351"/>
      <c r="R1351"/>
      <c r="S1351"/>
      <c r="T1351" s="109"/>
      <c r="U1351"/>
      <c r="V1351"/>
      <c r="W1351"/>
      <c r="X1351"/>
      <c r="Y1351"/>
      <c r="Z1351"/>
      <c r="AA1351"/>
    </row>
    <row r="1352" spans="1:27" x14ac:dyDescent="0.25">
      <c r="A1352"/>
      <c r="B1352"/>
      <c r="C1352"/>
      <c r="D1352"/>
      <c r="E1352" s="108"/>
      <c r="F1352"/>
      <c r="G1352"/>
      <c r="H1352" s="108"/>
      <c r="I1352"/>
      <c r="J1352"/>
      <c r="K1352"/>
      <c r="L1352" s="111"/>
      <c r="M1352"/>
      <c r="N1352"/>
      <c r="O1352"/>
      <c r="P1352"/>
      <c r="Q1352"/>
      <c r="R1352"/>
      <c r="S1352"/>
      <c r="T1352" s="109"/>
      <c r="U1352"/>
      <c r="V1352"/>
      <c r="W1352"/>
      <c r="X1352"/>
      <c r="Y1352"/>
      <c r="Z1352"/>
      <c r="AA1352"/>
    </row>
    <row r="1353" spans="1:27" x14ac:dyDescent="0.25">
      <c r="A1353"/>
      <c r="B1353"/>
      <c r="C1353"/>
      <c r="D1353"/>
      <c r="E1353" s="108"/>
      <c r="F1353"/>
      <c r="G1353"/>
      <c r="H1353" s="108"/>
      <c r="I1353"/>
      <c r="J1353"/>
      <c r="K1353"/>
      <c r="L1353" s="111"/>
      <c r="M1353"/>
      <c r="N1353"/>
      <c r="O1353"/>
      <c r="P1353"/>
      <c r="Q1353"/>
      <c r="R1353"/>
      <c r="S1353"/>
      <c r="T1353" s="109"/>
      <c r="U1353"/>
      <c r="V1353"/>
      <c r="W1353"/>
      <c r="X1353"/>
      <c r="Y1353"/>
      <c r="Z1353"/>
      <c r="AA1353"/>
    </row>
    <row r="1354" spans="1:27" x14ac:dyDescent="0.25">
      <c r="A1354"/>
      <c r="B1354"/>
      <c r="C1354"/>
      <c r="D1354"/>
      <c r="E1354" s="108"/>
      <c r="F1354"/>
      <c r="G1354"/>
      <c r="H1354" s="108"/>
      <c r="I1354"/>
      <c r="J1354"/>
      <c r="K1354"/>
      <c r="L1354" s="111"/>
      <c r="M1354"/>
      <c r="N1354"/>
      <c r="O1354"/>
      <c r="P1354"/>
      <c r="Q1354"/>
      <c r="R1354"/>
      <c r="S1354"/>
      <c r="T1354" s="109"/>
      <c r="U1354"/>
      <c r="V1354"/>
      <c r="W1354"/>
      <c r="X1354"/>
      <c r="Y1354"/>
      <c r="Z1354"/>
      <c r="AA1354"/>
    </row>
    <row r="1355" spans="1:27" x14ac:dyDescent="0.25">
      <c r="A1355"/>
      <c r="B1355"/>
      <c r="C1355"/>
      <c r="D1355"/>
      <c r="E1355" s="108"/>
      <c r="F1355"/>
      <c r="G1355"/>
      <c r="H1355" s="108"/>
      <c r="I1355"/>
      <c r="J1355"/>
      <c r="K1355"/>
      <c r="L1355" s="111"/>
      <c r="M1355"/>
      <c r="N1355"/>
      <c r="O1355"/>
      <c r="P1355"/>
      <c r="Q1355"/>
      <c r="R1355"/>
      <c r="S1355"/>
      <c r="T1355" s="109"/>
      <c r="U1355"/>
      <c r="V1355"/>
      <c r="W1355"/>
      <c r="X1355"/>
      <c r="Y1355"/>
      <c r="Z1355"/>
      <c r="AA1355"/>
    </row>
    <row r="1356" spans="1:27" x14ac:dyDescent="0.25">
      <c r="A1356"/>
      <c r="B1356"/>
      <c r="C1356"/>
      <c r="D1356"/>
      <c r="E1356" s="108"/>
      <c r="F1356"/>
      <c r="G1356"/>
      <c r="H1356" s="108"/>
      <c r="I1356"/>
      <c r="J1356"/>
      <c r="K1356"/>
      <c r="L1356" s="111"/>
      <c r="M1356"/>
      <c r="N1356"/>
      <c r="O1356"/>
      <c r="P1356"/>
      <c r="Q1356"/>
      <c r="R1356"/>
      <c r="S1356"/>
      <c r="T1356" s="109"/>
      <c r="U1356"/>
      <c r="V1356"/>
      <c r="W1356"/>
      <c r="X1356"/>
      <c r="Y1356"/>
      <c r="Z1356"/>
      <c r="AA1356"/>
    </row>
    <row r="1357" spans="1:27" x14ac:dyDescent="0.25">
      <c r="A1357"/>
      <c r="B1357"/>
      <c r="C1357"/>
      <c r="D1357"/>
      <c r="E1357" s="108"/>
      <c r="F1357"/>
      <c r="G1357"/>
      <c r="H1357" s="108"/>
      <c r="I1357"/>
      <c r="J1357"/>
      <c r="K1357"/>
      <c r="L1357" s="111"/>
      <c r="M1357"/>
      <c r="N1357"/>
      <c r="O1357"/>
      <c r="P1357"/>
      <c r="Q1357"/>
      <c r="R1357"/>
      <c r="S1357"/>
      <c r="T1357" s="109"/>
      <c r="U1357"/>
      <c r="V1357"/>
      <c r="W1357"/>
      <c r="X1357"/>
      <c r="Y1357"/>
      <c r="Z1357"/>
      <c r="AA1357"/>
    </row>
    <row r="1358" spans="1:27" x14ac:dyDescent="0.25">
      <c r="A1358"/>
      <c r="B1358"/>
      <c r="C1358"/>
      <c r="D1358"/>
      <c r="E1358" s="108"/>
      <c r="F1358"/>
      <c r="G1358"/>
      <c r="H1358" s="108"/>
      <c r="I1358"/>
      <c r="J1358"/>
      <c r="K1358"/>
      <c r="L1358" s="111"/>
      <c r="M1358"/>
      <c r="N1358"/>
      <c r="O1358"/>
      <c r="P1358"/>
      <c r="Q1358"/>
      <c r="R1358"/>
      <c r="S1358"/>
      <c r="T1358" s="109"/>
      <c r="U1358"/>
      <c r="V1358"/>
      <c r="W1358"/>
      <c r="X1358"/>
      <c r="Y1358"/>
      <c r="Z1358"/>
      <c r="AA1358"/>
    </row>
    <row r="1359" spans="1:27" x14ac:dyDescent="0.25">
      <c r="A1359"/>
      <c r="B1359"/>
      <c r="C1359"/>
      <c r="D1359"/>
      <c r="E1359" s="108"/>
      <c r="F1359"/>
      <c r="G1359"/>
      <c r="H1359" s="108"/>
      <c r="I1359"/>
      <c r="J1359"/>
      <c r="K1359"/>
      <c r="L1359" s="111"/>
      <c r="M1359"/>
      <c r="N1359"/>
      <c r="O1359"/>
      <c r="P1359"/>
      <c r="Q1359"/>
      <c r="R1359"/>
      <c r="S1359"/>
      <c r="T1359" s="109"/>
      <c r="U1359"/>
      <c r="V1359"/>
      <c r="W1359"/>
      <c r="X1359"/>
      <c r="Y1359"/>
      <c r="Z1359"/>
      <c r="AA1359"/>
    </row>
    <row r="1360" spans="1:27" x14ac:dyDescent="0.25">
      <c r="A1360"/>
      <c r="B1360"/>
      <c r="C1360"/>
      <c r="D1360"/>
      <c r="E1360" s="108"/>
      <c r="F1360"/>
      <c r="G1360"/>
      <c r="H1360" s="108"/>
      <c r="I1360"/>
      <c r="J1360"/>
      <c r="K1360"/>
      <c r="L1360" s="111"/>
      <c r="M1360"/>
      <c r="N1360"/>
      <c r="O1360"/>
      <c r="P1360"/>
      <c r="Q1360"/>
      <c r="R1360"/>
      <c r="S1360"/>
      <c r="T1360" s="109"/>
      <c r="U1360"/>
      <c r="V1360"/>
      <c r="W1360"/>
      <c r="X1360"/>
      <c r="Y1360"/>
      <c r="Z1360"/>
      <c r="AA1360"/>
    </row>
    <row r="1361" spans="1:27" x14ac:dyDescent="0.25">
      <c r="A1361"/>
      <c r="B1361"/>
      <c r="C1361"/>
      <c r="D1361"/>
      <c r="E1361" s="108"/>
      <c r="F1361"/>
      <c r="G1361"/>
      <c r="H1361" s="108"/>
      <c r="I1361"/>
      <c r="J1361"/>
      <c r="K1361"/>
      <c r="L1361" s="111"/>
      <c r="M1361"/>
      <c r="N1361"/>
      <c r="O1361"/>
      <c r="P1361"/>
      <c r="Q1361"/>
      <c r="R1361"/>
      <c r="S1361"/>
      <c r="T1361" s="109"/>
      <c r="U1361"/>
      <c r="V1361"/>
      <c r="W1361"/>
      <c r="X1361"/>
      <c r="Y1361"/>
      <c r="Z1361"/>
      <c r="AA1361"/>
    </row>
    <row r="1362" spans="1:27" x14ac:dyDescent="0.25">
      <c r="A1362"/>
      <c r="B1362"/>
      <c r="C1362"/>
      <c r="D1362"/>
      <c r="E1362" s="108"/>
      <c r="F1362"/>
      <c r="G1362"/>
      <c r="H1362" s="108"/>
      <c r="I1362"/>
      <c r="J1362"/>
      <c r="K1362"/>
      <c r="L1362" s="111"/>
      <c r="M1362"/>
      <c r="N1362"/>
      <c r="O1362"/>
      <c r="P1362"/>
      <c r="Q1362"/>
      <c r="R1362"/>
      <c r="S1362"/>
      <c r="T1362" s="109"/>
      <c r="U1362"/>
      <c r="V1362"/>
      <c r="W1362"/>
      <c r="X1362"/>
      <c r="Y1362"/>
      <c r="Z1362"/>
      <c r="AA1362"/>
    </row>
    <row r="1363" spans="1:27" x14ac:dyDescent="0.25">
      <c r="A1363"/>
      <c r="B1363"/>
      <c r="C1363"/>
      <c r="D1363"/>
      <c r="E1363" s="108"/>
      <c r="F1363"/>
      <c r="G1363"/>
      <c r="H1363" s="108"/>
      <c r="I1363"/>
      <c r="J1363"/>
      <c r="K1363"/>
      <c r="L1363" s="111"/>
      <c r="M1363"/>
      <c r="N1363"/>
      <c r="O1363"/>
      <c r="P1363"/>
      <c r="Q1363"/>
      <c r="R1363"/>
      <c r="S1363"/>
      <c r="T1363" s="109"/>
      <c r="U1363"/>
      <c r="V1363"/>
      <c r="W1363"/>
      <c r="X1363"/>
      <c r="Y1363"/>
      <c r="Z1363"/>
      <c r="AA1363"/>
    </row>
    <row r="1364" spans="1:27" x14ac:dyDescent="0.25">
      <c r="A1364"/>
      <c r="B1364"/>
      <c r="C1364"/>
      <c r="D1364"/>
      <c r="E1364" s="108"/>
      <c r="F1364"/>
      <c r="G1364"/>
      <c r="H1364" s="108"/>
      <c r="I1364"/>
      <c r="J1364"/>
      <c r="K1364"/>
      <c r="L1364" s="111"/>
      <c r="M1364"/>
      <c r="N1364"/>
      <c r="O1364"/>
      <c r="P1364"/>
      <c r="Q1364"/>
      <c r="R1364"/>
      <c r="S1364"/>
      <c r="T1364" s="109"/>
      <c r="U1364"/>
      <c r="V1364"/>
      <c r="W1364"/>
      <c r="X1364"/>
      <c r="Y1364"/>
      <c r="Z1364"/>
      <c r="AA1364"/>
    </row>
    <row r="1365" spans="1:27" x14ac:dyDescent="0.25">
      <c r="A1365"/>
      <c r="B1365"/>
      <c r="C1365"/>
      <c r="D1365"/>
      <c r="E1365" s="108"/>
      <c r="F1365"/>
      <c r="G1365"/>
      <c r="H1365" s="108"/>
      <c r="I1365"/>
      <c r="J1365"/>
      <c r="K1365"/>
      <c r="L1365" s="111"/>
      <c r="M1365"/>
      <c r="N1365"/>
      <c r="O1365"/>
      <c r="P1365"/>
      <c r="Q1365"/>
      <c r="R1365"/>
      <c r="S1365"/>
      <c r="T1365" s="109"/>
      <c r="U1365"/>
      <c r="V1365"/>
      <c r="W1365"/>
      <c r="X1365"/>
      <c r="Y1365"/>
      <c r="Z1365"/>
      <c r="AA1365"/>
    </row>
    <row r="1366" spans="1:27" x14ac:dyDescent="0.25">
      <c r="A1366"/>
      <c r="B1366"/>
      <c r="C1366"/>
      <c r="D1366"/>
      <c r="E1366" s="108"/>
      <c r="F1366"/>
      <c r="G1366"/>
      <c r="H1366" s="108"/>
      <c r="I1366"/>
      <c r="J1366"/>
      <c r="K1366"/>
      <c r="L1366" s="111"/>
      <c r="M1366"/>
      <c r="N1366"/>
      <c r="O1366"/>
      <c r="P1366"/>
      <c r="Q1366"/>
      <c r="R1366"/>
      <c r="S1366"/>
      <c r="T1366" s="109"/>
      <c r="U1366"/>
      <c r="V1366"/>
      <c r="W1366"/>
      <c r="X1366"/>
      <c r="Y1366"/>
      <c r="Z1366"/>
      <c r="AA1366"/>
    </row>
    <row r="1367" spans="1:27" x14ac:dyDescent="0.25">
      <c r="A1367"/>
      <c r="B1367"/>
      <c r="C1367"/>
      <c r="D1367"/>
      <c r="E1367" s="108"/>
      <c r="F1367"/>
      <c r="G1367"/>
      <c r="H1367" s="108"/>
      <c r="I1367"/>
      <c r="J1367"/>
      <c r="K1367"/>
      <c r="L1367" s="111"/>
      <c r="M1367"/>
      <c r="N1367"/>
      <c r="O1367"/>
      <c r="P1367"/>
      <c r="Q1367"/>
      <c r="R1367"/>
      <c r="S1367"/>
      <c r="T1367" s="109"/>
      <c r="U1367"/>
      <c r="V1367"/>
      <c r="W1367"/>
      <c r="X1367"/>
      <c r="Y1367"/>
      <c r="Z1367"/>
      <c r="AA1367"/>
    </row>
    <row r="1368" spans="1:27" x14ac:dyDescent="0.25">
      <c r="A1368"/>
      <c r="B1368"/>
      <c r="C1368"/>
      <c r="D1368"/>
      <c r="E1368" s="108"/>
      <c r="F1368"/>
      <c r="G1368"/>
      <c r="H1368" s="108"/>
      <c r="I1368"/>
      <c r="J1368"/>
      <c r="K1368"/>
      <c r="L1368" s="111"/>
      <c r="M1368"/>
      <c r="N1368"/>
      <c r="O1368"/>
      <c r="P1368"/>
      <c r="Q1368"/>
      <c r="R1368"/>
      <c r="S1368"/>
      <c r="T1368" s="109"/>
      <c r="U1368"/>
      <c r="V1368"/>
      <c r="W1368"/>
      <c r="X1368"/>
      <c r="Y1368"/>
      <c r="Z1368"/>
      <c r="AA1368"/>
    </row>
    <row r="1369" spans="1:27" x14ac:dyDescent="0.25">
      <c r="A1369"/>
      <c r="B1369"/>
      <c r="C1369"/>
      <c r="D1369"/>
      <c r="E1369" s="108"/>
      <c r="F1369"/>
      <c r="G1369"/>
      <c r="H1369" s="108"/>
      <c r="I1369"/>
      <c r="J1369"/>
      <c r="K1369"/>
      <c r="L1369" s="111"/>
      <c r="M1369"/>
      <c r="N1369"/>
      <c r="O1369"/>
      <c r="P1369"/>
      <c r="Q1369"/>
      <c r="R1369"/>
      <c r="S1369"/>
      <c r="T1369" s="109"/>
      <c r="U1369"/>
      <c r="V1369"/>
      <c r="W1369"/>
      <c r="X1369"/>
      <c r="Y1369"/>
      <c r="Z1369"/>
      <c r="AA1369"/>
    </row>
    <row r="1370" spans="1:27" x14ac:dyDescent="0.25">
      <c r="A1370"/>
      <c r="B1370"/>
      <c r="C1370"/>
      <c r="D1370"/>
      <c r="E1370" s="108"/>
      <c r="F1370"/>
      <c r="G1370"/>
      <c r="H1370" s="108"/>
      <c r="I1370"/>
      <c r="J1370"/>
      <c r="K1370"/>
      <c r="L1370" s="111"/>
      <c r="M1370"/>
      <c r="N1370"/>
      <c r="O1370"/>
      <c r="P1370"/>
      <c r="Q1370"/>
      <c r="R1370"/>
      <c r="S1370"/>
      <c r="T1370" s="109"/>
      <c r="U1370"/>
      <c r="V1370"/>
      <c r="W1370"/>
      <c r="X1370"/>
      <c r="Y1370"/>
      <c r="Z1370"/>
      <c r="AA1370"/>
    </row>
    <row r="1371" spans="1:27" x14ac:dyDescent="0.25">
      <c r="A1371"/>
      <c r="B1371"/>
      <c r="C1371"/>
      <c r="D1371"/>
      <c r="E1371" s="108"/>
      <c r="F1371"/>
      <c r="G1371"/>
      <c r="H1371" s="108"/>
      <c r="I1371"/>
      <c r="J1371"/>
      <c r="K1371"/>
      <c r="L1371" s="111"/>
      <c r="M1371"/>
      <c r="N1371"/>
      <c r="O1371"/>
      <c r="P1371"/>
      <c r="Q1371"/>
      <c r="R1371"/>
      <c r="S1371"/>
      <c r="T1371" s="109"/>
      <c r="U1371"/>
      <c r="V1371"/>
      <c r="W1371"/>
      <c r="X1371"/>
      <c r="Y1371"/>
      <c r="Z1371"/>
      <c r="AA1371"/>
    </row>
    <row r="1372" spans="1:27" x14ac:dyDescent="0.25">
      <c r="A1372"/>
      <c r="B1372"/>
      <c r="C1372"/>
      <c r="D1372"/>
      <c r="E1372" s="108"/>
      <c r="F1372"/>
      <c r="G1372"/>
      <c r="H1372" s="108"/>
      <c r="I1372"/>
      <c r="J1372"/>
      <c r="K1372"/>
      <c r="L1372" s="111"/>
      <c r="M1372"/>
      <c r="N1372"/>
      <c r="O1372"/>
      <c r="P1372"/>
      <c r="Q1372"/>
      <c r="R1372"/>
      <c r="S1372"/>
      <c r="T1372" s="109"/>
      <c r="U1372"/>
      <c r="V1372"/>
      <c r="W1372"/>
      <c r="X1372"/>
      <c r="Y1372"/>
      <c r="Z1372"/>
      <c r="AA1372"/>
    </row>
    <row r="1373" spans="1:27" x14ac:dyDescent="0.25">
      <c r="A1373"/>
      <c r="B1373"/>
      <c r="C1373"/>
      <c r="D1373"/>
      <c r="E1373" s="108"/>
      <c r="F1373"/>
      <c r="G1373"/>
      <c r="H1373" s="108"/>
      <c r="I1373"/>
      <c r="J1373"/>
      <c r="K1373"/>
      <c r="L1373" s="111"/>
      <c r="M1373"/>
      <c r="N1373"/>
      <c r="O1373"/>
      <c r="P1373"/>
      <c r="Q1373"/>
      <c r="R1373"/>
      <c r="S1373"/>
      <c r="T1373" s="109"/>
      <c r="U1373"/>
      <c r="V1373"/>
      <c r="W1373"/>
      <c r="X1373"/>
      <c r="Y1373"/>
      <c r="Z1373"/>
      <c r="AA1373"/>
    </row>
    <row r="1374" spans="1:27" x14ac:dyDescent="0.25">
      <c r="A1374"/>
      <c r="B1374"/>
      <c r="C1374"/>
      <c r="D1374"/>
      <c r="E1374" s="108"/>
      <c r="F1374"/>
      <c r="G1374"/>
      <c r="H1374" s="108"/>
      <c r="I1374"/>
      <c r="J1374"/>
      <c r="K1374"/>
      <c r="L1374" s="111"/>
      <c r="M1374"/>
      <c r="N1374"/>
      <c r="O1374"/>
      <c r="P1374"/>
      <c r="Q1374"/>
      <c r="R1374"/>
      <c r="S1374"/>
      <c r="T1374" s="109"/>
      <c r="U1374"/>
      <c r="V1374"/>
      <c r="W1374"/>
      <c r="X1374"/>
      <c r="Y1374"/>
      <c r="Z1374"/>
      <c r="AA1374"/>
    </row>
    <row r="1375" spans="1:27" x14ac:dyDescent="0.25">
      <c r="A1375"/>
      <c r="B1375"/>
      <c r="C1375"/>
      <c r="D1375"/>
      <c r="E1375" s="108"/>
      <c r="F1375"/>
      <c r="G1375"/>
      <c r="H1375" s="108"/>
      <c r="I1375"/>
      <c r="J1375"/>
      <c r="K1375"/>
      <c r="L1375" s="111"/>
      <c r="M1375"/>
      <c r="N1375"/>
      <c r="O1375"/>
      <c r="P1375"/>
      <c r="Q1375"/>
      <c r="R1375"/>
      <c r="S1375"/>
      <c r="T1375" s="109"/>
      <c r="U1375"/>
      <c r="V1375"/>
      <c r="W1375"/>
      <c r="X1375"/>
      <c r="Y1375"/>
      <c r="Z1375"/>
      <c r="AA1375"/>
    </row>
    <row r="1376" spans="1:27" x14ac:dyDescent="0.25">
      <c r="A1376"/>
      <c r="B1376"/>
      <c r="C1376"/>
      <c r="D1376"/>
      <c r="E1376" s="108"/>
      <c r="F1376"/>
      <c r="G1376"/>
      <c r="H1376" s="108"/>
      <c r="I1376"/>
      <c r="J1376"/>
      <c r="K1376"/>
      <c r="L1376" s="111"/>
      <c r="M1376"/>
      <c r="N1376"/>
      <c r="O1376"/>
      <c r="P1376"/>
      <c r="Q1376"/>
      <c r="R1376"/>
      <c r="S1376"/>
      <c r="T1376" s="109"/>
      <c r="U1376"/>
      <c r="V1376"/>
      <c r="W1376"/>
      <c r="X1376"/>
      <c r="Y1376"/>
      <c r="Z1376"/>
      <c r="AA1376"/>
    </row>
    <row r="1377" spans="1:27" x14ac:dyDescent="0.25">
      <c r="A1377"/>
      <c r="B1377"/>
      <c r="C1377"/>
      <c r="D1377"/>
      <c r="E1377" s="108"/>
      <c r="F1377"/>
      <c r="G1377"/>
      <c r="H1377" s="108"/>
      <c r="I1377"/>
      <c r="J1377"/>
      <c r="K1377"/>
      <c r="L1377" s="111"/>
      <c r="M1377"/>
      <c r="N1377"/>
      <c r="O1377"/>
      <c r="P1377"/>
      <c r="Q1377"/>
      <c r="R1377"/>
      <c r="S1377"/>
      <c r="T1377" s="109"/>
      <c r="U1377"/>
      <c r="V1377"/>
      <c r="W1377"/>
      <c r="X1377"/>
      <c r="Y1377"/>
      <c r="Z1377"/>
      <c r="AA1377"/>
    </row>
    <row r="1378" spans="1:27" x14ac:dyDescent="0.25">
      <c r="A1378"/>
      <c r="B1378"/>
      <c r="C1378"/>
      <c r="D1378"/>
      <c r="E1378" s="108"/>
      <c r="F1378"/>
      <c r="G1378"/>
      <c r="H1378" s="108"/>
      <c r="I1378"/>
      <c r="J1378"/>
      <c r="K1378"/>
      <c r="L1378" s="111"/>
      <c r="M1378"/>
      <c r="N1378"/>
      <c r="O1378"/>
      <c r="P1378"/>
      <c r="Q1378"/>
      <c r="R1378"/>
      <c r="S1378"/>
      <c r="T1378" s="109"/>
      <c r="U1378"/>
      <c r="V1378"/>
      <c r="W1378"/>
      <c r="X1378"/>
      <c r="Y1378"/>
      <c r="Z1378"/>
      <c r="AA1378"/>
    </row>
    <row r="1379" spans="1:27" x14ac:dyDescent="0.25">
      <c r="A1379"/>
      <c r="B1379"/>
      <c r="C1379"/>
      <c r="D1379"/>
      <c r="E1379" s="108"/>
      <c r="F1379"/>
      <c r="G1379"/>
      <c r="H1379" s="108"/>
      <c r="I1379"/>
      <c r="J1379"/>
      <c r="K1379"/>
      <c r="L1379" s="111"/>
      <c r="M1379"/>
      <c r="N1379"/>
      <c r="O1379"/>
      <c r="P1379"/>
      <c r="Q1379"/>
      <c r="R1379"/>
      <c r="S1379"/>
      <c r="T1379" s="109"/>
      <c r="U1379"/>
      <c r="V1379"/>
      <c r="W1379"/>
      <c r="X1379"/>
      <c r="Y1379"/>
      <c r="Z1379"/>
      <c r="AA1379"/>
    </row>
    <row r="1380" spans="1:27" x14ac:dyDescent="0.25">
      <c r="A1380"/>
      <c r="B1380"/>
      <c r="C1380"/>
      <c r="D1380"/>
      <c r="E1380" s="108"/>
      <c r="F1380"/>
      <c r="G1380"/>
      <c r="H1380" s="108"/>
      <c r="I1380"/>
      <c r="J1380"/>
      <c r="K1380"/>
      <c r="L1380" s="111"/>
      <c r="M1380"/>
      <c r="N1380"/>
      <c r="O1380"/>
      <c r="P1380"/>
      <c r="Q1380"/>
      <c r="R1380"/>
      <c r="S1380"/>
      <c r="T1380" s="109"/>
      <c r="U1380"/>
      <c r="V1380"/>
      <c r="W1380"/>
      <c r="X1380"/>
      <c r="Y1380"/>
      <c r="Z1380"/>
      <c r="AA1380"/>
    </row>
    <row r="1381" spans="1:27" x14ac:dyDescent="0.25">
      <c r="A1381"/>
      <c r="B1381"/>
      <c r="C1381"/>
      <c r="D1381"/>
      <c r="E1381" s="108"/>
      <c r="F1381"/>
      <c r="G1381"/>
      <c r="H1381" s="108"/>
      <c r="I1381"/>
      <c r="J1381"/>
      <c r="K1381"/>
      <c r="L1381" s="111"/>
      <c r="M1381"/>
      <c r="N1381"/>
      <c r="O1381"/>
      <c r="P1381"/>
      <c r="Q1381"/>
      <c r="R1381"/>
      <c r="S1381"/>
      <c r="T1381" s="109"/>
      <c r="U1381"/>
      <c r="V1381"/>
      <c r="W1381"/>
      <c r="X1381"/>
      <c r="Y1381"/>
      <c r="Z1381"/>
      <c r="AA1381"/>
    </row>
    <row r="1382" spans="1:27" x14ac:dyDescent="0.25">
      <c r="A1382"/>
      <c r="B1382"/>
      <c r="C1382"/>
      <c r="D1382"/>
      <c r="E1382" s="108"/>
      <c r="F1382"/>
      <c r="G1382"/>
      <c r="H1382" s="108"/>
      <c r="I1382"/>
      <c r="J1382"/>
      <c r="K1382"/>
      <c r="L1382" s="111"/>
      <c r="M1382"/>
      <c r="N1382"/>
      <c r="O1382"/>
      <c r="P1382"/>
      <c r="Q1382"/>
      <c r="R1382"/>
      <c r="S1382"/>
      <c r="T1382" s="109"/>
      <c r="U1382"/>
      <c r="V1382"/>
      <c r="W1382"/>
      <c r="X1382"/>
      <c r="Y1382"/>
      <c r="Z1382"/>
      <c r="AA1382"/>
    </row>
    <row r="1383" spans="1:27" x14ac:dyDescent="0.25">
      <c r="A1383"/>
      <c r="B1383"/>
      <c r="C1383"/>
      <c r="D1383"/>
      <c r="E1383" s="108"/>
      <c r="F1383"/>
      <c r="G1383"/>
      <c r="H1383" s="108"/>
      <c r="I1383"/>
      <c r="J1383"/>
      <c r="K1383"/>
      <c r="L1383" s="111"/>
      <c r="M1383"/>
      <c r="N1383"/>
      <c r="O1383"/>
      <c r="P1383"/>
      <c r="Q1383"/>
      <c r="R1383"/>
      <c r="S1383"/>
      <c r="T1383" s="109"/>
      <c r="U1383"/>
      <c r="V1383"/>
      <c r="W1383"/>
      <c r="X1383"/>
      <c r="Y1383"/>
      <c r="Z1383"/>
      <c r="AA1383"/>
    </row>
    <row r="1384" spans="1:27" x14ac:dyDescent="0.25">
      <c r="A1384"/>
      <c r="B1384"/>
      <c r="C1384"/>
      <c r="D1384"/>
      <c r="E1384" s="108"/>
      <c r="F1384"/>
      <c r="G1384"/>
      <c r="H1384" s="108"/>
      <c r="I1384"/>
      <c r="J1384"/>
      <c r="K1384"/>
      <c r="L1384" s="111"/>
      <c r="M1384"/>
      <c r="N1384"/>
      <c r="O1384"/>
      <c r="P1384"/>
      <c r="Q1384"/>
      <c r="R1384"/>
      <c r="S1384"/>
      <c r="T1384" s="109"/>
      <c r="U1384"/>
      <c r="V1384"/>
      <c r="W1384"/>
      <c r="X1384"/>
      <c r="Y1384"/>
      <c r="Z1384"/>
      <c r="AA1384"/>
    </row>
    <row r="1385" spans="1:27" x14ac:dyDescent="0.25">
      <c r="A1385"/>
      <c r="B1385"/>
      <c r="C1385"/>
      <c r="D1385"/>
      <c r="E1385" s="108"/>
      <c r="F1385"/>
      <c r="G1385"/>
      <c r="H1385" s="108"/>
      <c r="I1385"/>
      <c r="J1385"/>
      <c r="K1385"/>
      <c r="L1385" s="111"/>
      <c r="M1385"/>
      <c r="N1385"/>
      <c r="O1385"/>
      <c r="P1385"/>
      <c r="Q1385"/>
      <c r="R1385"/>
      <c r="S1385"/>
      <c r="T1385" s="109"/>
      <c r="U1385"/>
      <c r="V1385"/>
      <c r="W1385"/>
      <c r="X1385"/>
      <c r="Y1385"/>
      <c r="Z1385"/>
      <c r="AA1385"/>
    </row>
    <row r="1386" spans="1:27" x14ac:dyDescent="0.25">
      <c r="A1386"/>
      <c r="B1386"/>
      <c r="C1386"/>
      <c r="D1386"/>
      <c r="E1386" s="108"/>
      <c r="F1386"/>
      <c r="G1386"/>
      <c r="H1386" s="108"/>
      <c r="I1386"/>
      <c r="J1386"/>
      <c r="K1386"/>
      <c r="L1386" s="111"/>
      <c r="M1386"/>
      <c r="N1386"/>
      <c r="O1386"/>
      <c r="P1386"/>
      <c r="Q1386"/>
      <c r="R1386"/>
      <c r="S1386"/>
      <c r="T1386" s="109"/>
      <c r="U1386"/>
      <c r="V1386"/>
      <c r="W1386"/>
      <c r="X1386"/>
      <c r="Y1386"/>
      <c r="Z1386"/>
      <c r="AA1386"/>
    </row>
    <row r="1387" spans="1:27" x14ac:dyDescent="0.25">
      <c r="A1387"/>
      <c r="B1387"/>
      <c r="C1387"/>
      <c r="D1387"/>
      <c r="E1387" s="108"/>
      <c r="F1387"/>
      <c r="G1387"/>
      <c r="H1387" s="108"/>
      <c r="I1387"/>
      <c r="J1387"/>
      <c r="K1387"/>
      <c r="L1387" s="111"/>
      <c r="M1387"/>
      <c r="N1387"/>
      <c r="O1387"/>
      <c r="P1387"/>
      <c r="Q1387"/>
      <c r="R1387"/>
      <c r="S1387"/>
      <c r="T1387" s="109"/>
      <c r="U1387"/>
      <c r="V1387"/>
      <c r="W1387"/>
      <c r="X1387"/>
      <c r="Y1387"/>
      <c r="Z1387"/>
      <c r="AA1387"/>
    </row>
    <row r="1388" spans="1:27" x14ac:dyDescent="0.25">
      <c r="A1388"/>
      <c r="B1388"/>
      <c r="C1388"/>
      <c r="D1388"/>
      <c r="E1388" s="108"/>
      <c r="F1388"/>
      <c r="G1388"/>
      <c r="H1388" s="108"/>
      <c r="I1388"/>
      <c r="J1388"/>
      <c r="K1388"/>
      <c r="L1388" s="111"/>
      <c r="M1388"/>
      <c r="N1388"/>
      <c r="O1388"/>
      <c r="P1388"/>
      <c r="Q1388"/>
      <c r="R1388"/>
      <c r="S1388"/>
      <c r="T1388" s="109"/>
      <c r="U1388"/>
      <c r="V1388"/>
      <c r="W1388"/>
      <c r="X1388"/>
      <c r="Y1388"/>
      <c r="Z1388"/>
      <c r="AA1388"/>
    </row>
    <row r="1389" spans="1:27" x14ac:dyDescent="0.25">
      <c r="A1389"/>
      <c r="B1389"/>
      <c r="C1389"/>
      <c r="D1389"/>
      <c r="E1389" s="108"/>
      <c r="F1389"/>
      <c r="G1389"/>
      <c r="H1389" s="108"/>
      <c r="I1389"/>
      <c r="J1389"/>
      <c r="K1389"/>
      <c r="L1389" s="111"/>
      <c r="M1389"/>
      <c r="N1389"/>
      <c r="O1389"/>
      <c r="P1389"/>
      <c r="Q1389"/>
      <c r="R1389"/>
      <c r="S1389"/>
      <c r="T1389" s="109"/>
      <c r="U1389"/>
      <c r="V1389"/>
      <c r="W1389"/>
      <c r="X1389"/>
      <c r="Y1389"/>
      <c r="Z1389"/>
      <c r="AA1389"/>
    </row>
    <row r="1390" spans="1:27" x14ac:dyDescent="0.25">
      <c r="A1390"/>
      <c r="B1390"/>
      <c r="C1390"/>
      <c r="D1390"/>
      <c r="E1390" s="108"/>
      <c r="F1390"/>
      <c r="G1390"/>
      <c r="H1390" s="108"/>
      <c r="I1390"/>
      <c r="J1390"/>
      <c r="K1390"/>
      <c r="L1390" s="111"/>
      <c r="M1390"/>
      <c r="N1390"/>
      <c r="O1390"/>
      <c r="P1390"/>
      <c r="Q1390"/>
      <c r="R1390"/>
      <c r="S1390"/>
      <c r="T1390" s="109"/>
      <c r="U1390"/>
      <c r="V1390"/>
      <c r="W1390"/>
      <c r="X1390"/>
      <c r="Y1390"/>
      <c r="Z1390"/>
      <c r="AA1390"/>
    </row>
    <row r="1391" spans="1:27" x14ac:dyDescent="0.25">
      <c r="A1391"/>
      <c r="B1391"/>
      <c r="C1391"/>
      <c r="D1391"/>
      <c r="E1391" s="108"/>
      <c r="F1391"/>
      <c r="G1391"/>
      <c r="H1391" s="108"/>
      <c r="I1391"/>
      <c r="J1391"/>
      <c r="K1391"/>
      <c r="L1391" s="111"/>
      <c r="M1391"/>
      <c r="N1391"/>
      <c r="O1391"/>
      <c r="P1391"/>
      <c r="Q1391"/>
      <c r="R1391"/>
      <c r="S1391"/>
      <c r="T1391" s="109"/>
      <c r="U1391"/>
      <c r="V1391"/>
      <c r="W1391"/>
      <c r="X1391"/>
      <c r="Y1391"/>
      <c r="Z1391"/>
      <c r="AA1391"/>
    </row>
    <row r="1392" spans="1:27" x14ac:dyDescent="0.25">
      <c r="A1392"/>
      <c r="B1392"/>
      <c r="C1392"/>
      <c r="D1392"/>
      <c r="E1392" s="108"/>
      <c r="F1392"/>
      <c r="G1392"/>
      <c r="H1392" s="108"/>
      <c r="I1392"/>
      <c r="J1392"/>
      <c r="K1392"/>
      <c r="L1392" s="111"/>
      <c r="M1392"/>
      <c r="N1392"/>
      <c r="O1392"/>
      <c r="P1392"/>
      <c r="Q1392"/>
      <c r="R1392"/>
      <c r="S1392"/>
      <c r="T1392" s="109"/>
      <c r="U1392"/>
      <c r="V1392"/>
      <c r="W1392"/>
      <c r="X1392"/>
      <c r="Y1392"/>
      <c r="Z1392"/>
      <c r="AA1392"/>
    </row>
    <row r="1393" spans="1:27" x14ac:dyDescent="0.25">
      <c r="A1393"/>
      <c r="B1393"/>
      <c r="C1393"/>
      <c r="D1393"/>
      <c r="E1393" s="108"/>
      <c r="F1393"/>
      <c r="G1393"/>
      <c r="H1393" s="108"/>
      <c r="I1393"/>
      <c r="J1393"/>
      <c r="K1393"/>
      <c r="L1393" s="111"/>
      <c r="M1393"/>
      <c r="N1393"/>
      <c r="O1393"/>
      <c r="P1393"/>
      <c r="Q1393"/>
      <c r="R1393"/>
      <c r="S1393"/>
      <c r="T1393" s="109"/>
      <c r="U1393"/>
      <c r="V1393"/>
      <c r="W1393"/>
      <c r="X1393"/>
      <c r="Y1393"/>
      <c r="Z1393"/>
      <c r="AA1393"/>
    </row>
    <row r="1394" spans="1:27" x14ac:dyDescent="0.25">
      <c r="A1394"/>
      <c r="B1394"/>
      <c r="C1394"/>
      <c r="D1394"/>
      <c r="E1394" s="108"/>
      <c r="F1394"/>
      <c r="G1394"/>
      <c r="H1394" s="108"/>
      <c r="I1394"/>
      <c r="J1394"/>
      <c r="K1394"/>
      <c r="L1394" s="111"/>
      <c r="M1394"/>
      <c r="N1394"/>
      <c r="O1394"/>
      <c r="P1394"/>
      <c r="Q1394"/>
      <c r="R1394"/>
      <c r="S1394"/>
      <c r="T1394" s="109"/>
      <c r="U1394"/>
      <c r="V1394"/>
      <c r="W1394"/>
      <c r="X1394"/>
      <c r="Y1394"/>
      <c r="Z1394"/>
      <c r="AA1394"/>
    </row>
    <row r="1395" spans="1:27" x14ac:dyDescent="0.25">
      <c r="A1395"/>
      <c r="B1395"/>
      <c r="C1395"/>
      <c r="D1395"/>
      <c r="E1395" s="108"/>
      <c r="F1395"/>
      <c r="G1395"/>
      <c r="H1395" s="108"/>
      <c r="I1395"/>
      <c r="J1395"/>
      <c r="K1395"/>
      <c r="L1395" s="111"/>
      <c r="M1395"/>
      <c r="N1395"/>
      <c r="O1395"/>
      <c r="P1395"/>
      <c r="Q1395"/>
      <c r="R1395"/>
      <c r="S1395"/>
      <c r="T1395" s="109"/>
      <c r="U1395"/>
      <c r="V1395"/>
      <c r="W1395"/>
      <c r="X1395"/>
      <c r="Y1395"/>
      <c r="Z1395"/>
      <c r="AA1395"/>
    </row>
    <row r="1396" spans="1:27" x14ac:dyDescent="0.25">
      <c r="A1396"/>
      <c r="B1396"/>
      <c r="C1396"/>
      <c r="D1396"/>
      <c r="E1396" s="108"/>
      <c r="F1396"/>
      <c r="G1396"/>
      <c r="H1396" s="108"/>
      <c r="I1396"/>
      <c r="J1396"/>
      <c r="K1396"/>
      <c r="L1396" s="111"/>
      <c r="M1396"/>
      <c r="N1396"/>
      <c r="O1396"/>
      <c r="P1396"/>
      <c r="Q1396"/>
      <c r="R1396"/>
      <c r="S1396"/>
      <c r="T1396" s="109"/>
      <c r="U1396"/>
      <c r="V1396"/>
      <c r="W1396"/>
      <c r="X1396"/>
      <c r="Y1396"/>
      <c r="Z1396"/>
      <c r="AA1396"/>
    </row>
    <row r="1397" spans="1:27" x14ac:dyDescent="0.25">
      <c r="A1397"/>
      <c r="B1397"/>
      <c r="C1397"/>
      <c r="D1397"/>
      <c r="E1397" s="108"/>
      <c r="F1397"/>
      <c r="G1397"/>
      <c r="H1397" s="108"/>
      <c r="I1397"/>
      <c r="J1397"/>
      <c r="K1397"/>
      <c r="L1397" s="111"/>
      <c r="M1397"/>
      <c r="N1397"/>
      <c r="O1397"/>
      <c r="P1397"/>
      <c r="Q1397"/>
      <c r="R1397"/>
      <c r="S1397"/>
      <c r="T1397" s="109"/>
      <c r="U1397"/>
      <c r="V1397"/>
      <c r="W1397"/>
      <c r="X1397"/>
      <c r="Y1397"/>
      <c r="Z1397"/>
      <c r="AA1397"/>
    </row>
    <row r="1398" spans="1:27" x14ac:dyDescent="0.25">
      <c r="A1398"/>
      <c r="B1398"/>
      <c r="C1398"/>
      <c r="D1398"/>
      <c r="E1398" s="108"/>
      <c r="F1398"/>
      <c r="G1398"/>
      <c r="H1398" s="108"/>
      <c r="I1398"/>
      <c r="J1398"/>
      <c r="K1398"/>
      <c r="L1398" s="111"/>
      <c r="M1398"/>
      <c r="N1398"/>
      <c r="O1398"/>
      <c r="P1398"/>
      <c r="Q1398"/>
      <c r="R1398"/>
      <c r="S1398"/>
      <c r="T1398" s="109"/>
      <c r="U1398"/>
      <c r="V1398"/>
      <c r="W1398"/>
      <c r="X1398"/>
      <c r="Y1398"/>
      <c r="Z1398"/>
      <c r="AA1398"/>
    </row>
    <row r="1399" spans="1:27" x14ac:dyDescent="0.25">
      <c r="A1399"/>
      <c r="B1399"/>
      <c r="C1399"/>
      <c r="D1399"/>
      <c r="E1399" s="108"/>
      <c r="F1399"/>
      <c r="G1399"/>
      <c r="H1399" s="108"/>
      <c r="I1399"/>
      <c r="J1399"/>
      <c r="K1399"/>
      <c r="L1399" s="111"/>
      <c r="M1399"/>
      <c r="N1399"/>
      <c r="O1399"/>
      <c r="P1399"/>
      <c r="Q1399"/>
      <c r="R1399"/>
      <c r="S1399"/>
      <c r="T1399" s="109"/>
      <c r="U1399"/>
      <c r="V1399"/>
      <c r="W1399"/>
      <c r="X1399"/>
      <c r="Y1399"/>
      <c r="Z1399"/>
      <c r="AA1399"/>
    </row>
    <row r="1400" spans="1:27" x14ac:dyDescent="0.25">
      <c r="A1400"/>
      <c r="B1400"/>
      <c r="C1400"/>
      <c r="D1400"/>
      <c r="E1400" s="108"/>
      <c r="F1400"/>
      <c r="G1400"/>
      <c r="H1400" s="108"/>
      <c r="I1400"/>
      <c r="J1400"/>
      <c r="K1400"/>
      <c r="L1400" s="111"/>
      <c r="M1400"/>
      <c r="N1400"/>
      <c r="O1400"/>
      <c r="P1400"/>
      <c r="Q1400"/>
      <c r="R1400"/>
      <c r="S1400"/>
      <c r="T1400" s="109"/>
      <c r="U1400"/>
      <c r="V1400"/>
      <c r="W1400"/>
      <c r="X1400"/>
      <c r="Y1400"/>
      <c r="Z1400"/>
      <c r="AA1400"/>
    </row>
    <row r="1401" spans="1:27" x14ac:dyDescent="0.25">
      <c r="A1401"/>
      <c r="B1401"/>
      <c r="C1401"/>
      <c r="D1401"/>
      <c r="E1401" s="108"/>
      <c r="F1401"/>
      <c r="G1401"/>
      <c r="H1401" s="108"/>
      <c r="I1401"/>
      <c r="J1401"/>
      <c r="K1401"/>
      <c r="L1401" s="111"/>
      <c r="M1401"/>
      <c r="N1401"/>
      <c r="O1401"/>
      <c r="P1401"/>
      <c r="Q1401"/>
      <c r="R1401"/>
      <c r="S1401"/>
      <c r="T1401" s="109"/>
      <c r="U1401"/>
      <c r="V1401"/>
      <c r="W1401"/>
      <c r="X1401"/>
      <c r="Y1401"/>
      <c r="Z1401"/>
      <c r="AA1401"/>
    </row>
    <row r="1402" spans="1:27" x14ac:dyDescent="0.25">
      <c r="A1402"/>
      <c r="B1402"/>
      <c r="C1402"/>
      <c r="D1402"/>
      <c r="E1402" s="108"/>
      <c r="F1402"/>
      <c r="G1402"/>
      <c r="H1402" s="108"/>
      <c r="I1402"/>
      <c r="J1402"/>
      <c r="K1402"/>
      <c r="L1402" s="111"/>
      <c r="M1402"/>
      <c r="N1402"/>
      <c r="O1402"/>
      <c r="P1402"/>
      <c r="Q1402"/>
      <c r="R1402"/>
      <c r="S1402"/>
      <c r="T1402" s="109"/>
      <c r="U1402"/>
      <c r="V1402"/>
      <c r="W1402"/>
      <c r="X1402"/>
      <c r="Y1402"/>
      <c r="Z1402"/>
      <c r="AA1402"/>
    </row>
    <row r="1403" spans="1:27" x14ac:dyDescent="0.25">
      <c r="A1403"/>
      <c r="B1403"/>
      <c r="C1403"/>
      <c r="D1403"/>
      <c r="E1403" s="108"/>
      <c r="F1403"/>
      <c r="G1403"/>
      <c r="H1403" s="108"/>
      <c r="I1403"/>
      <c r="J1403"/>
      <c r="K1403"/>
      <c r="L1403" s="111"/>
      <c r="M1403"/>
      <c r="N1403"/>
      <c r="O1403"/>
      <c r="P1403"/>
      <c r="Q1403"/>
      <c r="R1403"/>
      <c r="S1403"/>
      <c r="T1403" s="109"/>
      <c r="U1403"/>
      <c r="V1403"/>
      <c r="W1403"/>
      <c r="X1403"/>
      <c r="Y1403"/>
      <c r="Z1403"/>
      <c r="AA1403"/>
    </row>
    <row r="1404" spans="1:27" x14ac:dyDescent="0.25">
      <c r="A1404"/>
      <c r="B1404"/>
      <c r="C1404"/>
      <c r="D1404"/>
      <c r="E1404" s="108"/>
      <c r="F1404"/>
      <c r="G1404"/>
      <c r="H1404" s="108"/>
      <c r="I1404"/>
      <c r="J1404"/>
      <c r="K1404"/>
      <c r="L1404" s="111"/>
      <c r="M1404"/>
      <c r="N1404"/>
      <c r="O1404"/>
      <c r="P1404"/>
      <c r="Q1404"/>
      <c r="R1404"/>
      <c r="S1404"/>
      <c r="T1404" s="109"/>
      <c r="U1404"/>
      <c r="V1404"/>
      <c r="W1404"/>
      <c r="X1404"/>
      <c r="Y1404"/>
      <c r="Z1404"/>
      <c r="AA1404"/>
    </row>
    <row r="1405" spans="1:27" x14ac:dyDescent="0.25">
      <c r="A1405"/>
      <c r="B1405"/>
      <c r="C1405"/>
      <c r="D1405"/>
      <c r="E1405" s="108"/>
      <c r="F1405"/>
      <c r="G1405"/>
      <c r="H1405" s="108"/>
      <c r="I1405"/>
      <c r="J1405"/>
      <c r="K1405"/>
      <c r="L1405" s="111"/>
      <c r="M1405"/>
      <c r="N1405"/>
      <c r="O1405"/>
      <c r="P1405"/>
      <c r="Q1405"/>
      <c r="R1405"/>
      <c r="S1405"/>
      <c r="T1405" s="109"/>
      <c r="U1405"/>
      <c r="V1405"/>
      <c r="W1405"/>
      <c r="X1405"/>
      <c r="Y1405"/>
      <c r="Z1405"/>
      <c r="AA1405"/>
    </row>
    <row r="1406" spans="1:27" x14ac:dyDescent="0.25">
      <c r="A1406"/>
      <c r="B1406"/>
      <c r="C1406"/>
      <c r="D1406"/>
      <c r="E1406" s="108"/>
      <c r="F1406"/>
      <c r="G1406"/>
      <c r="H1406" s="108"/>
      <c r="I1406"/>
      <c r="J1406"/>
      <c r="K1406"/>
      <c r="L1406" s="111"/>
      <c r="M1406"/>
      <c r="N1406"/>
      <c r="O1406"/>
      <c r="P1406"/>
      <c r="Q1406"/>
      <c r="R1406"/>
      <c r="S1406"/>
      <c r="T1406" s="109"/>
      <c r="U1406"/>
      <c r="V1406"/>
      <c r="W1406"/>
      <c r="X1406"/>
      <c r="Y1406"/>
      <c r="Z1406"/>
      <c r="AA1406"/>
    </row>
    <row r="1407" spans="1:27" x14ac:dyDescent="0.25">
      <c r="A1407"/>
      <c r="B1407"/>
      <c r="C1407"/>
      <c r="D1407"/>
      <c r="E1407" s="108"/>
      <c r="F1407"/>
      <c r="G1407"/>
      <c r="H1407" s="108"/>
      <c r="I1407"/>
      <c r="J1407"/>
      <c r="K1407"/>
      <c r="L1407" s="111"/>
      <c r="M1407"/>
      <c r="N1407"/>
      <c r="O1407"/>
      <c r="P1407"/>
      <c r="Q1407"/>
      <c r="R1407"/>
      <c r="S1407"/>
      <c r="T1407" s="109"/>
      <c r="U1407"/>
      <c r="V1407"/>
      <c r="W1407"/>
      <c r="X1407"/>
      <c r="Y1407"/>
      <c r="Z1407"/>
      <c r="AA1407"/>
    </row>
    <row r="1408" spans="1:27" x14ac:dyDescent="0.25">
      <c r="A1408"/>
      <c r="B1408"/>
      <c r="C1408"/>
      <c r="D1408"/>
      <c r="E1408" s="108"/>
      <c r="F1408"/>
      <c r="G1408"/>
      <c r="H1408" s="108"/>
      <c r="I1408"/>
      <c r="J1408"/>
      <c r="K1408"/>
      <c r="L1408" s="111"/>
      <c r="M1408"/>
      <c r="N1408"/>
      <c r="O1408"/>
      <c r="P1408"/>
      <c r="Q1408"/>
      <c r="R1408"/>
      <c r="S1408"/>
      <c r="T1408" s="109"/>
      <c r="U1408"/>
      <c r="V1408"/>
      <c r="W1408"/>
      <c r="X1408"/>
      <c r="Y1408"/>
      <c r="Z1408"/>
      <c r="AA1408"/>
    </row>
    <row r="1409" spans="1:27" x14ac:dyDescent="0.25">
      <c r="A1409"/>
      <c r="B1409"/>
      <c r="C1409"/>
      <c r="D1409"/>
      <c r="E1409" s="108"/>
      <c r="F1409"/>
      <c r="G1409"/>
      <c r="H1409" s="108"/>
      <c r="I1409"/>
      <c r="J1409"/>
      <c r="K1409"/>
      <c r="L1409" s="111"/>
      <c r="M1409"/>
      <c r="N1409"/>
      <c r="O1409"/>
      <c r="P1409"/>
      <c r="Q1409"/>
      <c r="R1409"/>
      <c r="S1409"/>
      <c r="T1409" s="109"/>
      <c r="U1409"/>
      <c r="V1409"/>
      <c r="W1409"/>
      <c r="X1409"/>
      <c r="Y1409"/>
      <c r="Z1409"/>
      <c r="AA1409"/>
    </row>
    <row r="1410" spans="1:27" x14ac:dyDescent="0.25">
      <c r="A1410"/>
      <c r="B1410"/>
      <c r="C1410"/>
      <c r="D1410"/>
      <c r="E1410" s="108"/>
      <c r="F1410"/>
      <c r="G1410"/>
      <c r="H1410" s="108"/>
      <c r="I1410"/>
      <c r="J1410"/>
      <c r="K1410"/>
      <c r="L1410" s="111"/>
      <c r="M1410"/>
      <c r="N1410"/>
      <c r="O1410"/>
      <c r="P1410"/>
      <c r="Q1410"/>
      <c r="R1410"/>
      <c r="S1410"/>
      <c r="T1410" s="109"/>
      <c r="U1410"/>
      <c r="V1410"/>
      <c r="W1410"/>
      <c r="X1410"/>
      <c r="Y1410"/>
      <c r="Z1410"/>
      <c r="AA1410"/>
    </row>
    <row r="1411" spans="1:27" x14ac:dyDescent="0.25">
      <c r="A1411"/>
      <c r="B1411"/>
      <c r="C1411"/>
      <c r="D1411"/>
      <c r="E1411" s="108"/>
      <c r="F1411"/>
      <c r="G1411"/>
      <c r="H1411" s="108"/>
      <c r="I1411"/>
      <c r="J1411"/>
      <c r="K1411"/>
      <c r="L1411" s="111"/>
      <c r="M1411"/>
      <c r="N1411"/>
      <c r="O1411"/>
      <c r="P1411"/>
      <c r="Q1411"/>
      <c r="R1411"/>
      <c r="S1411"/>
      <c r="T1411" s="109"/>
      <c r="U1411"/>
      <c r="V1411"/>
      <c r="W1411"/>
      <c r="X1411"/>
      <c r="Y1411"/>
      <c r="Z1411"/>
      <c r="AA1411"/>
    </row>
    <row r="1412" spans="1:27" x14ac:dyDescent="0.25">
      <c r="A1412"/>
      <c r="B1412"/>
      <c r="C1412"/>
      <c r="D1412"/>
      <c r="E1412" s="108"/>
      <c r="F1412"/>
      <c r="G1412"/>
      <c r="H1412" s="108"/>
      <c r="I1412"/>
      <c r="J1412"/>
      <c r="K1412"/>
      <c r="L1412" s="111"/>
      <c r="M1412"/>
      <c r="N1412"/>
      <c r="O1412"/>
      <c r="P1412"/>
      <c r="Q1412"/>
      <c r="R1412"/>
      <c r="S1412"/>
      <c r="T1412" s="109"/>
      <c r="U1412"/>
      <c r="V1412"/>
      <c r="W1412"/>
      <c r="X1412"/>
      <c r="Y1412"/>
      <c r="Z1412"/>
      <c r="AA1412"/>
    </row>
    <row r="1413" spans="1:27" x14ac:dyDescent="0.25">
      <c r="A1413"/>
      <c r="B1413"/>
      <c r="C1413"/>
      <c r="D1413"/>
      <c r="E1413" s="108"/>
      <c r="F1413"/>
      <c r="G1413"/>
      <c r="H1413" s="108"/>
      <c r="I1413"/>
      <c r="J1413"/>
      <c r="K1413"/>
      <c r="L1413" s="111"/>
      <c r="M1413"/>
      <c r="N1413"/>
      <c r="O1413"/>
      <c r="P1413"/>
      <c r="Q1413"/>
      <c r="R1413"/>
      <c r="S1413"/>
      <c r="T1413" s="109"/>
      <c r="U1413"/>
      <c r="V1413"/>
      <c r="W1413"/>
      <c r="X1413"/>
      <c r="Y1413"/>
      <c r="Z1413"/>
      <c r="AA1413"/>
    </row>
    <row r="1414" spans="1:27" x14ac:dyDescent="0.25">
      <c r="A1414"/>
      <c r="B1414"/>
      <c r="C1414"/>
      <c r="D1414"/>
      <c r="E1414" s="108"/>
      <c r="F1414"/>
      <c r="G1414"/>
      <c r="H1414" s="108"/>
      <c r="I1414"/>
      <c r="J1414"/>
      <c r="K1414"/>
      <c r="L1414" s="111"/>
      <c r="M1414"/>
      <c r="N1414"/>
      <c r="O1414"/>
      <c r="P1414"/>
      <c r="Q1414"/>
      <c r="R1414"/>
      <c r="S1414"/>
      <c r="T1414" s="109"/>
      <c r="U1414"/>
      <c r="V1414"/>
      <c r="W1414"/>
      <c r="X1414"/>
      <c r="Y1414"/>
      <c r="Z1414"/>
      <c r="AA1414"/>
    </row>
    <row r="1415" spans="1:27" x14ac:dyDescent="0.25">
      <c r="A1415"/>
      <c r="B1415"/>
      <c r="C1415"/>
      <c r="D1415"/>
      <c r="E1415" s="108"/>
      <c r="F1415"/>
      <c r="G1415"/>
      <c r="H1415" s="108"/>
      <c r="I1415"/>
      <c r="J1415"/>
      <c r="K1415"/>
      <c r="L1415" s="111"/>
      <c r="M1415"/>
      <c r="N1415"/>
      <c r="O1415"/>
      <c r="P1415"/>
      <c r="Q1415"/>
      <c r="R1415"/>
      <c r="S1415"/>
      <c r="T1415" s="109"/>
      <c r="U1415"/>
      <c r="V1415"/>
      <c r="W1415"/>
      <c r="X1415"/>
      <c r="Y1415"/>
      <c r="Z1415"/>
      <c r="AA1415"/>
    </row>
    <row r="1416" spans="1:27" x14ac:dyDescent="0.25">
      <c r="A1416"/>
      <c r="B1416"/>
      <c r="C1416"/>
      <c r="D1416"/>
      <c r="E1416" s="108"/>
      <c r="F1416"/>
      <c r="G1416"/>
      <c r="H1416" s="108"/>
      <c r="I1416"/>
      <c r="J1416"/>
      <c r="K1416"/>
      <c r="L1416" s="111"/>
      <c r="M1416"/>
      <c r="N1416"/>
      <c r="O1416"/>
      <c r="P1416"/>
      <c r="Q1416"/>
      <c r="R1416"/>
      <c r="S1416"/>
      <c r="T1416" s="109"/>
      <c r="U1416"/>
      <c r="V1416"/>
      <c r="W1416"/>
      <c r="X1416"/>
      <c r="Y1416"/>
      <c r="Z1416"/>
      <c r="AA1416"/>
    </row>
    <row r="1417" spans="1:27" x14ac:dyDescent="0.25">
      <c r="A1417"/>
      <c r="B1417"/>
      <c r="C1417"/>
      <c r="D1417"/>
      <c r="E1417" s="108"/>
      <c r="F1417"/>
      <c r="G1417"/>
      <c r="H1417" s="108"/>
      <c r="I1417"/>
      <c r="J1417"/>
      <c r="K1417"/>
      <c r="L1417" s="111"/>
      <c r="M1417"/>
      <c r="N1417"/>
      <c r="O1417"/>
      <c r="P1417"/>
      <c r="Q1417"/>
      <c r="R1417"/>
      <c r="S1417"/>
      <c r="T1417" s="109"/>
      <c r="U1417"/>
      <c r="V1417"/>
      <c r="W1417"/>
      <c r="X1417"/>
      <c r="Y1417"/>
      <c r="Z1417"/>
      <c r="AA1417"/>
    </row>
    <row r="1418" spans="1:27" x14ac:dyDescent="0.25">
      <c r="A1418"/>
      <c r="B1418"/>
      <c r="C1418"/>
      <c r="D1418"/>
      <c r="E1418" s="108"/>
      <c r="F1418"/>
      <c r="G1418"/>
      <c r="H1418" s="108"/>
      <c r="I1418"/>
      <c r="J1418"/>
      <c r="K1418"/>
      <c r="L1418" s="111"/>
      <c r="M1418"/>
      <c r="N1418"/>
      <c r="O1418"/>
      <c r="P1418"/>
      <c r="Q1418"/>
      <c r="R1418"/>
      <c r="S1418"/>
      <c r="T1418" s="109"/>
      <c r="U1418"/>
      <c r="V1418"/>
      <c r="W1418"/>
      <c r="X1418"/>
      <c r="Y1418"/>
      <c r="Z1418"/>
      <c r="AA1418"/>
    </row>
    <row r="1419" spans="1:27" x14ac:dyDescent="0.25">
      <c r="A1419"/>
      <c r="B1419"/>
      <c r="C1419"/>
      <c r="D1419"/>
      <c r="E1419" s="108"/>
      <c r="F1419"/>
      <c r="G1419"/>
      <c r="H1419" s="108"/>
      <c r="I1419"/>
      <c r="J1419"/>
      <c r="K1419"/>
      <c r="L1419" s="111"/>
      <c r="M1419"/>
      <c r="N1419"/>
      <c r="O1419"/>
      <c r="P1419"/>
      <c r="Q1419"/>
      <c r="R1419"/>
      <c r="S1419"/>
      <c r="T1419" s="109"/>
      <c r="U1419"/>
      <c r="V1419"/>
      <c r="W1419"/>
      <c r="X1419"/>
      <c r="Y1419"/>
      <c r="Z1419"/>
      <c r="AA1419"/>
    </row>
    <row r="1420" spans="1:27" x14ac:dyDescent="0.25">
      <c r="A1420"/>
      <c r="B1420"/>
      <c r="C1420"/>
      <c r="D1420"/>
      <c r="E1420" s="108"/>
      <c r="F1420"/>
      <c r="G1420"/>
      <c r="H1420" s="108"/>
      <c r="I1420"/>
      <c r="J1420"/>
      <c r="K1420"/>
      <c r="L1420" s="111"/>
      <c r="M1420"/>
      <c r="N1420"/>
      <c r="O1420"/>
      <c r="P1420"/>
      <c r="Q1420"/>
      <c r="R1420"/>
      <c r="S1420"/>
      <c r="T1420" s="109"/>
      <c r="U1420"/>
      <c r="V1420"/>
      <c r="W1420"/>
      <c r="X1420"/>
      <c r="Y1420"/>
      <c r="Z1420"/>
      <c r="AA1420"/>
    </row>
    <row r="1421" spans="1:27" x14ac:dyDescent="0.25">
      <c r="A1421"/>
      <c r="B1421"/>
      <c r="C1421"/>
      <c r="D1421"/>
      <c r="E1421" s="108"/>
      <c r="F1421"/>
      <c r="G1421"/>
      <c r="H1421" s="108"/>
      <c r="I1421"/>
      <c r="J1421"/>
      <c r="K1421"/>
      <c r="L1421" s="111"/>
      <c r="M1421"/>
      <c r="N1421"/>
      <c r="O1421"/>
      <c r="P1421"/>
      <c r="Q1421"/>
      <c r="R1421"/>
      <c r="S1421"/>
      <c r="T1421" s="109"/>
      <c r="U1421"/>
      <c r="V1421"/>
      <c r="W1421"/>
      <c r="X1421"/>
      <c r="Y1421"/>
      <c r="Z1421"/>
      <c r="AA1421"/>
    </row>
    <row r="1422" spans="1:27" x14ac:dyDescent="0.25">
      <c r="A1422"/>
      <c r="B1422"/>
      <c r="C1422"/>
      <c r="D1422"/>
      <c r="E1422" s="108"/>
      <c r="F1422"/>
      <c r="G1422"/>
      <c r="H1422" s="108"/>
      <c r="I1422"/>
      <c r="J1422"/>
      <c r="K1422"/>
      <c r="L1422" s="111"/>
      <c r="M1422"/>
      <c r="N1422"/>
      <c r="O1422"/>
      <c r="P1422"/>
      <c r="Q1422"/>
      <c r="R1422"/>
      <c r="S1422"/>
      <c r="T1422" s="109"/>
      <c r="U1422"/>
      <c r="V1422"/>
      <c r="W1422"/>
      <c r="X1422"/>
      <c r="Y1422"/>
      <c r="Z1422"/>
      <c r="AA1422"/>
    </row>
    <row r="1423" spans="1:27" x14ac:dyDescent="0.25">
      <c r="A1423"/>
      <c r="B1423"/>
      <c r="C1423"/>
      <c r="D1423"/>
      <c r="E1423" s="108"/>
      <c r="F1423"/>
      <c r="G1423"/>
      <c r="H1423" s="108"/>
      <c r="I1423"/>
      <c r="J1423"/>
      <c r="K1423"/>
      <c r="L1423" s="111"/>
      <c r="M1423"/>
      <c r="N1423"/>
      <c r="O1423"/>
      <c r="P1423"/>
      <c r="Q1423"/>
      <c r="R1423"/>
      <c r="S1423"/>
      <c r="T1423" s="109"/>
      <c r="U1423"/>
      <c r="V1423"/>
      <c r="W1423"/>
      <c r="X1423"/>
      <c r="Y1423"/>
      <c r="Z1423"/>
      <c r="AA1423"/>
    </row>
    <row r="1424" spans="1:27" x14ac:dyDescent="0.25">
      <c r="A1424"/>
      <c r="B1424"/>
      <c r="C1424"/>
      <c r="D1424"/>
      <c r="E1424" s="108"/>
      <c r="F1424"/>
      <c r="G1424"/>
      <c r="H1424" s="108"/>
      <c r="I1424"/>
      <c r="J1424"/>
      <c r="K1424"/>
      <c r="L1424" s="111"/>
      <c r="M1424"/>
      <c r="N1424"/>
      <c r="O1424"/>
      <c r="P1424"/>
      <c r="Q1424"/>
      <c r="R1424"/>
      <c r="S1424"/>
      <c r="T1424" s="109"/>
      <c r="U1424"/>
      <c r="V1424"/>
      <c r="W1424"/>
      <c r="X1424"/>
      <c r="Y1424"/>
      <c r="Z1424"/>
      <c r="AA1424"/>
    </row>
    <row r="1425" spans="1:27" x14ac:dyDescent="0.25">
      <c r="A1425"/>
      <c r="B1425"/>
      <c r="C1425"/>
      <c r="D1425"/>
      <c r="E1425" s="108"/>
      <c r="F1425"/>
      <c r="G1425"/>
      <c r="H1425" s="108"/>
      <c r="I1425"/>
      <c r="J1425"/>
      <c r="K1425"/>
      <c r="L1425" s="111"/>
      <c r="M1425"/>
      <c r="N1425"/>
      <c r="O1425"/>
      <c r="P1425"/>
      <c r="Q1425"/>
      <c r="R1425"/>
      <c r="S1425"/>
      <c r="T1425" s="109"/>
      <c r="U1425"/>
      <c r="V1425"/>
      <c r="W1425"/>
      <c r="X1425"/>
      <c r="Y1425"/>
      <c r="Z1425"/>
      <c r="AA1425"/>
    </row>
    <row r="1426" spans="1:27" x14ac:dyDescent="0.25">
      <c r="A1426"/>
      <c r="B1426"/>
      <c r="C1426"/>
      <c r="D1426"/>
      <c r="E1426" s="108"/>
      <c r="F1426"/>
      <c r="G1426"/>
      <c r="H1426" s="108"/>
      <c r="I1426"/>
      <c r="J1426"/>
      <c r="K1426"/>
      <c r="L1426" s="111"/>
      <c r="M1426"/>
      <c r="N1426"/>
      <c r="O1426"/>
      <c r="P1426"/>
      <c r="Q1426"/>
      <c r="R1426"/>
      <c r="S1426"/>
      <c r="T1426" s="109"/>
      <c r="U1426"/>
      <c r="V1426"/>
      <c r="W1426"/>
      <c r="X1426"/>
      <c r="Y1426"/>
      <c r="Z1426"/>
      <c r="AA1426"/>
    </row>
    <row r="1427" spans="1:27" x14ac:dyDescent="0.25">
      <c r="A1427"/>
      <c r="B1427"/>
      <c r="C1427"/>
      <c r="D1427"/>
      <c r="E1427" s="108"/>
      <c r="F1427"/>
      <c r="G1427"/>
      <c r="H1427" s="108"/>
      <c r="I1427"/>
      <c r="J1427"/>
      <c r="K1427"/>
      <c r="L1427" s="111"/>
      <c r="M1427"/>
      <c r="N1427"/>
      <c r="O1427"/>
      <c r="P1427"/>
      <c r="Q1427"/>
      <c r="R1427"/>
      <c r="S1427"/>
      <c r="T1427" s="109"/>
      <c r="U1427"/>
      <c r="V1427"/>
      <c r="W1427"/>
      <c r="X1427"/>
      <c r="Y1427"/>
      <c r="Z1427"/>
      <c r="AA1427"/>
    </row>
    <row r="1428" spans="1:27" x14ac:dyDescent="0.25">
      <c r="A1428"/>
      <c r="B1428"/>
      <c r="C1428"/>
      <c r="D1428"/>
      <c r="E1428" s="108"/>
      <c r="F1428"/>
      <c r="G1428"/>
      <c r="H1428" s="108"/>
      <c r="I1428"/>
      <c r="J1428"/>
      <c r="K1428"/>
      <c r="L1428" s="111"/>
      <c r="M1428"/>
      <c r="N1428"/>
      <c r="O1428"/>
      <c r="P1428"/>
      <c r="Q1428"/>
      <c r="R1428"/>
      <c r="S1428"/>
      <c r="T1428" s="109"/>
      <c r="U1428"/>
      <c r="V1428"/>
      <c r="W1428"/>
      <c r="X1428"/>
      <c r="Y1428"/>
      <c r="Z1428"/>
      <c r="AA1428"/>
    </row>
    <row r="1429" spans="1:27" x14ac:dyDescent="0.25">
      <c r="A1429"/>
      <c r="B1429"/>
      <c r="C1429"/>
      <c r="D1429"/>
      <c r="E1429" s="108"/>
      <c r="F1429"/>
      <c r="G1429"/>
      <c r="H1429" s="108"/>
      <c r="I1429"/>
      <c r="J1429"/>
      <c r="K1429"/>
      <c r="L1429" s="111"/>
      <c r="M1429"/>
      <c r="N1429"/>
      <c r="O1429"/>
      <c r="P1429"/>
      <c r="Q1429"/>
      <c r="R1429"/>
      <c r="S1429"/>
      <c r="T1429" s="109"/>
      <c r="U1429"/>
      <c r="V1429"/>
      <c r="W1429"/>
      <c r="X1429"/>
      <c r="Y1429"/>
      <c r="Z1429"/>
      <c r="AA1429"/>
    </row>
    <row r="1430" spans="1:27" x14ac:dyDescent="0.25">
      <c r="A1430"/>
      <c r="B1430"/>
      <c r="C1430"/>
      <c r="D1430"/>
      <c r="E1430" s="108"/>
      <c r="F1430"/>
      <c r="G1430"/>
      <c r="H1430" s="108"/>
      <c r="I1430"/>
      <c r="J1430"/>
      <c r="K1430"/>
      <c r="L1430" s="111"/>
      <c r="M1430"/>
      <c r="N1430"/>
      <c r="O1430"/>
      <c r="P1430"/>
      <c r="Q1430"/>
      <c r="R1430"/>
      <c r="S1430"/>
      <c r="T1430" s="109"/>
      <c r="U1430"/>
      <c r="V1430"/>
      <c r="W1430"/>
      <c r="X1430"/>
      <c r="Y1430"/>
      <c r="Z1430"/>
      <c r="AA1430"/>
    </row>
    <row r="1431" spans="1:27" x14ac:dyDescent="0.25">
      <c r="A1431"/>
      <c r="B1431"/>
      <c r="C1431"/>
      <c r="D1431"/>
      <c r="E1431" s="108"/>
      <c r="F1431"/>
      <c r="G1431"/>
      <c r="H1431" s="108"/>
      <c r="I1431"/>
      <c r="J1431"/>
      <c r="K1431"/>
      <c r="L1431" s="111"/>
      <c r="M1431"/>
      <c r="N1431"/>
      <c r="O1431"/>
      <c r="P1431"/>
      <c r="Q1431"/>
      <c r="R1431"/>
      <c r="S1431"/>
      <c r="T1431" s="109"/>
      <c r="U1431"/>
      <c r="V1431"/>
      <c r="W1431"/>
      <c r="X1431"/>
      <c r="Y1431"/>
      <c r="Z1431"/>
      <c r="AA1431"/>
    </row>
    <row r="1432" spans="1:27" x14ac:dyDescent="0.25">
      <c r="A1432"/>
      <c r="B1432"/>
      <c r="C1432"/>
      <c r="D1432"/>
      <c r="E1432" s="108"/>
      <c r="F1432"/>
      <c r="G1432"/>
      <c r="H1432" s="108"/>
      <c r="I1432"/>
      <c r="J1432"/>
      <c r="K1432"/>
      <c r="L1432" s="111"/>
      <c r="M1432"/>
      <c r="N1432"/>
      <c r="O1432"/>
      <c r="P1432"/>
      <c r="Q1432"/>
      <c r="R1432"/>
      <c r="S1432"/>
      <c r="T1432" s="109"/>
      <c r="U1432"/>
      <c r="V1432"/>
      <c r="W1432"/>
      <c r="X1432"/>
      <c r="Y1432"/>
      <c r="Z1432"/>
      <c r="AA1432"/>
    </row>
    <row r="1433" spans="1:27" x14ac:dyDescent="0.25">
      <c r="A1433"/>
      <c r="B1433"/>
      <c r="C1433"/>
      <c r="D1433"/>
      <c r="E1433" s="108"/>
      <c r="F1433"/>
      <c r="G1433"/>
      <c r="H1433" s="108"/>
      <c r="I1433"/>
      <c r="J1433"/>
      <c r="K1433"/>
      <c r="L1433" s="111"/>
      <c r="M1433"/>
      <c r="N1433"/>
      <c r="O1433"/>
      <c r="P1433"/>
      <c r="Q1433"/>
      <c r="R1433"/>
      <c r="S1433"/>
      <c r="T1433" s="109"/>
      <c r="U1433"/>
      <c r="V1433"/>
      <c r="W1433"/>
      <c r="X1433"/>
      <c r="Y1433"/>
      <c r="Z1433"/>
      <c r="AA1433"/>
    </row>
    <row r="1434" spans="1:27" x14ac:dyDescent="0.25">
      <c r="A1434"/>
      <c r="B1434"/>
      <c r="C1434"/>
      <c r="D1434"/>
      <c r="E1434" s="108"/>
      <c r="F1434"/>
      <c r="G1434"/>
      <c r="H1434" s="108"/>
      <c r="I1434"/>
      <c r="J1434"/>
      <c r="K1434"/>
      <c r="L1434" s="111"/>
      <c r="M1434"/>
      <c r="N1434"/>
      <c r="O1434"/>
      <c r="P1434"/>
      <c r="Q1434"/>
      <c r="R1434"/>
      <c r="S1434"/>
      <c r="T1434" s="109"/>
      <c r="U1434"/>
      <c r="V1434"/>
      <c r="W1434"/>
      <c r="X1434"/>
      <c r="Y1434"/>
      <c r="Z1434"/>
      <c r="AA1434"/>
    </row>
    <row r="1435" spans="1:27" x14ac:dyDescent="0.25">
      <c r="A1435"/>
      <c r="B1435"/>
      <c r="C1435"/>
      <c r="D1435"/>
      <c r="E1435" s="108"/>
      <c r="F1435"/>
      <c r="G1435"/>
      <c r="H1435" s="108"/>
      <c r="I1435"/>
      <c r="J1435"/>
      <c r="K1435"/>
      <c r="L1435" s="111"/>
      <c r="M1435"/>
      <c r="N1435"/>
      <c r="O1435"/>
      <c r="P1435"/>
      <c r="Q1435"/>
      <c r="R1435"/>
      <c r="S1435"/>
      <c r="T1435" s="109"/>
      <c r="U1435"/>
      <c r="V1435"/>
      <c r="W1435"/>
      <c r="X1435"/>
      <c r="Y1435"/>
      <c r="Z1435"/>
      <c r="AA1435"/>
    </row>
    <row r="1436" spans="1:27" x14ac:dyDescent="0.25">
      <c r="A1436"/>
      <c r="B1436"/>
      <c r="C1436"/>
      <c r="D1436"/>
      <c r="E1436" s="108"/>
      <c r="F1436"/>
      <c r="G1436"/>
      <c r="H1436" s="108"/>
      <c r="I1436"/>
      <c r="J1436"/>
      <c r="K1436"/>
      <c r="L1436" s="111"/>
      <c r="M1436"/>
      <c r="N1436"/>
      <c r="O1436"/>
      <c r="P1436"/>
      <c r="Q1436"/>
      <c r="R1436"/>
      <c r="S1436"/>
      <c r="T1436" s="109"/>
      <c r="U1436"/>
      <c r="V1436"/>
      <c r="W1436"/>
      <c r="X1436"/>
      <c r="Y1436"/>
      <c r="Z1436"/>
      <c r="AA1436"/>
    </row>
    <row r="1437" spans="1:27" x14ac:dyDescent="0.25">
      <c r="A1437"/>
      <c r="B1437"/>
      <c r="C1437"/>
      <c r="D1437"/>
      <c r="E1437" s="108"/>
      <c r="F1437"/>
      <c r="G1437"/>
      <c r="H1437" s="108"/>
      <c r="I1437"/>
      <c r="J1437"/>
      <c r="K1437"/>
      <c r="L1437" s="111"/>
      <c r="M1437"/>
      <c r="N1437"/>
      <c r="O1437"/>
      <c r="P1437"/>
      <c r="Q1437"/>
      <c r="R1437"/>
      <c r="S1437"/>
      <c r="T1437" s="109"/>
      <c r="U1437"/>
      <c r="V1437"/>
      <c r="W1437"/>
      <c r="X1437"/>
      <c r="Y1437"/>
      <c r="Z1437"/>
      <c r="AA1437"/>
    </row>
    <row r="1438" spans="1:27" x14ac:dyDescent="0.25">
      <c r="A1438"/>
      <c r="B1438"/>
      <c r="C1438"/>
      <c r="D1438"/>
      <c r="E1438" s="108"/>
      <c r="F1438"/>
      <c r="G1438"/>
      <c r="H1438" s="108"/>
      <c r="I1438"/>
      <c r="J1438"/>
      <c r="K1438"/>
      <c r="L1438" s="111"/>
      <c r="M1438"/>
      <c r="N1438"/>
      <c r="O1438"/>
      <c r="P1438"/>
      <c r="Q1438"/>
      <c r="R1438"/>
      <c r="S1438"/>
      <c r="T1438" s="109"/>
      <c r="U1438"/>
      <c r="V1438"/>
      <c r="W1438"/>
      <c r="X1438"/>
      <c r="Y1438"/>
      <c r="Z1438"/>
      <c r="AA1438"/>
    </row>
    <row r="1439" spans="1:27" x14ac:dyDescent="0.25">
      <c r="A1439"/>
      <c r="B1439"/>
      <c r="C1439"/>
      <c r="D1439"/>
      <c r="E1439" s="108"/>
      <c r="F1439"/>
      <c r="G1439"/>
      <c r="H1439" s="108"/>
      <c r="I1439"/>
      <c r="J1439"/>
      <c r="K1439"/>
      <c r="L1439" s="111"/>
      <c r="M1439"/>
      <c r="N1439"/>
      <c r="O1439"/>
      <c r="P1439"/>
      <c r="Q1439"/>
      <c r="R1439"/>
      <c r="S1439"/>
      <c r="T1439" s="109"/>
      <c r="U1439"/>
      <c r="V1439"/>
      <c r="W1439"/>
      <c r="X1439"/>
      <c r="Y1439"/>
      <c r="Z1439"/>
      <c r="AA1439"/>
    </row>
    <row r="1440" spans="1:27" x14ac:dyDescent="0.25">
      <c r="A1440"/>
      <c r="B1440"/>
      <c r="C1440"/>
      <c r="D1440"/>
      <c r="E1440" s="108"/>
      <c r="F1440"/>
      <c r="G1440"/>
      <c r="H1440" s="108"/>
      <c r="I1440"/>
      <c r="J1440"/>
      <c r="K1440"/>
      <c r="L1440" s="111"/>
      <c r="M1440"/>
      <c r="N1440"/>
      <c r="O1440"/>
      <c r="P1440"/>
      <c r="Q1440"/>
      <c r="R1440"/>
      <c r="S1440"/>
      <c r="T1440" s="109"/>
      <c r="U1440"/>
      <c r="V1440"/>
      <c r="W1440"/>
      <c r="X1440"/>
      <c r="Y1440"/>
      <c r="Z1440"/>
      <c r="AA1440"/>
    </row>
    <row r="1441" spans="1:27" x14ac:dyDescent="0.25">
      <c r="A1441"/>
      <c r="B1441"/>
      <c r="C1441"/>
      <c r="D1441"/>
      <c r="E1441" s="108"/>
      <c r="F1441"/>
      <c r="G1441"/>
      <c r="H1441" s="108"/>
      <c r="I1441"/>
      <c r="J1441"/>
      <c r="K1441"/>
      <c r="L1441" s="111"/>
      <c r="M1441"/>
      <c r="N1441"/>
      <c r="O1441"/>
      <c r="P1441"/>
      <c r="Q1441"/>
      <c r="R1441"/>
      <c r="S1441"/>
      <c r="T1441" s="109"/>
      <c r="U1441"/>
      <c r="V1441"/>
      <c r="W1441"/>
      <c r="X1441"/>
      <c r="Y1441"/>
      <c r="Z1441"/>
      <c r="AA1441"/>
    </row>
    <row r="1442" spans="1:27" x14ac:dyDescent="0.25">
      <c r="A1442"/>
      <c r="B1442"/>
      <c r="C1442"/>
      <c r="D1442"/>
      <c r="E1442" s="108"/>
      <c r="F1442"/>
      <c r="G1442"/>
      <c r="H1442" s="108"/>
      <c r="I1442"/>
      <c r="J1442"/>
      <c r="K1442"/>
      <c r="L1442" s="111"/>
      <c r="M1442"/>
      <c r="N1442"/>
      <c r="O1442"/>
      <c r="P1442"/>
      <c r="Q1442"/>
      <c r="R1442"/>
      <c r="S1442"/>
      <c r="T1442" s="109"/>
      <c r="U1442"/>
      <c r="V1442"/>
      <c r="W1442"/>
      <c r="X1442"/>
      <c r="Y1442"/>
      <c r="Z1442"/>
      <c r="AA1442"/>
    </row>
    <row r="1443" spans="1:27" x14ac:dyDescent="0.25">
      <c r="A1443"/>
      <c r="B1443"/>
      <c r="C1443"/>
      <c r="D1443"/>
      <c r="E1443" s="108"/>
      <c r="F1443"/>
      <c r="G1443"/>
      <c r="H1443" s="108"/>
      <c r="I1443"/>
      <c r="J1443"/>
      <c r="K1443"/>
      <c r="L1443" s="111"/>
      <c r="M1443"/>
      <c r="N1443"/>
      <c r="O1443"/>
      <c r="P1443"/>
      <c r="Q1443"/>
      <c r="R1443"/>
      <c r="S1443"/>
      <c r="T1443" s="109"/>
      <c r="U1443"/>
      <c r="V1443"/>
      <c r="W1443"/>
      <c r="X1443"/>
      <c r="Y1443"/>
      <c r="Z1443"/>
      <c r="AA1443"/>
    </row>
    <row r="1444" spans="1:27" x14ac:dyDescent="0.25">
      <c r="A1444"/>
      <c r="B1444"/>
      <c r="C1444"/>
      <c r="D1444"/>
      <c r="E1444" s="108"/>
      <c r="F1444"/>
      <c r="G1444"/>
      <c r="H1444" s="108"/>
      <c r="I1444"/>
      <c r="J1444"/>
      <c r="K1444"/>
      <c r="L1444" s="111"/>
      <c r="M1444"/>
      <c r="N1444"/>
      <c r="O1444"/>
      <c r="P1444"/>
      <c r="Q1444"/>
      <c r="R1444"/>
      <c r="S1444"/>
      <c r="T1444" s="109"/>
      <c r="U1444"/>
      <c r="V1444"/>
      <c r="W1444"/>
      <c r="X1444"/>
      <c r="Y1444"/>
      <c r="Z1444"/>
      <c r="AA1444"/>
    </row>
    <row r="1445" spans="1:27" x14ac:dyDescent="0.25">
      <c r="A1445"/>
      <c r="B1445"/>
      <c r="C1445"/>
      <c r="D1445"/>
      <c r="E1445" s="108"/>
      <c r="F1445"/>
      <c r="G1445"/>
      <c r="H1445" s="108"/>
      <c r="I1445"/>
      <c r="J1445"/>
      <c r="K1445"/>
      <c r="L1445" s="111"/>
      <c r="M1445"/>
      <c r="N1445"/>
      <c r="O1445"/>
      <c r="P1445"/>
      <c r="Q1445"/>
      <c r="R1445"/>
      <c r="S1445"/>
      <c r="T1445" s="109"/>
      <c r="U1445"/>
      <c r="V1445"/>
      <c r="W1445"/>
      <c r="X1445"/>
      <c r="Y1445"/>
      <c r="Z1445"/>
      <c r="AA1445"/>
    </row>
    <row r="1446" spans="1:27" x14ac:dyDescent="0.25">
      <c r="A1446"/>
      <c r="B1446"/>
      <c r="C1446"/>
      <c r="D1446"/>
      <c r="E1446" s="108"/>
      <c r="F1446"/>
      <c r="G1446"/>
      <c r="H1446" s="108"/>
      <c r="I1446"/>
      <c r="J1446"/>
      <c r="K1446"/>
      <c r="L1446" s="111"/>
      <c r="M1446"/>
      <c r="N1446"/>
      <c r="O1446"/>
      <c r="P1446"/>
      <c r="Q1446"/>
      <c r="R1446"/>
      <c r="S1446"/>
      <c r="T1446" s="109"/>
      <c r="U1446"/>
      <c r="V1446"/>
      <c r="W1446"/>
      <c r="X1446"/>
      <c r="Y1446"/>
      <c r="Z1446"/>
      <c r="AA1446"/>
    </row>
    <row r="1447" spans="1:27" x14ac:dyDescent="0.25">
      <c r="A1447"/>
      <c r="B1447"/>
      <c r="C1447"/>
      <c r="D1447"/>
      <c r="E1447" s="108"/>
      <c r="F1447"/>
      <c r="G1447"/>
      <c r="H1447" s="108"/>
      <c r="I1447"/>
      <c r="J1447"/>
      <c r="K1447"/>
      <c r="L1447" s="111"/>
      <c r="M1447"/>
      <c r="N1447"/>
      <c r="O1447"/>
      <c r="P1447"/>
      <c r="Q1447"/>
      <c r="R1447"/>
      <c r="S1447"/>
      <c r="T1447" s="109"/>
      <c r="U1447"/>
      <c r="V1447"/>
      <c r="W1447"/>
      <c r="X1447"/>
      <c r="Y1447"/>
      <c r="Z1447"/>
      <c r="AA1447"/>
    </row>
    <row r="1448" spans="1:27" x14ac:dyDescent="0.25">
      <c r="A1448"/>
      <c r="B1448"/>
      <c r="C1448"/>
      <c r="D1448"/>
      <c r="E1448" s="108"/>
      <c r="F1448"/>
      <c r="G1448"/>
      <c r="H1448" s="108"/>
      <c r="I1448"/>
      <c r="J1448"/>
      <c r="K1448"/>
      <c r="L1448" s="111"/>
      <c r="M1448"/>
      <c r="N1448"/>
      <c r="O1448"/>
      <c r="P1448"/>
      <c r="Q1448"/>
      <c r="R1448"/>
      <c r="S1448"/>
      <c r="T1448" s="109"/>
      <c r="U1448"/>
      <c r="V1448"/>
      <c r="W1448"/>
      <c r="X1448"/>
      <c r="Y1448"/>
      <c r="Z1448"/>
      <c r="AA1448"/>
    </row>
    <row r="1449" spans="1:27" x14ac:dyDescent="0.25">
      <c r="A1449"/>
      <c r="B1449"/>
      <c r="C1449"/>
      <c r="D1449"/>
      <c r="E1449" s="108"/>
      <c r="F1449"/>
      <c r="G1449"/>
      <c r="H1449" s="108"/>
      <c r="I1449"/>
      <c r="J1449"/>
      <c r="K1449"/>
      <c r="L1449" s="111"/>
      <c r="M1449"/>
      <c r="N1449"/>
      <c r="O1449"/>
      <c r="P1449"/>
      <c r="Q1449"/>
      <c r="R1449"/>
      <c r="S1449"/>
      <c r="T1449" s="109"/>
      <c r="U1449"/>
      <c r="V1449"/>
      <c r="W1449"/>
      <c r="X1449"/>
      <c r="Y1449"/>
      <c r="Z1449"/>
      <c r="AA1449"/>
    </row>
    <row r="1450" spans="1:27" x14ac:dyDescent="0.25">
      <c r="A1450"/>
      <c r="B1450"/>
      <c r="C1450"/>
      <c r="D1450"/>
      <c r="E1450" s="108"/>
      <c r="F1450"/>
      <c r="G1450"/>
      <c r="H1450" s="108"/>
      <c r="I1450"/>
      <c r="J1450"/>
      <c r="K1450"/>
      <c r="L1450" s="111"/>
      <c r="M1450"/>
      <c r="N1450"/>
      <c r="O1450"/>
      <c r="P1450"/>
      <c r="Q1450"/>
      <c r="R1450"/>
      <c r="S1450"/>
      <c r="T1450" s="109"/>
      <c r="U1450"/>
      <c r="V1450"/>
      <c r="W1450"/>
      <c r="X1450"/>
      <c r="Y1450"/>
      <c r="Z1450"/>
      <c r="AA1450"/>
    </row>
    <row r="1451" spans="1:27" x14ac:dyDescent="0.25">
      <c r="A1451"/>
      <c r="B1451"/>
      <c r="C1451"/>
      <c r="D1451"/>
      <c r="E1451" s="108"/>
      <c r="F1451"/>
      <c r="G1451"/>
      <c r="H1451" s="108"/>
      <c r="I1451"/>
      <c r="J1451"/>
      <c r="K1451"/>
      <c r="L1451" s="111"/>
      <c r="M1451"/>
      <c r="N1451"/>
      <c r="O1451"/>
      <c r="P1451"/>
      <c r="Q1451"/>
      <c r="R1451"/>
      <c r="S1451"/>
      <c r="T1451" s="109"/>
      <c r="U1451"/>
      <c r="V1451"/>
      <c r="W1451"/>
      <c r="X1451"/>
      <c r="Y1451"/>
      <c r="Z1451"/>
      <c r="AA1451"/>
    </row>
    <row r="1452" spans="1:27" x14ac:dyDescent="0.25">
      <c r="A1452"/>
      <c r="B1452"/>
      <c r="C1452"/>
      <c r="D1452"/>
      <c r="E1452" s="108"/>
      <c r="F1452"/>
      <c r="G1452"/>
      <c r="H1452" s="108"/>
      <c r="I1452"/>
      <c r="J1452"/>
      <c r="K1452"/>
      <c r="L1452" s="111"/>
      <c r="M1452"/>
      <c r="N1452"/>
      <c r="O1452"/>
      <c r="P1452"/>
      <c r="Q1452"/>
      <c r="R1452"/>
      <c r="S1452"/>
      <c r="T1452" s="109"/>
      <c r="U1452"/>
      <c r="V1452"/>
      <c r="W1452"/>
      <c r="X1452"/>
      <c r="Y1452"/>
      <c r="Z1452"/>
      <c r="AA1452"/>
    </row>
    <row r="1453" spans="1:27" x14ac:dyDescent="0.25">
      <c r="A1453"/>
      <c r="B1453"/>
      <c r="C1453"/>
      <c r="D1453"/>
      <c r="E1453" s="108"/>
      <c r="F1453"/>
      <c r="G1453"/>
      <c r="H1453" s="108"/>
      <c r="I1453"/>
      <c r="J1453"/>
      <c r="K1453"/>
      <c r="L1453" s="111"/>
      <c r="M1453"/>
      <c r="N1453"/>
      <c r="O1453"/>
      <c r="P1453"/>
      <c r="Q1453"/>
      <c r="R1453"/>
      <c r="S1453"/>
      <c r="T1453" s="109"/>
      <c r="U1453"/>
      <c r="V1453"/>
      <c r="W1453"/>
      <c r="X1453"/>
      <c r="Y1453"/>
      <c r="Z1453"/>
      <c r="AA1453"/>
    </row>
    <row r="1454" spans="1:27" x14ac:dyDescent="0.25">
      <c r="A1454"/>
      <c r="B1454"/>
      <c r="C1454"/>
      <c r="D1454"/>
      <c r="E1454" s="108"/>
      <c r="F1454"/>
      <c r="G1454"/>
      <c r="H1454" s="108"/>
      <c r="I1454"/>
      <c r="J1454"/>
      <c r="K1454"/>
      <c r="L1454" s="111"/>
      <c r="M1454"/>
      <c r="N1454"/>
      <c r="O1454"/>
      <c r="P1454"/>
      <c r="Q1454"/>
      <c r="R1454"/>
      <c r="S1454"/>
      <c r="T1454" s="109"/>
      <c r="U1454"/>
      <c r="V1454"/>
      <c r="W1454"/>
      <c r="X1454"/>
      <c r="Y1454"/>
      <c r="Z1454"/>
      <c r="AA1454"/>
    </row>
    <row r="1455" spans="1:27" x14ac:dyDescent="0.25">
      <c r="A1455"/>
      <c r="B1455"/>
      <c r="C1455"/>
      <c r="D1455"/>
      <c r="E1455" s="108"/>
      <c r="F1455"/>
      <c r="G1455"/>
      <c r="H1455" s="108"/>
      <c r="I1455"/>
      <c r="J1455"/>
      <c r="K1455"/>
      <c r="L1455" s="111"/>
      <c r="M1455"/>
      <c r="N1455"/>
      <c r="O1455"/>
      <c r="P1455"/>
      <c r="Q1455"/>
      <c r="R1455"/>
      <c r="S1455"/>
      <c r="T1455" s="109"/>
      <c r="U1455"/>
      <c r="V1455"/>
      <c r="W1455"/>
      <c r="X1455"/>
      <c r="Y1455"/>
      <c r="Z1455"/>
      <c r="AA1455"/>
    </row>
    <row r="1456" spans="1:27" x14ac:dyDescent="0.25">
      <c r="A1456"/>
      <c r="B1456"/>
      <c r="C1456"/>
      <c r="D1456"/>
      <c r="E1456" s="108"/>
      <c r="F1456"/>
      <c r="G1456"/>
      <c r="H1456" s="108"/>
      <c r="I1456"/>
      <c r="J1456"/>
      <c r="K1456"/>
      <c r="L1456" s="111"/>
      <c r="M1456"/>
      <c r="N1456"/>
      <c r="O1456"/>
      <c r="P1456"/>
      <c r="Q1456"/>
      <c r="R1456"/>
      <c r="S1456"/>
      <c r="T1456" s="109"/>
      <c r="U1456"/>
      <c r="V1456"/>
      <c r="W1456"/>
      <c r="X1456"/>
      <c r="Y1456"/>
      <c r="Z1456"/>
      <c r="AA1456"/>
    </row>
    <row r="1457" spans="1:27" x14ac:dyDescent="0.25">
      <c r="A1457"/>
      <c r="B1457"/>
      <c r="C1457"/>
      <c r="D1457"/>
      <c r="E1457" s="108"/>
      <c r="F1457"/>
      <c r="G1457"/>
      <c r="H1457" s="108"/>
      <c r="I1457"/>
      <c r="J1457"/>
      <c r="K1457"/>
      <c r="L1457" s="111"/>
      <c r="M1457"/>
      <c r="N1457"/>
      <c r="O1457"/>
      <c r="P1457"/>
      <c r="Q1457"/>
      <c r="R1457"/>
      <c r="S1457"/>
      <c r="T1457" s="109"/>
      <c r="U1457"/>
      <c r="V1457"/>
      <c r="W1457"/>
      <c r="X1457"/>
      <c r="Y1457"/>
      <c r="Z1457"/>
      <c r="AA1457"/>
    </row>
    <row r="1458" spans="1:27" x14ac:dyDescent="0.25">
      <c r="A1458"/>
      <c r="B1458"/>
      <c r="C1458"/>
      <c r="D1458"/>
      <c r="E1458" s="108"/>
      <c r="F1458"/>
      <c r="G1458"/>
      <c r="H1458" s="108"/>
      <c r="I1458"/>
      <c r="J1458"/>
      <c r="K1458"/>
      <c r="L1458" s="111"/>
      <c r="M1458"/>
      <c r="N1458"/>
      <c r="O1458"/>
      <c r="P1458"/>
      <c r="Q1458"/>
      <c r="R1458"/>
      <c r="S1458"/>
      <c r="T1458" s="109"/>
      <c r="U1458"/>
      <c r="V1458"/>
      <c r="W1458"/>
      <c r="X1458"/>
      <c r="Y1458"/>
      <c r="Z1458"/>
      <c r="AA1458"/>
    </row>
    <row r="1459" spans="1:27" x14ac:dyDescent="0.25">
      <c r="A1459"/>
      <c r="B1459"/>
      <c r="C1459"/>
      <c r="D1459"/>
      <c r="E1459" s="108"/>
      <c r="F1459"/>
      <c r="G1459"/>
      <c r="H1459" s="108"/>
      <c r="I1459"/>
      <c r="J1459"/>
      <c r="K1459"/>
      <c r="L1459" s="111"/>
      <c r="M1459"/>
      <c r="N1459"/>
      <c r="O1459"/>
      <c r="P1459"/>
      <c r="Q1459"/>
      <c r="R1459"/>
      <c r="S1459"/>
      <c r="T1459" s="109"/>
      <c r="U1459"/>
      <c r="V1459"/>
      <c r="W1459"/>
      <c r="X1459"/>
      <c r="Y1459"/>
      <c r="Z1459"/>
      <c r="AA1459"/>
    </row>
    <row r="1460" spans="1:27" x14ac:dyDescent="0.25">
      <c r="A1460"/>
      <c r="B1460"/>
      <c r="C1460"/>
      <c r="D1460"/>
      <c r="E1460" s="108"/>
      <c r="F1460"/>
      <c r="G1460"/>
      <c r="H1460" s="108"/>
      <c r="I1460"/>
      <c r="J1460"/>
      <c r="K1460"/>
      <c r="L1460" s="111"/>
      <c r="M1460"/>
      <c r="N1460"/>
      <c r="O1460"/>
      <c r="P1460"/>
      <c r="Q1460"/>
      <c r="R1460"/>
      <c r="S1460"/>
      <c r="T1460" s="109"/>
      <c r="U1460"/>
      <c r="V1460"/>
      <c r="W1460"/>
      <c r="X1460"/>
      <c r="Y1460"/>
      <c r="Z1460"/>
      <c r="AA1460"/>
    </row>
    <row r="1461" spans="1:27" x14ac:dyDescent="0.25">
      <c r="A1461"/>
      <c r="B1461"/>
      <c r="C1461"/>
      <c r="D1461"/>
      <c r="E1461" s="108"/>
      <c r="F1461"/>
      <c r="G1461"/>
      <c r="H1461" s="108"/>
      <c r="I1461"/>
      <c r="J1461"/>
      <c r="K1461"/>
      <c r="L1461" s="111"/>
      <c r="M1461"/>
      <c r="N1461"/>
      <c r="O1461"/>
      <c r="P1461"/>
      <c r="Q1461"/>
      <c r="R1461"/>
      <c r="S1461"/>
      <c r="T1461" s="109"/>
      <c r="U1461"/>
      <c r="V1461"/>
      <c r="W1461"/>
      <c r="X1461"/>
      <c r="Y1461"/>
      <c r="Z1461"/>
      <c r="AA1461"/>
    </row>
    <row r="1462" spans="1:27" x14ac:dyDescent="0.25">
      <c r="A1462"/>
      <c r="B1462"/>
      <c r="C1462"/>
      <c r="D1462"/>
      <c r="E1462" s="108"/>
      <c r="F1462"/>
      <c r="G1462"/>
      <c r="H1462" s="108"/>
      <c r="I1462"/>
      <c r="J1462"/>
      <c r="K1462"/>
      <c r="L1462" s="111"/>
      <c r="M1462"/>
      <c r="N1462"/>
      <c r="O1462"/>
      <c r="P1462"/>
      <c r="Q1462"/>
      <c r="R1462"/>
      <c r="S1462"/>
      <c r="T1462" s="109"/>
      <c r="U1462"/>
      <c r="V1462"/>
      <c r="W1462"/>
      <c r="X1462"/>
      <c r="Y1462"/>
      <c r="Z1462"/>
      <c r="AA1462"/>
    </row>
    <row r="1463" spans="1:27" x14ac:dyDescent="0.25">
      <c r="A1463"/>
      <c r="B1463"/>
      <c r="C1463"/>
      <c r="D1463"/>
      <c r="E1463" s="108"/>
      <c r="F1463"/>
      <c r="G1463"/>
      <c r="H1463" s="108"/>
      <c r="I1463"/>
      <c r="J1463"/>
      <c r="K1463"/>
      <c r="L1463" s="111"/>
      <c r="M1463"/>
      <c r="N1463"/>
      <c r="O1463"/>
      <c r="P1463"/>
      <c r="Q1463"/>
      <c r="R1463"/>
      <c r="S1463"/>
      <c r="T1463" s="109"/>
      <c r="U1463"/>
      <c r="V1463"/>
      <c r="W1463"/>
      <c r="X1463"/>
      <c r="Y1463"/>
      <c r="Z1463"/>
      <c r="AA1463"/>
    </row>
    <row r="1464" spans="1:27" x14ac:dyDescent="0.25">
      <c r="A1464"/>
      <c r="B1464"/>
      <c r="C1464"/>
      <c r="D1464"/>
      <c r="E1464" s="108"/>
      <c r="F1464"/>
      <c r="G1464"/>
      <c r="H1464" s="108"/>
      <c r="I1464"/>
      <c r="J1464"/>
      <c r="K1464"/>
      <c r="L1464" s="111"/>
      <c r="M1464"/>
      <c r="N1464"/>
      <c r="O1464"/>
      <c r="P1464"/>
      <c r="Q1464"/>
      <c r="R1464"/>
      <c r="S1464"/>
      <c r="T1464" s="109"/>
      <c r="U1464"/>
      <c r="V1464"/>
      <c r="W1464"/>
      <c r="X1464"/>
      <c r="Y1464"/>
      <c r="Z1464"/>
      <c r="AA1464"/>
    </row>
    <row r="1465" spans="1:27" x14ac:dyDescent="0.25">
      <c r="A1465"/>
      <c r="B1465"/>
      <c r="C1465"/>
      <c r="D1465"/>
      <c r="E1465" s="108"/>
      <c r="F1465"/>
      <c r="G1465"/>
      <c r="H1465" s="108"/>
      <c r="I1465"/>
      <c r="J1465"/>
      <c r="K1465"/>
      <c r="L1465" s="111"/>
      <c r="M1465"/>
      <c r="N1465"/>
      <c r="O1465"/>
      <c r="P1465"/>
      <c r="Q1465"/>
      <c r="R1465"/>
      <c r="S1465"/>
      <c r="T1465" s="109"/>
      <c r="U1465"/>
      <c r="V1465"/>
      <c r="W1465"/>
      <c r="X1465"/>
      <c r="Y1465"/>
      <c r="Z1465"/>
      <c r="AA1465"/>
    </row>
    <row r="1466" spans="1:27" x14ac:dyDescent="0.25">
      <c r="A1466"/>
      <c r="B1466"/>
      <c r="C1466"/>
      <c r="D1466"/>
      <c r="E1466" s="108"/>
      <c r="F1466"/>
      <c r="G1466"/>
      <c r="H1466" s="108"/>
      <c r="I1466"/>
      <c r="J1466"/>
      <c r="K1466"/>
      <c r="L1466" s="111"/>
      <c r="M1466"/>
      <c r="N1466"/>
      <c r="O1466"/>
      <c r="P1466"/>
      <c r="Q1466"/>
      <c r="R1466"/>
      <c r="S1466"/>
      <c r="T1466" s="109"/>
      <c r="U1466"/>
      <c r="V1466"/>
      <c r="W1466"/>
      <c r="X1466"/>
      <c r="Y1466"/>
      <c r="Z1466"/>
      <c r="AA1466"/>
    </row>
    <row r="1467" spans="1:27" x14ac:dyDescent="0.25">
      <c r="A1467"/>
      <c r="B1467"/>
      <c r="C1467"/>
      <c r="D1467"/>
      <c r="E1467" s="108"/>
      <c r="F1467"/>
      <c r="G1467"/>
      <c r="H1467" s="108"/>
      <c r="I1467"/>
      <c r="J1467"/>
      <c r="K1467"/>
      <c r="L1467" s="111"/>
      <c r="M1467"/>
      <c r="N1467"/>
      <c r="O1467"/>
      <c r="P1467"/>
      <c r="Q1467"/>
      <c r="R1467"/>
      <c r="S1467"/>
      <c r="T1467" s="109"/>
      <c r="U1467"/>
      <c r="V1467"/>
      <c r="W1467"/>
      <c r="X1467"/>
      <c r="Y1467"/>
      <c r="Z1467"/>
      <c r="AA1467"/>
    </row>
    <row r="1468" spans="1:27" x14ac:dyDescent="0.25">
      <c r="A1468"/>
      <c r="B1468"/>
      <c r="C1468"/>
      <c r="D1468"/>
      <c r="E1468" s="108"/>
      <c r="F1468"/>
      <c r="G1468"/>
      <c r="H1468" s="108"/>
      <c r="I1468"/>
      <c r="J1468"/>
      <c r="K1468"/>
      <c r="L1468" s="111"/>
      <c r="M1468"/>
      <c r="N1468"/>
      <c r="O1468"/>
      <c r="P1468"/>
      <c r="Q1468"/>
      <c r="R1468"/>
      <c r="S1468"/>
      <c r="T1468" s="109"/>
      <c r="U1468"/>
      <c r="V1468"/>
      <c r="W1468"/>
      <c r="X1468"/>
      <c r="Y1468"/>
      <c r="Z1468"/>
      <c r="AA1468"/>
    </row>
    <row r="1469" spans="1:27" x14ac:dyDescent="0.25">
      <c r="A1469"/>
      <c r="B1469"/>
      <c r="C1469"/>
      <c r="D1469"/>
      <c r="E1469" s="108"/>
      <c r="F1469"/>
      <c r="G1469"/>
      <c r="H1469" s="108"/>
      <c r="I1469"/>
      <c r="J1469"/>
      <c r="K1469"/>
      <c r="L1469" s="111"/>
      <c r="M1469"/>
      <c r="N1469"/>
      <c r="O1469"/>
      <c r="P1469"/>
      <c r="Q1469"/>
      <c r="R1469"/>
      <c r="S1469"/>
      <c r="T1469" s="109"/>
      <c r="U1469"/>
      <c r="V1469"/>
      <c r="W1469"/>
      <c r="X1469"/>
      <c r="Y1469"/>
      <c r="Z1469"/>
      <c r="AA1469"/>
    </row>
    <row r="1470" spans="1:27" x14ac:dyDescent="0.25">
      <c r="A1470"/>
      <c r="B1470"/>
      <c r="C1470"/>
      <c r="D1470"/>
      <c r="E1470" s="108"/>
      <c r="F1470"/>
      <c r="G1470"/>
      <c r="H1470" s="108"/>
      <c r="I1470"/>
      <c r="J1470"/>
      <c r="K1470"/>
      <c r="L1470" s="111"/>
      <c r="M1470"/>
      <c r="N1470"/>
      <c r="O1470"/>
      <c r="P1470"/>
      <c r="Q1470"/>
      <c r="R1470"/>
      <c r="S1470"/>
      <c r="T1470" s="109"/>
      <c r="U1470"/>
      <c r="V1470"/>
      <c r="W1470"/>
      <c r="X1470"/>
      <c r="Y1470"/>
      <c r="Z1470"/>
      <c r="AA1470"/>
    </row>
    <row r="1471" spans="1:27" x14ac:dyDescent="0.25">
      <c r="A1471"/>
      <c r="B1471"/>
      <c r="C1471"/>
      <c r="D1471"/>
      <c r="E1471" s="108"/>
      <c r="F1471"/>
      <c r="G1471"/>
      <c r="H1471" s="108"/>
      <c r="I1471"/>
      <c r="J1471"/>
      <c r="K1471"/>
      <c r="L1471" s="111"/>
      <c r="M1471"/>
      <c r="N1471"/>
      <c r="O1471"/>
      <c r="P1471"/>
      <c r="Q1471"/>
      <c r="R1471"/>
      <c r="S1471"/>
      <c r="T1471" s="109"/>
      <c r="U1471"/>
      <c r="V1471"/>
      <c r="W1471"/>
      <c r="X1471"/>
      <c r="Y1471"/>
      <c r="Z1471"/>
      <c r="AA1471"/>
    </row>
    <row r="1472" spans="1:27" x14ac:dyDescent="0.25">
      <c r="A1472"/>
      <c r="B1472"/>
      <c r="C1472"/>
      <c r="D1472"/>
      <c r="E1472" s="108"/>
      <c r="F1472"/>
      <c r="G1472"/>
      <c r="H1472" s="108"/>
      <c r="I1472"/>
      <c r="J1472"/>
      <c r="K1472"/>
      <c r="L1472" s="111"/>
      <c r="M1472"/>
      <c r="N1472"/>
      <c r="O1472"/>
      <c r="P1472"/>
      <c r="Q1472"/>
      <c r="R1472"/>
      <c r="S1472"/>
      <c r="T1472" s="109"/>
      <c r="U1472"/>
      <c r="V1472"/>
      <c r="W1472"/>
      <c r="X1472"/>
      <c r="Y1472"/>
      <c r="Z1472"/>
      <c r="AA1472"/>
    </row>
    <row r="1473" spans="1:27" x14ac:dyDescent="0.25">
      <c r="A1473"/>
      <c r="B1473"/>
      <c r="C1473"/>
      <c r="D1473"/>
      <c r="E1473" s="108"/>
      <c r="F1473"/>
      <c r="G1473"/>
      <c r="H1473" s="108"/>
      <c r="I1473"/>
      <c r="J1473"/>
      <c r="K1473"/>
      <c r="L1473" s="111"/>
      <c r="M1473"/>
      <c r="N1473"/>
      <c r="O1473"/>
      <c r="P1473"/>
      <c r="Q1473"/>
      <c r="R1473"/>
      <c r="S1473"/>
      <c r="T1473" s="109"/>
      <c r="U1473"/>
      <c r="V1473"/>
      <c r="W1473"/>
      <c r="X1473"/>
      <c r="Y1473"/>
      <c r="Z1473"/>
      <c r="AA1473"/>
    </row>
    <row r="1474" spans="1:27" x14ac:dyDescent="0.25">
      <c r="A1474"/>
      <c r="B1474"/>
      <c r="C1474"/>
      <c r="D1474"/>
      <c r="E1474" s="108"/>
      <c r="F1474"/>
      <c r="G1474"/>
      <c r="H1474" s="108"/>
      <c r="I1474"/>
      <c r="J1474"/>
      <c r="K1474"/>
      <c r="L1474" s="111"/>
      <c r="M1474"/>
      <c r="N1474"/>
      <c r="O1474"/>
      <c r="P1474"/>
      <c r="Q1474"/>
      <c r="R1474"/>
      <c r="S1474"/>
      <c r="T1474" s="109"/>
      <c r="U1474"/>
      <c r="V1474"/>
      <c r="W1474"/>
      <c r="X1474"/>
      <c r="Y1474"/>
      <c r="Z1474"/>
      <c r="AA1474"/>
    </row>
    <row r="1475" spans="1:27" x14ac:dyDescent="0.25">
      <c r="A1475"/>
      <c r="B1475"/>
      <c r="C1475"/>
      <c r="D1475"/>
      <c r="E1475" s="108"/>
      <c r="F1475"/>
      <c r="G1475"/>
      <c r="H1475" s="108"/>
      <c r="I1475"/>
      <c r="J1475"/>
      <c r="K1475"/>
      <c r="L1475" s="111"/>
      <c r="M1475"/>
      <c r="N1475"/>
      <c r="O1475"/>
      <c r="P1475"/>
      <c r="Q1475"/>
      <c r="R1475"/>
      <c r="S1475"/>
      <c r="T1475" s="109"/>
      <c r="U1475"/>
      <c r="V1475"/>
      <c r="W1475"/>
      <c r="X1475"/>
      <c r="Y1475"/>
      <c r="Z1475"/>
      <c r="AA1475"/>
    </row>
    <row r="1476" spans="1:27" x14ac:dyDescent="0.25">
      <c r="A1476"/>
      <c r="B1476"/>
      <c r="C1476"/>
      <c r="D1476"/>
      <c r="E1476" s="108"/>
      <c r="F1476"/>
      <c r="G1476"/>
      <c r="H1476" s="108"/>
      <c r="I1476"/>
      <c r="J1476"/>
      <c r="K1476"/>
      <c r="L1476" s="111"/>
      <c r="M1476"/>
      <c r="N1476"/>
      <c r="O1476"/>
      <c r="P1476"/>
      <c r="Q1476"/>
      <c r="R1476"/>
      <c r="S1476"/>
      <c r="T1476" s="109"/>
      <c r="U1476"/>
      <c r="V1476"/>
      <c r="W1476"/>
      <c r="X1476"/>
      <c r="Y1476"/>
      <c r="Z1476"/>
      <c r="AA1476"/>
    </row>
    <row r="1477" spans="1:27" x14ac:dyDescent="0.25">
      <c r="A1477"/>
      <c r="B1477"/>
      <c r="C1477"/>
      <c r="D1477"/>
      <c r="E1477" s="108"/>
      <c r="F1477"/>
      <c r="G1477"/>
      <c r="H1477" s="108"/>
      <c r="I1477"/>
      <c r="J1477"/>
      <c r="K1477"/>
      <c r="L1477" s="111"/>
      <c r="M1477"/>
      <c r="N1477"/>
      <c r="O1477"/>
      <c r="P1477"/>
      <c r="Q1477"/>
      <c r="R1477"/>
      <c r="S1477"/>
      <c r="T1477" s="109"/>
      <c r="U1477"/>
      <c r="V1477"/>
      <c r="W1477"/>
      <c r="X1477"/>
      <c r="Y1477"/>
      <c r="Z1477"/>
      <c r="AA1477"/>
    </row>
    <row r="1478" spans="1:27" x14ac:dyDescent="0.25">
      <c r="A1478"/>
      <c r="B1478"/>
      <c r="C1478"/>
      <c r="D1478"/>
      <c r="E1478" s="108"/>
      <c r="F1478"/>
      <c r="G1478"/>
      <c r="H1478" s="108"/>
      <c r="I1478"/>
      <c r="J1478"/>
      <c r="K1478"/>
      <c r="L1478" s="111"/>
      <c r="M1478"/>
      <c r="N1478"/>
      <c r="O1478"/>
      <c r="P1478"/>
      <c r="Q1478"/>
      <c r="R1478"/>
      <c r="S1478"/>
      <c r="T1478" s="109"/>
      <c r="U1478"/>
      <c r="V1478"/>
      <c r="W1478"/>
      <c r="X1478"/>
      <c r="Y1478"/>
      <c r="Z1478"/>
      <c r="AA1478"/>
    </row>
    <row r="1479" spans="1:27" x14ac:dyDescent="0.25">
      <c r="A1479"/>
      <c r="B1479"/>
      <c r="C1479"/>
      <c r="D1479"/>
      <c r="E1479" s="108"/>
      <c r="F1479"/>
      <c r="G1479"/>
      <c r="H1479" s="108"/>
      <c r="I1479"/>
      <c r="J1479"/>
      <c r="K1479"/>
      <c r="L1479" s="111"/>
      <c r="M1479"/>
      <c r="N1479"/>
      <c r="O1479"/>
      <c r="P1479"/>
      <c r="Q1479"/>
      <c r="R1479"/>
      <c r="S1479"/>
      <c r="T1479" s="109"/>
      <c r="U1479"/>
      <c r="V1479"/>
      <c r="W1479"/>
      <c r="X1479"/>
      <c r="Y1479"/>
      <c r="Z1479"/>
      <c r="AA1479"/>
    </row>
    <row r="1480" spans="1:27" x14ac:dyDescent="0.25">
      <c r="A1480"/>
      <c r="B1480"/>
      <c r="C1480"/>
      <c r="D1480"/>
      <c r="E1480" s="108"/>
      <c r="F1480"/>
      <c r="G1480"/>
      <c r="H1480" s="108"/>
      <c r="I1480"/>
      <c r="J1480"/>
      <c r="K1480"/>
      <c r="L1480" s="111"/>
      <c r="M1480"/>
      <c r="N1480"/>
      <c r="O1480"/>
      <c r="P1480"/>
      <c r="Q1480"/>
      <c r="R1480"/>
      <c r="S1480"/>
      <c r="T1480" s="109"/>
      <c r="U1480"/>
      <c r="V1480"/>
      <c r="W1480"/>
      <c r="X1480"/>
      <c r="Y1480"/>
      <c r="Z1480"/>
      <c r="AA1480"/>
    </row>
    <row r="1481" spans="1:27" x14ac:dyDescent="0.25">
      <c r="A1481"/>
      <c r="B1481"/>
      <c r="C1481"/>
      <c r="D1481"/>
      <c r="E1481" s="108"/>
      <c r="F1481"/>
      <c r="G1481"/>
      <c r="H1481" s="108"/>
      <c r="I1481"/>
      <c r="J1481"/>
      <c r="K1481"/>
      <c r="L1481" s="111"/>
      <c r="M1481"/>
      <c r="N1481"/>
      <c r="O1481"/>
      <c r="P1481"/>
      <c r="Q1481"/>
      <c r="R1481"/>
      <c r="S1481"/>
      <c r="T1481" s="109"/>
      <c r="U1481"/>
      <c r="V1481"/>
      <c r="W1481"/>
      <c r="X1481"/>
      <c r="Y1481"/>
      <c r="Z1481"/>
      <c r="AA1481"/>
    </row>
    <row r="1482" spans="1:27" x14ac:dyDescent="0.25">
      <c r="A1482"/>
      <c r="B1482"/>
      <c r="C1482"/>
      <c r="D1482"/>
      <c r="E1482" s="108"/>
      <c r="F1482"/>
      <c r="G1482"/>
      <c r="H1482" s="108"/>
      <c r="I1482"/>
      <c r="J1482"/>
      <c r="K1482"/>
      <c r="L1482" s="111"/>
      <c r="M1482"/>
      <c r="N1482"/>
      <c r="O1482"/>
      <c r="P1482"/>
      <c r="Q1482"/>
      <c r="R1482"/>
      <c r="S1482"/>
      <c r="T1482" s="109"/>
      <c r="U1482"/>
      <c r="V1482"/>
      <c r="W1482"/>
      <c r="X1482"/>
      <c r="Y1482"/>
      <c r="Z1482"/>
      <c r="AA1482"/>
    </row>
    <row r="1483" spans="1:27" x14ac:dyDescent="0.25">
      <c r="A1483"/>
      <c r="B1483"/>
      <c r="C1483"/>
      <c r="D1483"/>
      <c r="E1483" s="108"/>
      <c r="F1483"/>
      <c r="G1483"/>
      <c r="H1483" s="108"/>
      <c r="I1483"/>
      <c r="J1483"/>
      <c r="K1483"/>
      <c r="L1483" s="111"/>
      <c r="M1483"/>
      <c r="N1483"/>
      <c r="O1483"/>
      <c r="P1483"/>
      <c r="Q1483"/>
      <c r="R1483"/>
      <c r="S1483"/>
      <c r="T1483" s="109"/>
      <c r="U1483"/>
      <c r="V1483"/>
      <c r="W1483"/>
      <c r="X1483"/>
      <c r="Y1483"/>
      <c r="Z1483"/>
      <c r="AA1483"/>
    </row>
    <row r="1484" spans="1:27" x14ac:dyDescent="0.25">
      <c r="A1484"/>
      <c r="B1484"/>
      <c r="C1484"/>
      <c r="D1484"/>
      <c r="E1484" s="108"/>
      <c r="F1484"/>
      <c r="G1484"/>
      <c r="H1484" s="108"/>
      <c r="I1484"/>
      <c r="J1484"/>
      <c r="K1484"/>
      <c r="L1484" s="111"/>
      <c r="M1484"/>
      <c r="N1484"/>
      <c r="O1484"/>
      <c r="P1484"/>
      <c r="Q1484"/>
      <c r="R1484"/>
      <c r="S1484"/>
      <c r="T1484" s="109"/>
      <c r="U1484"/>
      <c r="V1484"/>
      <c r="W1484"/>
      <c r="X1484"/>
      <c r="Y1484"/>
      <c r="Z1484"/>
      <c r="AA1484"/>
    </row>
    <row r="1485" spans="1:27" x14ac:dyDescent="0.25">
      <c r="A1485"/>
      <c r="B1485"/>
      <c r="C1485"/>
      <c r="D1485"/>
      <c r="E1485" s="108"/>
      <c r="F1485"/>
      <c r="G1485"/>
      <c r="H1485" s="108"/>
      <c r="I1485"/>
      <c r="J1485"/>
      <c r="K1485"/>
      <c r="L1485" s="111"/>
      <c r="M1485"/>
      <c r="N1485"/>
      <c r="O1485"/>
      <c r="P1485"/>
      <c r="Q1485"/>
      <c r="R1485"/>
      <c r="S1485"/>
      <c r="T1485" s="109"/>
      <c r="U1485"/>
      <c r="V1485"/>
      <c r="W1485"/>
      <c r="X1485"/>
      <c r="Y1485"/>
      <c r="Z1485"/>
      <c r="AA1485"/>
    </row>
    <row r="1486" spans="1:27" x14ac:dyDescent="0.25">
      <c r="A1486"/>
      <c r="B1486"/>
      <c r="C1486"/>
      <c r="D1486"/>
      <c r="E1486" s="108"/>
      <c r="F1486"/>
      <c r="G1486"/>
      <c r="H1486" s="108"/>
      <c r="I1486"/>
      <c r="J1486"/>
      <c r="K1486"/>
      <c r="L1486" s="111"/>
      <c r="M1486"/>
      <c r="N1486"/>
      <c r="O1486"/>
      <c r="P1486"/>
      <c r="Q1486"/>
      <c r="R1486"/>
      <c r="S1486"/>
      <c r="T1486" s="109"/>
      <c r="U1486"/>
      <c r="V1486"/>
      <c r="W1486"/>
      <c r="X1486"/>
      <c r="Y1486"/>
      <c r="Z1486"/>
      <c r="AA1486"/>
    </row>
    <row r="1487" spans="1:27" x14ac:dyDescent="0.25">
      <c r="A1487"/>
      <c r="B1487"/>
      <c r="C1487"/>
      <c r="D1487"/>
      <c r="E1487" s="108"/>
      <c r="F1487"/>
      <c r="G1487"/>
      <c r="H1487" s="108"/>
      <c r="I1487"/>
      <c r="J1487"/>
      <c r="K1487"/>
      <c r="L1487" s="111"/>
      <c r="M1487"/>
      <c r="N1487"/>
      <c r="O1487"/>
      <c r="P1487"/>
      <c r="Q1487"/>
      <c r="R1487"/>
      <c r="S1487"/>
      <c r="T1487" s="109"/>
      <c r="U1487"/>
      <c r="V1487"/>
      <c r="W1487"/>
      <c r="X1487"/>
      <c r="Y1487"/>
      <c r="Z1487"/>
      <c r="AA1487"/>
    </row>
    <row r="1488" spans="1:27" x14ac:dyDescent="0.25">
      <c r="A1488"/>
      <c r="B1488"/>
      <c r="C1488"/>
      <c r="D1488"/>
      <c r="E1488" s="108"/>
      <c r="F1488"/>
      <c r="G1488"/>
      <c r="H1488" s="108"/>
      <c r="I1488"/>
      <c r="J1488"/>
      <c r="K1488"/>
      <c r="L1488" s="111"/>
      <c r="M1488"/>
      <c r="N1488"/>
      <c r="O1488"/>
      <c r="P1488"/>
      <c r="Q1488"/>
      <c r="R1488"/>
      <c r="S1488"/>
      <c r="T1488" s="109"/>
      <c r="U1488"/>
      <c r="V1488"/>
      <c r="W1488"/>
      <c r="X1488"/>
      <c r="Y1488"/>
      <c r="Z1488"/>
      <c r="AA1488"/>
    </row>
    <row r="1489" spans="1:27" x14ac:dyDescent="0.25">
      <c r="A1489"/>
      <c r="B1489"/>
      <c r="C1489"/>
      <c r="D1489"/>
      <c r="E1489" s="108"/>
      <c r="F1489"/>
      <c r="G1489"/>
      <c r="H1489" s="108"/>
      <c r="I1489"/>
      <c r="J1489"/>
      <c r="K1489"/>
      <c r="L1489" s="111"/>
      <c r="M1489"/>
      <c r="N1489"/>
      <c r="O1489"/>
      <c r="P1489"/>
      <c r="Q1489"/>
      <c r="R1489"/>
      <c r="S1489"/>
      <c r="T1489" s="109"/>
      <c r="U1489"/>
      <c r="V1489"/>
      <c r="W1489"/>
      <c r="X1489"/>
      <c r="Y1489"/>
      <c r="Z1489"/>
      <c r="AA1489"/>
    </row>
    <row r="1490" spans="1:27" x14ac:dyDescent="0.25">
      <c r="A1490"/>
      <c r="B1490"/>
      <c r="C1490"/>
      <c r="D1490"/>
      <c r="E1490" s="108"/>
      <c r="F1490"/>
      <c r="G1490"/>
      <c r="H1490" s="108"/>
      <c r="I1490"/>
      <c r="J1490"/>
      <c r="K1490"/>
      <c r="L1490" s="111"/>
      <c r="M1490"/>
      <c r="N1490"/>
      <c r="O1490"/>
      <c r="P1490"/>
      <c r="Q1490"/>
      <c r="R1490"/>
      <c r="S1490"/>
      <c r="T1490" s="109"/>
      <c r="U1490"/>
      <c r="V1490"/>
      <c r="W1490"/>
      <c r="X1490"/>
      <c r="Y1490"/>
      <c r="Z1490"/>
      <c r="AA1490"/>
    </row>
    <row r="1491" spans="1:27" x14ac:dyDescent="0.25">
      <c r="A1491"/>
      <c r="B1491"/>
      <c r="C1491"/>
      <c r="D1491"/>
      <c r="E1491" s="108"/>
      <c r="F1491"/>
      <c r="G1491"/>
      <c r="H1491" s="108"/>
      <c r="I1491"/>
      <c r="J1491"/>
      <c r="K1491"/>
      <c r="L1491" s="111"/>
      <c r="M1491"/>
      <c r="N1491"/>
      <c r="O1491"/>
      <c r="P1491"/>
      <c r="Q1491"/>
      <c r="R1491"/>
      <c r="S1491"/>
      <c r="T1491" s="109"/>
      <c r="U1491"/>
      <c r="V1491"/>
      <c r="W1491"/>
      <c r="X1491"/>
      <c r="Y1491"/>
      <c r="Z1491"/>
      <c r="AA1491"/>
    </row>
    <row r="1492" spans="1:27" x14ac:dyDescent="0.25">
      <c r="A1492"/>
      <c r="B1492"/>
      <c r="C1492"/>
      <c r="D1492"/>
      <c r="E1492" s="108"/>
      <c r="F1492"/>
      <c r="G1492"/>
      <c r="H1492" s="108"/>
      <c r="I1492"/>
      <c r="J1492"/>
      <c r="K1492"/>
      <c r="L1492" s="111"/>
      <c r="M1492"/>
      <c r="N1492"/>
      <c r="O1492"/>
      <c r="P1492"/>
      <c r="Q1492"/>
      <c r="R1492"/>
      <c r="S1492"/>
      <c r="T1492" s="109"/>
      <c r="U1492"/>
      <c r="V1492"/>
      <c r="W1492"/>
      <c r="X1492"/>
      <c r="Y1492"/>
      <c r="Z1492"/>
      <c r="AA1492"/>
    </row>
    <row r="1493" spans="1:27" x14ac:dyDescent="0.25">
      <c r="A1493"/>
      <c r="B1493"/>
      <c r="C1493"/>
      <c r="D1493"/>
      <c r="E1493" s="108"/>
      <c r="F1493"/>
      <c r="G1493"/>
      <c r="H1493" s="108"/>
      <c r="I1493"/>
      <c r="J1493"/>
      <c r="K1493"/>
      <c r="L1493" s="111"/>
      <c r="M1493"/>
      <c r="N1493"/>
      <c r="O1493"/>
      <c r="P1493"/>
      <c r="Q1493"/>
      <c r="R1493"/>
      <c r="S1493"/>
      <c r="T1493" s="109"/>
      <c r="U1493"/>
      <c r="V1493"/>
      <c r="W1493"/>
      <c r="X1493"/>
      <c r="Y1493"/>
      <c r="Z1493"/>
      <c r="AA1493"/>
    </row>
    <row r="1494" spans="1:27" x14ac:dyDescent="0.25">
      <c r="A1494"/>
      <c r="B1494"/>
      <c r="C1494"/>
      <c r="D1494"/>
      <c r="E1494" s="108"/>
      <c r="F1494"/>
      <c r="G1494"/>
      <c r="H1494" s="108"/>
      <c r="I1494"/>
      <c r="J1494"/>
      <c r="K1494"/>
      <c r="L1494" s="111"/>
      <c r="M1494"/>
      <c r="N1494"/>
      <c r="O1494"/>
      <c r="P1494"/>
      <c r="Q1494"/>
      <c r="R1494"/>
      <c r="S1494"/>
      <c r="T1494" s="109"/>
      <c r="U1494"/>
      <c r="V1494"/>
      <c r="W1494"/>
      <c r="X1494"/>
      <c r="Y1494"/>
      <c r="Z1494"/>
      <c r="AA1494"/>
    </row>
    <row r="1495" spans="1:27" x14ac:dyDescent="0.25">
      <c r="A1495"/>
      <c r="B1495"/>
      <c r="C1495"/>
      <c r="D1495"/>
      <c r="E1495" s="108"/>
      <c r="F1495"/>
      <c r="G1495"/>
      <c r="H1495" s="108"/>
      <c r="I1495"/>
      <c r="J1495"/>
      <c r="K1495"/>
      <c r="L1495" s="111"/>
      <c r="M1495"/>
      <c r="N1495"/>
      <c r="O1495"/>
      <c r="P1495"/>
      <c r="Q1495"/>
      <c r="R1495"/>
      <c r="S1495"/>
      <c r="T1495" s="109"/>
      <c r="U1495"/>
      <c r="V1495"/>
      <c r="W1495"/>
      <c r="X1495"/>
      <c r="Y1495"/>
      <c r="Z1495"/>
      <c r="AA1495"/>
    </row>
    <row r="1496" spans="1:27" x14ac:dyDescent="0.25">
      <c r="A1496"/>
      <c r="B1496"/>
      <c r="C1496"/>
      <c r="D1496"/>
      <c r="E1496" s="108"/>
      <c r="F1496"/>
      <c r="G1496"/>
      <c r="H1496" s="108"/>
      <c r="I1496"/>
      <c r="J1496"/>
      <c r="K1496"/>
      <c r="L1496" s="111"/>
      <c r="M1496"/>
      <c r="N1496"/>
      <c r="O1496"/>
      <c r="P1496"/>
      <c r="Q1496"/>
      <c r="R1496"/>
      <c r="S1496"/>
      <c r="T1496" s="109"/>
      <c r="U1496"/>
      <c r="V1496"/>
      <c r="W1496"/>
      <c r="X1496"/>
      <c r="Y1496"/>
      <c r="Z1496"/>
      <c r="AA1496"/>
    </row>
    <row r="1497" spans="1:27" x14ac:dyDescent="0.25">
      <c r="A1497"/>
      <c r="B1497"/>
      <c r="C1497"/>
      <c r="D1497"/>
      <c r="E1497" s="108"/>
      <c r="F1497"/>
      <c r="G1497"/>
      <c r="H1497" s="108"/>
      <c r="I1497"/>
      <c r="J1497"/>
      <c r="K1497"/>
      <c r="L1497" s="111"/>
      <c r="M1497"/>
      <c r="N1497"/>
      <c r="O1497"/>
      <c r="P1497"/>
      <c r="Q1497"/>
      <c r="R1497"/>
      <c r="S1497"/>
      <c r="T1497" s="109"/>
      <c r="U1497"/>
      <c r="V1497"/>
      <c r="W1497"/>
      <c r="X1497"/>
      <c r="Y1497"/>
      <c r="Z1497"/>
      <c r="AA1497"/>
    </row>
    <row r="1498" spans="1:27" x14ac:dyDescent="0.25">
      <c r="A1498"/>
      <c r="B1498"/>
      <c r="C1498"/>
      <c r="D1498"/>
      <c r="E1498" s="108"/>
      <c r="F1498"/>
      <c r="G1498"/>
      <c r="H1498" s="108"/>
      <c r="I1498"/>
      <c r="J1498"/>
      <c r="K1498"/>
      <c r="L1498" s="111"/>
      <c r="M1498"/>
      <c r="N1498"/>
      <c r="O1498"/>
      <c r="P1498"/>
      <c r="Q1498"/>
      <c r="R1498"/>
      <c r="S1498"/>
      <c r="T1498" s="109"/>
      <c r="U1498"/>
      <c r="V1498"/>
      <c r="W1498"/>
      <c r="X1498"/>
      <c r="Y1498"/>
      <c r="Z1498"/>
      <c r="AA1498"/>
    </row>
    <row r="1499" spans="1:27" x14ac:dyDescent="0.25">
      <c r="A1499"/>
      <c r="B1499"/>
      <c r="C1499"/>
      <c r="D1499"/>
      <c r="E1499" s="108"/>
      <c r="F1499"/>
      <c r="G1499"/>
      <c r="H1499" s="108"/>
      <c r="I1499"/>
      <c r="J1499"/>
      <c r="K1499"/>
      <c r="L1499" s="111"/>
      <c r="M1499"/>
      <c r="N1499"/>
      <c r="O1499"/>
      <c r="P1499"/>
      <c r="Q1499"/>
      <c r="R1499"/>
      <c r="S1499"/>
      <c r="T1499" s="109"/>
      <c r="U1499"/>
      <c r="V1499"/>
      <c r="W1499"/>
      <c r="X1499"/>
      <c r="Y1499"/>
      <c r="Z1499"/>
      <c r="AA1499"/>
    </row>
    <row r="1500" spans="1:27" x14ac:dyDescent="0.25">
      <c r="A1500"/>
      <c r="B1500"/>
      <c r="C1500"/>
      <c r="D1500"/>
      <c r="E1500" s="108"/>
      <c r="F1500"/>
      <c r="G1500"/>
      <c r="H1500" s="108"/>
      <c r="I1500"/>
      <c r="J1500"/>
      <c r="K1500"/>
      <c r="L1500" s="111"/>
      <c r="M1500"/>
      <c r="N1500"/>
      <c r="O1500"/>
      <c r="P1500"/>
      <c r="Q1500"/>
      <c r="R1500"/>
      <c r="S1500"/>
      <c r="T1500" s="109"/>
      <c r="U1500"/>
      <c r="V1500"/>
      <c r="W1500"/>
      <c r="X1500"/>
      <c r="Y1500"/>
      <c r="Z1500"/>
      <c r="AA1500"/>
    </row>
    <row r="1501" spans="1:27" x14ac:dyDescent="0.25">
      <c r="A1501"/>
      <c r="B1501"/>
      <c r="C1501"/>
      <c r="D1501"/>
      <c r="E1501" s="108"/>
      <c r="F1501"/>
      <c r="G1501"/>
      <c r="H1501" s="108"/>
      <c r="I1501"/>
      <c r="J1501"/>
      <c r="K1501"/>
      <c r="L1501" s="111"/>
      <c r="M1501"/>
      <c r="N1501"/>
      <c r="O1501"/>
      <c r="P1501"/>
      <c r="Q1501"/>
      <c r="R1501"/>
      <c r="S1501"/>
      <c r="T1501" s="109"/>
      <c r="U1501"/>
      <c r="V1501"/>
      <c r="W1501"/>
      <c r="X1501"/>
      <c r="Y1501"/>
      <c r="Z1501"/>
      <c r="AA1501"/>
    </row>
    <row r="1502" spans="1:27" x14ac:dyDescent="0.25">
      <c r="A1502"/>
      <c r="B1502"/>
      <c r="C1502"/>
      <c r="D1502"/>
      <c r="E1502" s="108"/>
      <c r="F1502"/>
      <c r="G1502"/>
      <c r="H1502" s="108"/>
      <c r="I1502"/>
      <c r="J1502"/>
      <c r="K1502"/>
      <c r="L1502" s="111"/>
      <c r="M1502"/>
      <c r="N1502"/>
      <c r="O1502"/>
      <c r="P1502"/>
      <c r="Q1502"/>
      <c r="R1502"/>
      <c r="S1502"/>
      <c r="T1502" s="109"/>
      <c r="U1502"/>
      <c r="V1502"/>
      <c r="W1502"/>
      <c r="X1502"/>
      <c r="Y1502"/>
      <c r="Z1502"/>
      <c r="AA1502"/>
    </row>
    <row r="1503" spans="1:27" x14ac:dyDescent="0.25">
      <c r="A1503"/>
      <c r="B1503"/>
      <c r="C1503"/>
      <c r="D1503"/>
      <c r="E1503" s="108"/>
      <c r="F1503"/>
      <c r="G1503"/>
      <c r="H1503" s="108"/>
      <c r="I1503"/>
      <c r="J1503"/>
      <c r="K1503"/>
      <c r="L1503" s="111"/>
      <c r="M1503"/>
      <c r="N1503"/>
      <c r="O1503"/>
      <c r="P1503"/>
      <c r="Q1503"/>
      <c r="R1503"/>
      <c r="S1503"/>
      <c r="T1503" s="109"/>
      <c r="U1503"/>
      <c r="V1503"/>
      <c r="W1503"/>
      <c r="X1503"/>
      <c r="Y1503"/>
      <c r="Z1503"/>
      <c r="AA1503"/>
    </row>
    <row r="1504" spans="1:27" x14ac:dyDescent="0.25">
      <c r="A1504"/>
      <c r="B1504"/>
      <c r="C1504"/>
      <c r="D1504"/>
      <c r="E1504" s="108"/>
      <c r="F1504"/>
      <c r="G1504"/>
      <c r="H1504" s="108"/>
      <c r="I1504"/>
      <c r="J1504"/>
      <c r="K1504"/>
      <c r="L1504" s="111"/>
      <c r="M1504"/>
      <c r="N1504"/>
      <c r="O1504"/>
      <c r="P1504"/>
      <c r="Q1504"/>
      <c r="R1504"/>
      <c r="S1504"/>
      <c r="T1504" s="109"/>
      <c r="U1504"/>
      <c r="V1504"/>
      <c r="W1504"/>
      <c r="X1504"/>
      <c r="Y1504"/>
      <c r="Z1504"/>
      <c r="AA1504"/>
    </row>
    <row r="1505" spans="1:27" x14ac:dyDescent="0.25">
      <c r="A1505"/>
      <c r="B1505"/>
      <c r="C1505"/>
      <c r="D1505"/>
      <c r="E1505" s="108"/>
      <c r="F1505"/>
      <c r="G1505"/>
      <c r="H1505" s="108"/>
      <c r="I1505"/>
      <c r="J1505"/>
      <c r="K1505"/>
      <c r="L1505" s="111"/>
      <c r="M1505"/>
      <c r="N1505"/>
      <c r="O1505"/>
      <c r="P1505"/>
      <c r="Q1505"/>
      <c r="R1505"/>
      <c r="S1505"/>
      <c r="T1505" s="109"/>
      <c r="U1505"/>
      <c r="V1505"/>
      <c r="W1505"/>
      <c r="X1505"/>
      <c r="Y1505"/>
      <c r="Z1505"/>
      <c r="AA1505"/>
    </row>
    <row r="1506" spans="1:27" x14ac:dyDescent="0.25">
      <c r="A1506"/>
      <c r="B1506"/>
      <c r="C1506"/>
      <c r="D1506"/>
      <c r="E1506" s="108"/>
      <c r="F1506"/>
      <c r="G1506"/>
      <c r="H1506" s="108"/>
      <c r="I1506"/>
      <c r="J1506"/>
      <c r="K1506"/>
      <c r="L1506" s="111"/>
      <c r="M1506"/>
      <c r="N1506"/>
      <c r="O1506"/>
      <c r="P1506"/>
      <c r="Q1506"/>
      <c r="R1506"/>
      <c r="S1506"/>
      <c r="T1506" s="109"/>
      <c r="U1506"/>
      <c r="V1506"/>
      <c r="W1506"/>
      <c r="X1506"/>
      <c r="Y1506"/>
      <c r="Z1506"/>
      <c r="AA1506"/>
    </row>
    <row r="1507" spans="1:27" x14ac:dyDescent="0.25">
      <c r="A1507"/>
      <c r="B1507"/>
      <c r="C1507"/>
      <c r="D1507"/>
      <c r="E1507" s="108"/>
      <c r="F1507"/>
      <c r="G1507"/>
      <c r="H1507" s="108"/>
      <c r="I1507"/>
      <c r="J1507"/>
      <c r="K1507"/>
      <c r="L1507" s="111"/>
      <c r="M1507"/>
      <c r="N1507"/>
      <c r="O1507"/>
      <c r="P1507"/>
      <c r="Q1507"/>
      <c r="R1507"/>
      <c r="S1507"/>
      <c r="T1507" s="109"/>
      <c r="U1507"/>
      <c r="V1507"/>
      <c r="W1507"/>
      <c r="X1507"/>
      <c r="Y1507"/>
      <c r="Z1507"/>
      <c r="AA1507"/>
    </row>
    <row r="1508" spans="1:27" x14ac:dyDescent="0.25">
      <c r="A1508"/>
      <c r="B1508"/>
      <c r="C1508"/>
      <c r="D1508"/>
      <c r="E1508" s="108"/>
      <c r="F1508"/>
      <c r="G1508"/>
      <c r="H1508" s="108"/>
      <c r="I1508"/>
      <c r="J1508"/>
      <c r="K1508"/>
      <c r="L1508" s="111"/>
      <c r="M1508"/>
      <c r="N1508"/>
      <c r="O1508"/>
      <c r="P1508"/>
      <c r="Q1508"/>
      <c r="R1508"/>
      <c r="S1508"/>
      <c r="T1508" s="109"/>
      <c r="U1508"/>
      <c r="V1508"/>
      <c r="W1508"/>
      <c r="X1508"/>
      <c r="Y1508"/>
      <c r="Z1508"/>
      <c r="AA1508"/>
    </row>
    <row r="1509" spans="1:27" x14ac:dyDescent="0.25">
      <c r="A1509"/>
      <c r="B1509"/>
      <c r="C1509"/>
      <c r="D1509"/>
      <c r="E1509" s="108"/>
      <c r="F1509"/>
      <c r="G1509"/>
      <c r="H1509" s="108"/>
      <c r="I1509"/>
      <c r="J1509"/>
      <c r="K1509"/>
      <c r="L1509" s="111"/>
      <c r="M1509"/>
      <c r="N1509"/>
      <c r="O1509"/>
      <c r="P1509"/>
      <c r="Q1509"/>
      <c r="R1509"/>
      <c r="S1509"/>
      <c r="T1509" s="109"/>
      <c r="U1509"/>
      <c r="V1509"/>
      <c r="W1509"/>
      <c r="X1509"/>
      <c r="Y1509"/>
      <c r="Z1509"/>
      <c r="AA1509"/>
    </row>
    <row r="1510" spans="1:27" x14ac:dyDescent="0.25">
      <c r="A1510"/>
      <c r="B1510"/>
      <c r="C1510"/>
      <c r="D1510"/>
      <c r="E1510" s="108"/>
      <c r="F1510"/>
      <c r="G1510"/>
      <c r="H1510" s="108"/>
      <c r="I1510"/>
      <c r="J1510"/>
      <c r="K1510"/>
      <c r="L1510" s="111"/>
      <c r="M1510"/>
      <c r="N1510"/>
      <c r="O1510"/>
      <c r="P1510"/>
      <c r="Q1510"/>
      <c r="R1510"/>
      <c r="S1510"/>
      <c r="T1510" s="109"/>
      <c r="U1510"/>
      <c r="V1510"/>
      <c r="W1510"/>
      <c r="X1510"/>
      <c r="Y1510"/>
      <c r="Z1510"/>
      <c r="AA1510"/>
    </row>
    <row r="1511" spans="1:27" x14ac:dyDescent="0.25">
      <c r="A1511"/>
      <c r="B1511"/>
      <c r="C1511"/>
      <c r="D1511"/>
      <c r="E1511" s="108"/>
      <c r="F1511"/>
      <c r="G1511"/>
      <c r="H1511" s="108"/>
      <c r="I1511"/>
      <c r="J1511"/>
      <c r="K1511"/>
      <c r="L1511" s="111"/>
      <c r="M1511"/>
      <c r="N1511"/>
      <c r="O1511"/>
      <c r="P1511"/>
      <c r="Q1511"/>
      <c r="R1511"/>
      <c r="S1511"/>
      <c r="T1511" s="109"/>
      <c r="U1511"/>
      <c r="V1511"/>
      <c r="W1511"/>
      <c r="X1511"/>
      <c r="Y1511"/>
      <c r="Z1511"/>
      <c r="AA1511"/>
    </row>
    <row r="1512" spans="1:27" x14ac:dyDescent="0.25">
      <c r="A1512"/>
      <c r="B1512"/>
      <c r="C1512"/>
      <c r="D1512"/>
      <c r="E1512" s="108"/>
      <c r="F1512"/>
      <c r="G1512"/>
      <c r="H1512" s="108"/>
      <c r="I1512"/>
      <c r="J1512"/>
      <c r="K1512"/>
      <c r="L1512" s="111"/>
      <c r="M1512"/>
      <c r="N1512"/>
      <c r="O1512"/>
      <c r="P1512"/>
      <c r="Q1512"/>
      <c r="R1512"/>
      <c r="S1512"/>
      <c r="T1512" s="109"/>
      <c r="U1512"/>
      <c r="V1512"/>
      <c r="W1512"/>
      <c r="X1512"/>
      <c r="Y1512"/>
      <c r="Z1512"/>
      <c r="AA1512"/>
    </row>
    <row r="1513" spans="1:27" x14ac:dyDescent="0.25">
      <c r="A1513"/>
      <c r="B1513"/>
      <c r="C1513"/>
      <c r="D1513"/>
      <c r="E1513" s="108"/>
      <c r="F1513"/>
      <c r="G1513"/>
      <c r="H1513" s="108"/>
      <c r="I1513"/>
      <c r="J1513"/>
      <c r="K1513"/>
      <c r="L1513" s="111"/>
      <c r="M1513"/>
      <c r="N1513"/>
      <c r="O1513"/>
      <c r="P1513"/>
      <c r="Q1513"/>
      <c r="R1513"/>
      <c r="S1513"/>
      <c r="T1513" s="109"/>
      <c r="U1513"/>
      <c r="V1513"/>
      <c r="W1513"/>
      <c r="X1513"/>
      <c r="Y1513"/>
      <c r="Z1513"/>
      <c r="AA1513"/>
    </row>
    <row r="1514" spans="1:27" x14ac:dyDescent="0.25">
      <c r="A1514"/>
      <c r="B1514"/>
      <c r="C1514"/>
      <c r="D1514"/>
      <c r="E1514" s="108"/>
      <c r="F1514"/>
      <c r="G1514"/>
      <c r="H1514" s="108"/>
      <c r="I1514"/>
      <c r="J1514"/>
      <c r="K1514"/>
      <c r="L1514" s="111"/>
      <c r="M1514"/>
      <c r="N1514"/>
      <c r="O1514"/>
      <c r="P1514"/>
      <c r="Q1514"/>
      <c r="R1514"/>
      <c r="S1514"/>
      <c r="T1514" s="109"/>
      <c r="U1514"/>
      <c r="V1514"/>
      <c r="W1514"/>
      <c r="X1514"/>
      <c r="Y1514"/>
      <c r="Z1514"/>
      <c r="AA1514"/>
    </row>
    <row r="1515" spans="1:27" x14ac:dyDescent="0.25">
      <c r="A1515"/>
      <c r="B1515"/>
      <c r="C1515"/>
      <c r="D1515"/>
      <c r="E1515" s="108"/>
      <c r="F1515"/>
      <c r="G1515"/>
      <c r="H1515" s="108"/>
      <c r="I1515"/>
      <c r="J1515"/>
      <c r="K1515"/>
      <c r="L1515" s="111"/>
      <c r="M1515"/>
      <c r="N1515"/>
      <c r="O1515"/>
      <c r="P1515"/>
      <c r="Q1515"/>
      <c r="R1515"/>
      <c r="S1515"/>
      <c r="T1515" s="109"/>
      <c r="U1515"/>
      <c r="V1515"/>
      <c r="W1515"/>
      <c r="X1515"/>
      <c r="Y1515"/>
      <c r="Z1515"/>
      <c r="AA1515"/>
    </row>
    <row r="1516" spans="1:27" x14ac:dyDescent="0.25">
      <c r="A1516"/>
      <c r="B1516"/>
      <c r="C1516"/>
      <c r="D1516"/>
      <c r="E1516" s="108"/>
      <c r="F1516"/>
      <c r="G1516"/>
      <c r="H1516" s="108"/>
      <c r="I1516"/>
      <c r="J1516"/>
      <c r="K1516"/>
      <c r="L1516" s="111"/>
      <c r="M1516"/>
      <c r="N1516"/>
      <c r="O1516"/>
      <c r="P1516"/>
      <c r="Q1516"/>
      <c r="R1516"/>
      <c r="S1516"/>
      <c r="T1516" s="109"/>
      <c r="U1516"/>
      <c r="V1516"/>
      <c r="W1516"/>
      <c r="X1516"/>
      <c r="Y1516"/>
      <c r="Z1516"/>
      <c r="AA1516"/>
    </row>
    <row r="1517" spans="1:27" x14ac:dyDescent="0.25">
      <c r="A1517"/>
      <c r="B1517"/>
      <c r="C1517"/>
      <c r="D1517"/>
      <c r="E1517" s="108"/>
      <c r="F1517"/>
      <c r="G1517"/>
      <c r="H1517" s="108"/>
      <c r="I1517"/>
      <c r="J1517"/>
      <c r="K1517"/>
      <c r="L1517" s="111"/>
      <c r="M1517"/>
      <c r="N1517"/>
      <c r="O1517"/>
      <c r="P1517"/>
      <c r="Q1517"/>
      <c r="R1517"/>
      <c r="S1517"/>
      <c r="T1517" s="109"/>
      <c r="U1517"/>
      <c r="V1517"/>
      <c r="W1517"/>
      <c r="X1517"/>
      <c r="Y1517"/>
      <c r="Z1517"/>
      <c r="AA1517"/>
    </row>
    <row r="1518" spans="1:27" x14ac:dyDescent="0.25">
      <c r="A1518"/>
      <c r="B1518"/>
      <c r="C1518"/>
      <c r="D1518"/>
      <c r="E1518" s="108"/>
      <c r="F1518"/>
      <c r="G1518"/>
      <c r="H1518" s="108"/>
      <c r="I1518"/>
      <c r="J1518"/>
      <c r="K1518"/>
      <c r="L1518" s="111"/>
      <c r="M1518"/>
      <c r="N1518"/>
      <c r="O1518"/>
      <c r="P1518"/>
      <c r="Q1518"/>
      <c r="R1518"/>
      <c r="S1518"/>
      <c r="T1518" s="109"/>
      <c r="U1518"/>
      <c r="V1518"/>
      <c r="W1518"/>
      <c r="X1518"/>
      <c r="Y1518"/>
      <c r="Z1518"/>
      <c r="AA1518"/>
    </row>
    <row r="1519" spans="1:27" x14ac:dyDescent="0.25">
      <c r="A1519"/>
      <c r="B1519"/>
      <c r="C1519"/>
      <c r="D1519"/>
      <c r="E1519" s="108"/>
      <c r="F1519"/>
      <c r="G1519"/>
      <c r="H1519" s="108"/>
      <c r="I1519"/>
      <c r="J1519"/>
      <c r="K1519"/>
      <c r="L1519" s="111"/>
      <c r="M1519"/>
      <c r="N1519"/>
      <c r="O1519"/>
      <c r="P1519"/>
      <c r="Q1519"/>
      <c r="R1519"/>
      <c r="S1519"/>
      <c r="T1519" s="109"/>
      <c r="U1519"/>
      <c r="V1519"/>
      <c r="W1519"/>
      <c r="X1519"/>
      <c r="Y1519"/>
      <c r="Z1519"/>
      <c r="AA1519"/>
    </row>
    <row r="1520" spans="1:27" x14ac:dyDescent="0.25">
      <c r="A1520"/>
      <c r="B1520"/>
      <c r="C1520"/>
      <c r="D1520"/>
      <c r="E1520" s="108"/>
      <c r="F1520"/>
      <c r="G1520"/>
      <c r="H1520" s="108"/>
      <c r="I1520"/>
      <c r="J1520"/>
      <c r="K1520"/>
      <c r="L1520" s="111"/>
      <c r="M1520"/>
      <c r="N1520"/>
      <c r="O1520"/>
      <c r="P1520"/>
      <c r="Q1520"/>
      <c r="R1520"/>
      <c r="S1520"/>
      <c r="T1520" s="109"/>
      <c r="U1520"/>
      <c r="V1520"/>
      <c r="W1520"/>
      <c r="X1520"/>
      <c r="Y1520"/>
      <c r="Z1520"/>
      <c r="AA1520"/>
    </row>
    <row r="1521" spans="1:27" x14ac:dyDescent="0.25">
      <c r="A1521"/>
      <c r="B1521"/>
      <c r="C1521"/>
      <c r="D1521"/>
      <c r="E1521" s="108"/>
      <c r="F1521"/>
      <c r="G1521"/>
      <c r="H1521" s="108"/>
      <c r="I1521"/>
      <c r="J1521"/>
      <c r="K1521"/>
      <c r="L1521" s="111"/>
      <c r="M1521"/>
      <c r="N1521"/>
      <c r="O1521"/>
      <c r="P1521"/>
      <c r="Q1521"/>
      <c r="R1521"/>
      <c r="S1521"/>
      <c r="T1521" s="109"/>
      <c r="U1521"/>
      <c r="V1521"/>
      <c r="W1521"/>
      <c r="X1521"/>
      <c r="Y1521"/>
      <c r="Z1521"/>
      <c r="AA1521"/>
    </row>
    <row r="1522" spans="1:27" x14ac:dyDescent="0.25">
      <c r="A1522"/>
      <c r="B1522"/>
      <c r="C1522"/>
      <c r="D1522"/>
      <c r="E1522" s="108"/>
      <c r="F1522"/>
      <c r="G1522"/>
      <c r="H1522" s="108"/>
      <c r="I1522"/>
      <c r="J1522"/>
      <c r="K1522"/>
      <c r="L1522" s="111"/>
      <c r="M1522"/>
      <c r="N1522"/>
      <c r="O1522"/>
      <c r="P1522"/>
      <c r="Q1522"/>
      <c r="R1522"/>
      <c r="S1522"/>
      <c r="T1522" s="109"/>
      <c r="U1522"/>
      <c r="V1522"/>
      <c r="W1522"/>
      <c r="X1522"/>
      <c r="Y1522"/>
      <c r="Z1522"/>
      <c r="AA1522"/>
    </row>
    <row r="1523" spans="1:27" x14ac:dyDescent="0.25">
      <c r="A1523"/>
      <c r="B1523"/>
      <c r="C1523"/>
      <c r="D1523"/>
      <c r="E1523" s="108"/>
      <c r="F1523"/>
      <c r="G1523"/>
      <c r="H1523" s="108"/>
      <c r="I1523"/>
      <c r="J1523"/>
      <c r="K1523"/>
      <c r="L1523" s="111"/>
      <c r="M1523"/>
      <c r="N1523"/>
      <c r="O1523"/>
      <c r="P1523"/>
      <c r="Q1523"/>
      <c r="R1523"/>
      <c r="S1523"/>
      <c r="T1523" s="109"/>
      <c r="U1523"/>
      <c r="V1523"/>
      <c r="W1523"/>
      <c r="X1523"/>
      <c r="Y1523"/>
      <c r="Z1523"/>
      <c r="AA1523"/>
    </row>
    <row r="1524" spans="1:27" x14ac:dyDescent="0.25">
      <c r="A1524"/>
      <c r="B1524"/>
      <c r="C1524"/>
      <c r="D1524"/>
      <c r="E1524" s="108"/>
      <c r="F1524"/>
      <c r="G1524"/>
      <c r="H1524" s="108"/>
      <c r="I1524"/>
      <c r="J1524"/>
      <c r="K1524"/>
      <c r="L1524" s="111"/>
      <c r="M1524"/>
      <c r="N1524"/>
      <c r="O1524"/>
      <c r="P1524"/>
      <c r="Q1524"/>
      <c r="R1524"/>
      <c r="S1524"/>
      <c r="T1524" s="109"/>
      <c r="U1524"/>
      <c r="V1524"/>
      <c r="W1524"/>
      <c r="X1524"/>
      <c r="Y1524"/>
      <c r="Z1524"/>
      <c r="AA1524"/>
    </row>
    <row r="1525" spans="1:27" x14ac:dyDescent="0.25">
      <c r="A1525"/>
      <c r="B1525"/>
      <c r="C1525"/>
      <c r="D1525"/>
      <c r="E1525" s="108"/>
      <c r="F1525"/>
      <c r="G1525"/>
      <c r="H1525" s="108"/>
      <c r="I1525"/>
      <c r="J1525"/>
      <c r="K1525"/>
      <c r="L1525" s="111"/>
      <c r="M1525"/>
      <c r="N1525"/>
      <c r="O1525"/>
      <c r="P1525"/>
      <c r="Q1525"/>
      <c r="R1525"/>
      <c r="S1525"/>
      <c r="T1525" s="109"/>
      <c r="U1525"/>
      <c r="V1525"/>
      <c r="W1525"/>
      <c r="X1525"/>
      <c r="Y1525"/>
      <c r="Z1525"/>
      <c r="AA1525"/>
    </row>
    <row r="1526" spans="1:27" x14ac:dyDescent="0.25">
      <c r="A1526"/>
      <c r="B1526"/>
      <c r="C1526"/>
      <c r="D1526"/>
      <c r="E1526" s="108"/>
      <c r="F1526"/>
      <c r="G1526"/>
      <c r="H1526" s="108"/>
      <c r="I1526"/>
      <c r="J1526"/>
      <c r="K1526"/>
      <c r="L1526" s="111"/>
      <c r="M1526"/>
      <c r="N1526"/>
      <c r="O1526"/>
      <c r="P1526"/>
      <c r="Q1526"/>
      <c r="R1526"/>
      <c r="S1526"/>
      <c r="T1526" s="109"/>
      <c r="U1526"/>
      <c r="V1526"/>
      <c r="W1526"/>
      <c r="X1526"/>
      <c r="Y1526"/>
      <c r="Z1526"/>
      <c r="AA1526"/>
    </row>
    <row r="1527" spans="1:27" x14ac:dyDescent="0.25">
      <c r="A1527"/>
      <c r="B1527"/>
      <c r="C1527"/>
      <c r="D1527"/>
      <c r="E1527" s="108"/>
      <c r="F1527"/>
      <c r="G1527"/>
      <c r="H1527" s="108"/>
      <c r="I1527"/>
      <c r="J1527"/>
      <c r="K1527"/>
      <c r="L1527" s="111"/>
      <c r="M1527"/>
      <c r="N1527"/>
      <c r="O1527"/>
      <c r="P1527"/>
      <c r="Q1527"/>
      <c r="R1527"/>
      <c r="S1527"/>
      <c r="T1527" s="109"/>
      <c r="U1527"/>
      <c r="V1527"/>
      <c r="W1527"/>
      <c r="X1527"/>
      <c r="Y1527"/>
      <c r="Z1527"/>
      <c r="AA1527"/>
    </row>
    <row r="1528" spans="1:27" x14ac:dyDescent="0.25">
      <c r="A1528"/>
      <c r="B1528"/>
      <c r="C1528"/>
      <c r="D1528"/>
      <c r="E1528" s="108"/>
      <c r="F1528"/>
      <c r="G1528"/>
      <c r="H1528" s="108"/>
      <c r="I1528"/>
      <c r="J1528"/>
      <c r="K1528"/>
      <c r="L1528" s="111"/>
      <c r="M1528"/>
      <c r="N1528"/>
      <c r="O1528"/>
      <c r="P1528"/>
      <c r="Q1528"/>
      <c r="R1528"/>
      <c r="S1528"/>
      <c r="T1528" s="109"/>
      <c r="U1528"/>
      <c r="V1528"/>
      <c r="W1528"/>
      <c r="X1528"/>
      <c r="Y1528"/>
      <c r="Z1528"/>
      <c r="AA1528"/>
    </row>
    <row r="1529" spans="1:27" x14ac:dyDescent="0.25">
      <c r="A1529"/>
      <c r="B1529"/>
      <c r="C1529"/>
      <c r="D1529"/>
      <c r="E1529" s="108"/>
      <c r="F1529"/>
      <c r="G1529"/>
      <c r="H1529" s="108"/>
      <c r="I1529"/>
      <c r="J1529"/>
      <c r="K1529"/>
      <c r="L1529" s="111"/>
      <c r="M1529"/>
      <c r="N1529"/>
      <c r="O1529"/>
      <c r="P1529"/>
      <c r="Q1529"/>
      <c r="R1529"/>
      <c r="S1529"/>
      <c r="T1529" s="109"/>
      <c r="U1529"/>
      <c r="V1529"/>
      <c r="W1529"/>
      <c r="X1529"/>
      <c r="Y1529"/>
      <c r="Z1529"/>
      <c r="AA1529"/>
    </row>
    <row r="1530" spans="1:27" x14ac:dyDescent="0.25">
      <c r="A1530"/>
      <c r="B1530"/>
      <c r="C1530"/>
      <c r="D1530"/>
      <c r="E1530" s="108"/>
      <c r="F1530"/>
      <c r="G1530"/>
      <c r="H1530" s="108"/>
      <c r="I1530"/>
      <c r="J1530"/>
      <c r="K1530"/>
      <c r="L1530" s="111"/>
      <c r="M1530"/>
      <c r="N1530"/>
      <c r="O1530"/>
      <c r="P1530"/>
      <c r="Q1530"/>
      <c r="R1530"/>
      <c r="S1530"/>
      <c r="T1530" s="109"/>
      <c r="U1530"/>
      <c r="V1530"/>
      <c r="W1530"/>
      <c r="X1530"/>
      <c r="Y1530"/>
      <c r="Z1530"/>
      <c r="AA1530"/>
    </row>
    <row r="1531" spans="1:27" x14ac:dyDescent="0.25">
      <c r="A1531"/>
      <c r="B1531"/>
      <c r="C1531"/>
      <c r="D1531"/>
      <c r="E1531" s="108"/>
      <c r="F1531"/>
      <c r="G1531"/>
      <c r="H1531" s="108"/>
      <c r="I1531"/>
      <c r="J1531"/>
      <c r="K1531"/>
      <c r="L1531" s="111"/>
      <c r="M1531"/>
      <c r="N1531"/>
      <c r="O1531"/>
      <c r="P1531"/>
      <c r="Q1531"/>
      <c r="R1531"/>
      <c r="S1531"/>
      <c r="T1531" s="109"/>
      <c r="U1531"/>
      <c r="V1531"/>
      <c r="W1531"/>
      <c r="X1531"/>
      <c r="Y1531"/>
      <c r="Z1531"/>
      <c r="AA1531"/>
    </row>
    <row r="1532" spans="1:27" x14ac:dyDescent="0.25">
      <c r="A1532"/>
      <c r="B1532"/>
      <c r="C1532"/>
      <c r="D1532"/>
      <c r="E1532" s="108"/>
      <c r="F1532"/>
      <c r="G1532"/>
      <c r="H1532" s="108"/>
      <c r="I1532"/>
      <c r="J1532"/>
      <c r="K1532"/>
      <c r="L1532" s="111"/>
      <c r="M1532"/>
      <c r="N1532"/>
      <c r="O1532"/>
      <c r="P1532"/>
      <c r="Q1532"/>
      <c r="R1532"/>
      <c r="S1532"/>
      <c r="T1532" s="109"/>
      <c r="U1532"/>
      <c r="V1532"/>
      <c r="W1532"/>
      <c r="X1532"/>
      <c r="Y1532"/>
      <c r="Z1532"/>
      <c r="AA1532"/>
    </row>
    <row r="1533" spans="1:27" x14ac:dyDescent="0.25">
      <c r="A1533"/>
      <c r="B1533"/>
      <c r="C1533"/>
      <c r="D1533"/>
      <c r="E1533" s="108"/>
      <c r="F1533"/>
      <c r="G1533"/>
      <c r="H1533" s="108"/>
      <c r="I1533"/>
      <c r="J1533"/>
      <c r="K1533"/>
      <c r="L1533" s="111"/>
      <c r="M1533"/>
      <c r="N1533"/>
      <c r="O1533"/>
      <c r="P1533"/>
      <c r="Q1533"/>
      <c r="R1533"/>
      <c r="S1533"/>
      <c r="T1533" s="109"/>
      <c r="U1533"/>
      <c r="V1533"/>
      <c r="W1533"/>
      <c r="X1533"/>
      <c r="Y1533"/>
      <c r="Z1533"/>
      <c r="AA1533"/>
    </row>
    <row r="1534" spans="1:27" x14ac:dyDescent="0.25">
      <c r="A1534"/>
      <c r="B1534"/>
      <c r="C1534"/>
      <c r="D1534"/>
      <c r="E1534" s="108"/>
      <c r="F1534"/>
      <c r="G1534"/>
      <c r="H1534" s="108"/>
      <c r="I1534"/>
      <c r="J1534"/>
      <c r="K1534"/>
      <c r="L1534" s="111"/>
      <c r="M1534"/>
      <c r="N1534"/>
      <c r="O1534"/>
      <c r="P1534"/>
      <c r="Q1534"/>
      <c r="R1534"/>
      <c r="S1534"/>
      <c r="T1534" s="109"/>
      <c r="U1534"/>
      <c r="V1534"/>
      <c r="W1534"/>
      <c r="X1534"/>
      <c r="Y1534"/>
      <c r="Z1534"/>
      <c r="AA1534"/>
    </row>
    <row r="1535" spans="1:27" x14ac:dyDescent="0.25">
      <c r="A1535"/>
      <c r="B1535"/>
      <c r="C1535"/>
      <c r="D1535"/>
      <c r="E1535" s="108"/>
      <c r="F1535"/>
      <c r="G1535"/>
      <c r="H1535" s="108"/>
      <c r="I1535"/>
      <c r="J1535"/>
      <c r="K1535"/>
      <c r="L1535" s="111"/>
      <c r="M1535"/>
      <c r="N1535"/>
      <c r="O1535"/>
      <c r="P1535"/>
      <c r="Q1535"/>
      <c r="R1535"/>
      <c r="S1535"/>
      <c r="T1535" s="109"/>
      <c r="U1535"/>
      <c r="V1535"/>
      <c r="W1535"/>
      <c r="X1535"/>
      <c r="Y1535"/>
      <c r="Z1535"/>
      <c r="AA1535"/>
    </row>
    <row r="1536" spans="1:27" x14ac:dyDescent="0.25">
      <c r="A1536"/>
      <c r="B1536"/>
      <c r="C1536"/>
      <c r="D1536"/>
      <c r="E1536" s="108"/>
      <c r="F1536"/>
      <c r="G1536"/>
      <c r="H1536" s="108"/>
      <c r="I1536"/>
      <c r="J1536"/>
      <c r="K1536"/>
      <c r="L1536" s="111"/>
      <c r="M1536"/>
      <c r="N1536"/>
      <c r="O1536"/>
      <c r="P1536"/>
      <c r="Q1536"/>
      <c r="R1536"/>
      <c r="S1536"/>
      <c r="T1536" s="109"/>
      <c r="U1536"/>
      <c r="V1536"/>
      <c r="W1536"/>
      <c r="X1536"/>
      <c r="Y1536"/>
      <c r="Z1536"/>
      <c r="AA1536"/>
    </row>
    <row r="1537" spans="1:27" x14ac:dyDescent="0.25">
      <c r="A1537"/>
      <c r="B1537"/>
      <c r="C1537"/>
      <c r="D1537"/>
      <c r="E1537" s="108"/>
      <c r="F1537"/>
      <c r="G1537"/>
      <c r="H1537" s="108"/>
      <c r="I1537"/>
      <c r="J1537"/>
      <c r="K1537"/>
      <c r="L1537" s="111"/>
      <c r="M1537"/>
      <c r="N1537"/>
      <c r="O1537"/>
      <c r="P1537"/>
      <c r="Q1537"/>
      <c r="R1537"/>
      <c r="S1537"/>
      <c r="T1537" s="109"/>
      <c r="U1537"/>
      <c r="V1537"/>
      <c r="W1537"/>
      <c r="X1537"/>
      <c r="Y1537"/>
      <c r="Z1537"/>
      <c r="AA1537"/>
    </row>
    <row r="1538" spans="1:27" x14ac:dyDescent="0.25">
      <c r="A1538"/>
      <c r="B1538"/>
      <c r="C1538"/>
      <c r="D1538"/>
      <c r="E1538" s="108"/>
      <c r="F1538"/>
      <c r="G1538"/>
      <c r="H1538" s="108"/>
      <c r="I1538"/>
      <c r="J1538"/>
      <c r="K1538"/>
      <c r="L1538" s="111"/>
      <c r="M1538"/>
      <c r="N1538"/>
      <c r="O1538"/>
      <c r="P1538"/>
      <c r="Q1538"/>
      <c r="R1538"/>
      <c r="S1538"/>
      <c r="T1538" s="109"/>
      <c r="U1538"/>
      <c r="V1538"/>
      <c r="W1538"/>
      <c r="X1538"/>
      <c r="Y1538"/>
      <c r="Z1538"/>
      <c r="AA1538"/>
    </row>
    <row r="1539" spans="1:27" x14ac:dyDescent="0.25">
      <c r="A1539"/>
      <c r="B1539"/>
      <c r="C1539"/>
      <c r="D1539"/>
      <c r="E1539" s="108"/>
      <c r="F1539"/>
      <c r="G1539"/>
      <c r="H1539" s="108"/>
      <c r="I1539"/>
      <c r="J1539"/>
      <c r="K1539"/>
      <c r="L1539" s="111"/>
      <c r="M1539"/>
      <c r="N1539"/>
      <c r="O1539"/>
      <c r="P1539"/>
      <c r="Q1539"/>
      <c r="R1539"/>
      <c r="S1539"/>
      <c r="T1539" s="109"/>
      <c r="U1539"/>
      <c r="V1539"/>
      <c r="W1539"/>
      <c r="X1539"/>
      <c r="Y1539"/>
      <c r="Z1539"/>
      <c r="AA1539"/>
    </row>
    <row r="1540" spans="1:27" x14ac:dyDescent="0.25">
      <c r="A1540"/>
      <c r="B1540"/>
      <c r="C1540"/>
      <c r="D1540"/>
      <c r="E1540" s="108"/>
      <c r="F1540"/>
      <c r="G1540"/>
      <c r="H1540" s="108"/>
      <c r="I1540"/>
      <c r="J1540"/>
      <c r="K1540"/>
      <c r="L1540" s="111"/>
      <c r="M1540"/>
      <c r="N1540"/>
      <c r="O1540"/>
      <c r="P1540"/>
      <c r="Q1540"/>
      <c r="R1540"/>
      <c r="S1540"/>
      <c r="T1540" s="109"/>
      <c r="U1540"/>
      <c r="V1540"/>
      <c r="W1540"/>
      <c r="X1540"/>
      <c r="Y1540"/>
      <c r="Z1540"/>
      <c r="AA1540"/>
    </row>
    <row r="1541" spans="1:27" x14ac:dyDescent="0.25">
      <c r="A1541"/>
      <c r="B1541"/>
      <c r="C1541"/>
      <c r="D1541"/>
      <c r="E1541" s="108"/>
      <c r="F1541"/>
      <c r="G1541"/>
      <c r="H1541" s="108"/>
      <c r="I1541"/>
      <c r="J1541"/>
      <c r="K1541"/>
      <c r="L1541" s="111"/>
      <c r="M1541"/>
      <c r="N1541"/>
      <c r="O1541"/>
      <c r="P1541"/>
      <c r="Q1541"/>
      <c r="R1541"/>
      <c r="S1541"/>
      <c r="T1541" s="109"/>
      <c r="U1541"/>
      <c r="V1541"/>
      <c r="W1541"/>
      <c r="X1541"/>
      <c r="Y1541"/>
      <c r="Z1541"/>
      <c r="AA1541"/>
    </row>
    <row r="1542" spans="1:27" x14ac:dyDescent="0.25">
      <c r="A1542"/>
      <c r="B1542"/>
      <c r="C1542"/>
      <c r="D1542"/>
      <c r="E1542" s="108"/>
      <c r="F1542"/>
      <c r="G1542"/>
      <c r="H1542" s="108"/>
      <c r="I1542"/>
      <c r="J1542"/>
      <c r="K1542"/>
      <c r="L1542" s="111"/>
      <c r="M1542"/>
      <c r="N1542"/>
      <c r="O1542"/>
      <c r="P1542"/>
      <c r="Q1542"/>
      <c r="R1542"/>
      <c r="S1542"/>
      <c r="T1542" s="109"/>
      <c r="U1542"/>
      <c r="V1542"/>
      <c r="W1542"/>
      <c r="X1542"/>
      <c r="Y1542"/>
      <c r="Z1542"/>
      <c r="AA1542"/>
    </row>
    <row r="1543" spans="1:27" x14ac:dyDescent="0.25">
      <c r="A1543"/>
      <c r="B1543"/>
      <c r="C1543"/>
      <c r="D1543"/>
      <c r="E1543" s="108"/>
      <c r="F1543"/>
      <c r="G1543"/>
      <c r="H1543" s="108"/>
      <c r="I1543"/>
      <c r="J1543"/>
      <c r="K1543"/>
      <c r="L1543" s="111"/>
      <c r="M1543"/>
      <c r="N1543"/>
      <c r="O1543"/>
      <c r="P1543"/>
      <c r="Q1543"/>
      <c r="R1543"/>
      <c r="S1543"/>
      <c r="T1543" s="109"/>
      <c r="U1543"/>
      <c r="V1543"/>
      <c r="W1543"/>
      <c r="X1543"/>
      <c r="Y1543"/>
      <c r="Z1543"/>
      <c r="AA1543"/>
    </row>
    <row r="1544" spans="1:27" x14ac:dyDescent="0.25">
      <c r="A1544"/>
      <c r="B1544"/>
      <c r="C1544"/>
      <c r="D1544"/>
      <c r="E1544" s="108"/>
      <c r="F1544"/>
      <c r="G1544"/>
      <c r="H1544" s="108"/>
      <c r="I1544"/>
      <c r="J1544"/>
      <c r="K1544"/>
      <c r="L1544" s="111"/>
      <c r="M1544"/>
      <c r="N1544"/>
      <c r="O1544"/>
      <c r="P1544"/>
      <c r="Q1544"/>
      <c r="R1544"/>
      <c r="S1544"/>
      <c r="T1544" s="109"/>
      <c r="U1544"/>
      <c r="V1544"/>
      <c r="W1544"/>
      <c r="X1544"/>
      <c r="Y1544"/>
      <c r="Z1544"/>
      <c r="AA1544"/>
    </row>
    <row r="1545" spans="1:27" x14ac:dyDescent="0.25">
      <c r="A1545"/>
      <c r="B1545"/>
      <c r="C1545"/>
      <c r="D1545"/>
      <c r="E1545" s="108"/>
      <c r="F1545"/>
      <c r="G1545"/>
      <c r="H1545" s="108"/>
      <c r="I1545"/>
      <c r="J1545"/>
      <c r="K1545"/>
      <c r="L1545" s="111"/>
      <c r="M1545"/>
      <c r="N1545"/>
      <c r="O1545"/>
      <c r="P1545"/>
      <c r="Q1545"/>
      <c r="R1545"/>
      <c r="S1545"/>
      <c r="T1545" s="109"/>
      <c r="U1545"/>
      <c r="V1545"/>
      <c r="W1545"/>
      <c r="X1545"/>
      <c r="Y1545"/>
      <c r="Z1545"/>
      <c r="AA1545"/>
    </row>
    <row r="1546" spans="1:27" x14ac:dyDescent="0.25">
      <c r="A1546"/>
      <c r="B1546"/>
      <c r="C1546"/>
      <c r="D1546"/>
      <c r="E1546" s="108"/>
      <c r="F1546"/>
      <c r="G1546"/>
      <c r="H1546" s="108"/>
      <c r="I1546"/>
      <c r="J1546"/>
      <c r="K1546"/>
      <c r="L1546" s="111"/>
      <c r="M1546"/>
      <c r="N1546"/>
      <c r="O1546"/>
      <c r="P1546"/>
      <c r="Q1546"/>
      <c r="R1546"/>
      <c r="S1546"/>
      <c r="T1546" s="109"/>
      <c r="U1546"/>
      <c r="V1546"/>
      <c r="W1546"/>
      <c r="X1546"/>
      <c r="Y1546"/>
      <c r="Z1546"/>
      <c r="AA1546"/>
    </row>
    <row r="1547" spans="1:27" x14ac:dyDescent="0.25">
      <c r="A1547"/>
      <c r="B1547"/>
      <c r="C1547"/>
      <c r="D1547"/>
      <c r="E1547" s="108"/>
      <c r="F1547"/>
      <c r="G1547"/>
      <c r="H1547" s="108"/>
      <c r="I1547"/>
      <c r="J1547"/>
      <c r="K1547"/>
      <c r="L1547" s="111"/>
      <c r="M1547"/>
      <c r="N1547"/>
      <c r="O1547"/>
      <c r="P1547"/>
      <c r="Q1547"/>
      <c r="R1547"/>
      <c r="S1547"/>
      <c r="T1547" s="109"/>
      <c r="U1547"/>
      <c r="V1547"/>
      <c r="W1547"/>
      <c r="X1547"/>
      <c r="Y1547"/>
      <c r="Z1547"/>
      <c r="AA1547"/>
    </row>
    <row r="1548" spans="1:27" x14ac:dyDescent="0.25">
      <c r="A1548"/>
      <c r="B1548"/>
      <c r="C1548"/>
      <c r="D1548"/>
      <c r="E1548" s="108"/>
      <c r="F1548"/>
      <c r="G1548"/>
      <c r="H1548" s="108"/>
      <c r="I1548"/>
      <c r="J1548"/>
      <c r="K1548"/>
      <c r="L1548" s="111"/>
      <c r="M1548"/>
      <c r="N1548"/>
      <c r="O1548"/>
      <c r="P1548"/>
      <c r="Q1548"/>
      <c r="R1548"/>
      <c r="S1548"/>
      <c r="T1548" s="109"/>
      <c r="U1548"/>
      <c r="V1548"/>
      <c r="W1548"/>
      <c r="X1548"/>
      <c r="Y1548"/>
      <c r="Z1548"/>
      <c r="AA1548"/>
    </row>
    <row r="1549" spans="1:27" x14ac:dyDescent="0.25">
      <c r="A1549"/>
      <c r="B1549"/>
      <c r="C1549"/>
      <c r="D1549"/>
      <c r="E1549" s="108"/>
      <c r="F1549"/>
      <c r="G1549"/>
      <c r="H1549" s="108"/>
      <c r="I1549"/>
      <c r="J1549"/>
      <c r="K1549"/>
      <c r="L1549" s="111"/>
      <c r="M1549"/>
      <c r="N1549"/>
      <c r="O1549"/>
      <c r="P1549"/>
      <c r="Q1549"/>
      <c r="R1549"/>
      <c r="S1549"/>
      <c r="T1549" s="109"/>
      <c r="U1549"/>
      <c r="V1549"/>
      <c r="W1549"/>
      <c r="X1549"/>
      <c r="Y1549"/>
      <c r="Z1549"/>
      <c r="AA1549"/>
    </row>
    <row r="1550" spans="1:27" x14ac:dyDescent="0.25">
      <c r="A1550"/>
      <c r="B1550"/>
      <c r="C1550"/>
      <c r="D1550"/>
      <c r="E1550" s="108"/>
      <c r="F1550"/>
      <c r="G1550"/>
      <c r="H1550" s="108"/>
      <c r="I1550"/>
      <c r="J1550"/>
      <c r="K1550"/>
      <c r="L1550" s="111"/>
      <c r="M1550"/>
      <c r="N1550"/>
      <c r="O1550"/>
      <c r="P1550"/>
      <c r="Q1550"/>
      <c r="R1550"/>
      <c r="S1550"/>
      <c r="T1550" s="109"/>
      <c r="U1550"/>
      <c r="V1550"/>
      <c r="W1550"/>
      <c r="X1550"/>
      <c r="Y1550"/>
      <c r="Z1550"/>
      <c r="AA1550"/>
    </row>
    <row r="1551" spans="1:27" x14ac:dyDescent="0.25">
      <c r="A1551"/>
      <c r="B1551"/>
      <c r="C1551"/>
      <c r="D1551"/>
      <c r="E1551" s="108"/>
      <c r="F1551"/>
      <c r="G1551"/>
      <c r="H1551" s="108"/>
      <c r="I1551"/>
      <c r="J1551"/>
      <c r="K1551"/>
      <c r="L1551" s="111"/>
      <c r="M1551"/>
      <c r="N1551"/>
      <c r="O1551"/>
      <c r="P1551"/>
      <c r="Q1551"/>
      <c r="R1551"/>
      <c r="S1551"/>
      <c r="T1551" s="109"/>
      <c r="U1551"/>
      <c r="V1551"/>
      <c r="W1551"/>
      <c r="X1551"/>
      <c r="Y1551"/>
      <c r="Z1551"/>
      <c r="AA1551"/>
    </row>
    <row r="1552" spans="1:27" x14ac:dyDescent="0.25">
      <c r="A1552"/>
      <c r="B1552"/>
      <c r="C1552"/>
      <c r="D1552"/>
      <c r="E1552" s="108"/>
      <c r="F1552"/>
      <c r="G1552"/>
      <c r="H1552" s="108"/>
      <c r="I1552"/>
      <c r="J1552"/>
      <c r="K1552"/>
      <c r="L1552" s="111"/>
      <c r="M1552"/>
      <c r="N1552"/>
      <c r="O1552"/>
      <c r="P1552"/>
      <c r="Q1552"/>
      <c r="R1552"/>
      <c r="S1552"/>
      <c r="T1552" s="109"/>
      <c r="U1552"/>
      <c r="V1552"/>
      <c r="W1552"/>
      <c r="X1552"/>
      <c r="Y1552"/>
      <c r="Z1552"/>
      <c r="AA1552"/>
    </row>
    <row r="1553" spans="1:27" x14ac:dyDescent="0.25">
      <c r="A1553"/>
      <c r="B1553"/>
      <c r="C1553"/>
      <c r="D1553"/>
      <c r="E1553" s="108"/>
      <c r="F1553"/>
      <c r="G1553"/>
      <c r="H1553" s="108"/>
      <c r="I1553"/>
      <c r="J1553"/>
      <c r="K1553"/>
      <c r="L1553" s="111"/>
      <c r="M1553"/>
      <c r="N1553"/>
      <c r="O1553"/>
      <c r="P1553"/>
      <c r="Q1553"/>
      <c r="R1553"/>
      <c r="S1553"/>
      <c r="T1553" s="109"/>
      <c r="U1553"/>
      <c r="V1553"/>
      <c r="W1553"/>
      <c r="X1553"/>
      <c r="Y1553"/>
      <c r="Z1553"/>
      <c r="AA1553"/>
    </row>
    <row r="1554" spans="1:27" x14ac:dyDescent="0.25">
      <c r="A1554"/>
      <c r="B1554"/>
      <c r="C1554"/>
      <c r="D1554"/>
      <c r="E1554" s="108"/>
      <c r="F1554"/>
      <c r="G1554"/>
      <c r="H1554" s="108"/>
      <c r="I1554"/>
      <c r="J1554"/>
      <c r="K1554"/>
      <c r="L1554" s="111"/>
      <c r="M1554"/>
      <c r="N1554"/>
      <c r="O1554"/>
      <c r="P1554"/>
      <c r="Q1554"/>
      <c r="R1554"/>
      <c r="S1554"/>
      <c r="T1554" s="109"/>
      <c r="U1554"/>
      <c r="V1554"/>
      <c r="W1554"/>
      <c r="X1554"/>
      <c r="Y1554"/>
      <c r="Z1554"/>
      <c r="AA1554"/>
    </row>
    <row r="1555" spans="1:27" x14ac:dyDescent="0.25">
      <c r="A1555"/>
      <c r="B1555"/>
      <c r="C1555"/>
      <c r="D1555"/>
      <c r="E1555" s="108"/>
      <c r="F1555"/>
      <c r="G1555"/>
      <c r="H1555" s="108"/>
      <c r="I1555"/>
      <c r="J1555"/>
      <c r="K1555"/>
      <c r="L1555" s="111"/>
      <c r="M1555"/>
      <c r="N1555"/>
      <c r="O1555"/>
      <c r="P1555"/>
      <c r="Q1555"/>
      <c r="R1555"/>
      <c r="S1555"/>
      <c r="T1555" s="109"/>
      <c r="U1555"/>
      <c r="V1555"/>
      <c r="W1555"/>
      <c r="X1555"/>
      <c r="Y1555"/>
      <c r="Z1555"/>
      <c r="AA1555"/>
    </row>
    <row r="1556" spans="1:27" x14ac:dyDescent="0.25">
      <c r="A1556"/>
      <c r="B1556"/>
      <c r="C1556"/>
      <c r="D1556"/>
      <c r="E1556" s="108"/>
      <c r="F1556"/>
      <c r="G1556"/>
      <c r="H1556" s="108"/>
      <c r="I1556"/>
      <c r="J1556"/>
      <c r="K1556"/>
      <c r="L1556" s="111"/>
      <c r="M1556"/>
      <c r="N1556"/>
      <c r="O1556"/>
      <c r="P1556"/>
      <c r="Q1556"/>
      <c r="R1556"/>
      <c r="S1556"/>
      <c r="T1556" s="109"/>
      <c r="U1556"/>
      <c r="V1556"/>
      <c r="W1556"/>
      <c r="X1556"/>
      <c r="Y1556"/>
      <c r="Z1556"/>
      <c r="AA1556"/>
    </row>
    <row r="1557" spans="1:27" x14ac:dyDescent="0.25">
      <c r="A1557"/>
      <c r="B1557"/>
      <c r="C1557"/>
      <c r="D1557"/>
      <c r="E1557" s="108"/>
      <c r="F1557"/>
      <c r="G1557"/>
      <c r="H1557" s="108"/>
      <c r="I1557"/>
      <c r="J1557"/>
      <c r="K1557"/>
      <c r="L1557" s="111"/>
      <c r="M1557"/>
      <c r="N1557"/>
      <c r="O1557"/>
      <c r="P1557"/>
      <c r="Q1557"/>
      <c r="R1557"/>
      <c r="S1557"/>
      <c r="T1557" s="109"/>
      <c r="U1557"/>
      <c r="V1557"/>
      <c r="W1557"/>
      <c r="X1557"/>
      <c r="Y1557"/>
      <c r="Z1557"/>
      <c r="AA1557"/>
    </row>
    <row r="1558" spans="1:27" x14ac:dyDescent="0.25">
      <c r="A1558"/>
      <c r="B1558"/>
      <c r="C1558"/>
      <c r="D1558"/>
      <c r="E1558" s="108"/>
      <c r="F1558"/>
      <c r="G1558"/>
      <c r="H1558" s="108"/>
      <c r="I1558"/>
      <c r="J1558"/>
      <c r="K1558"/>
      <c r="L1558" s="111"/>
      <c r="M1558"/>
      <c r="N1558"/>
      <c r="O1558"/>
      <c r="P1558"/>
      <c r="Q1558"/>
      <c r="R1558"/>
      <c r="S1558"/>
      <c r="T1558" s="109"/>
      <c r="U1558"/>
      <c r="V1558"/>
      <c r="W1558"/>
      <c r="X1558"/>
      <c r="Y1558"/>
      <c r="Z1558"/>
      <c r="AA1558"/>
    </row>
    <row r="1559" spans="1:27" x14ac:dyDescent="0.25">
      <c r="A1559"/>
      <c r="B1559"/>
      <c r="C1559"/>
      <c r="D1559"/>
      <c r="E1559" s="108"/>
      <c r="F1559"/>
      <c r="G1559"/>
      <c r="H1559" s="108"/>
      <c r="I1559"/>
      <c r="J1559"/>
      <c r="K1559"/>
      <c r="L1559" s="111"/>
      <c r="M1559"/>
      <c r="N1559"/>
      <c r="O1559"/>
      <c r="P1559"/>
      <c r="Q1559"/>
      <c r="R1559"/>
      <c r="S1559"/>
      <c r="T1559" s="109"/>
      <c r="U1559"/>
      <c r="V1559"/>
      <c r="W1559"/>
      <c r="X1559"/>
      <c r="Y1559"/>
      <c r="Z1559"/>
      <c r="AA1559"/>
    </row>
    <row r="1560" spans="1:27" x14ac:dyDescent="0.25">
      <c r="A1560"/>
      <c r="B1560"/>
      <c r="C1560"/>
      <c r="D1560"/>
      <c r="E1560" s="108"/>
      <c r="F1560"/>
      <c r="G1560"/>
      <c r="H1560" s="108"/>
      <c r="I1560"/>
      <c r="J1560"/>
      <c r="K1560"/>
      <c r="L1560" s="111"/>
      <c r="M1560"/>
      <c r="N1560"/>
      <c r="O1560"/>
      <c r="P1560"/>
      <c r="Q1560"/>
      <c r="R1560"/>
      <c r="S1560"/>
      <c r="T1560" s="109"/>
      <c r="U1560"/>
      <c r="V1560"/>
      <c r="W1560"/>
      <c r="X1560"/>
      <c r="Y1560"/>
      <c r="Z1560"/>
      <c r="AA1560"/>
    </row>
    <row r="1561" spans="1:27" x14ac:dyDescent="0.25">
      <c r="A1561"/>
      <c r="B1561"/>
      <c r="C1561"/>
      <c r="D1561"/>
      <c r="E1561" s="108"/>
      <c r="F1561"/>
      <c r="G1561"/>
      <c r="H1561" s="108"/>
      <c r="I1561"/>
      <c r="J1561"/>
      <c r="K1561"/>
      <c r="L1561" s="111"/>
      <c r="M1561"/>
      <c r="N1561"/>
      <c r="O1561"/>
      <c r="P1561"/>
      <c r="Q1561"/>
      <c r="R1561"/>
      <c r="S1561"/>
      <c r="T1561" s="109"/>
      <c r="U1561"/>
      <c r="V1561"/>
      <c r="W1561"/>
      <c r="X1561"/>
      <c r="Y1561"/>
      <c r="Z1561"/>
      <c r="AA1561"/>
    </row>
    <row r="1562" spans="1:27" x14ac:dyDescent="0.25">
      <c r="A1562"/>
      <c r="B1562"/>
      <c r="C1562"/>
      <c r="D1562"/>
      <c r="E1562" s="108"/>
      <c r="F1562"/>
      <c r="G1562"/>
      <c r="H1562" s="108"/>
      <c r="I1562"/>
      <c r="J1562"/>
      <c r="K1562"/>
      <c r="L1562" s="111"/>
      <c r="M1562"/>
      <c r="N1562"/>
      <c r="O1562"/>
      <c r="P1562"/>
      <c r="Q1562"/>
      <c r="R1562"/>
      <c r="S1562"/>
      <c r="T1562" s="109"/>
      <c r="U1562"/>
      <c r="V1562"/>
      <c r="W1562"/>
      <c r="X1562"/>
      <c r="Y1562"/>
      <c r="Z1562"/>
      <c r="AA1562"/>
    </row>
    <row r="1563" spans="1:27" x14ac:dyDescent="0.25">
      <c r="A1563"/>
      <c r="B1563"/>
      <c r="C1563"/>
      <c r="D1563"/>
      <c r="E1563" s="108"/>
      <c r="F1563"/>
      <c r="G1563"/>
      <c r="H1563" s="108"/>
      <c r="I1563"/>
      <c r="J1563"/>
      <c r="K1563"/>
      <c r="L1563" s="111"/>
      <c r="M1563"/>
      <c r="N1563"/>
      <c r="O1563"/>
      <c r="P1563"/>
      <c r="Q1563"/>
      <c r="R1563"/>
      <c r="S1563"/>
      <c r="T1563" s="109"/>
      <c r="U1563"/>
      <c r="V1563"/>
      <c r="W1563"/>
      <c r="X1563"/>
      <c r="Y1563"/>
      <c r="Z1563"/>
      <c r="AA1563"/>
    </row>
    <row r="1564" spans="1:27" x14ac:dyDescent="0.25">
      <c r="A1564"/>
      <c r="B1564"/>
      <c r="C1564"/>
      <c r="D1564"/>
      <c r="E1564" s="108"/>
      <c r="F1564"/>
      <c r="G1564"/>
      <c r="H1564" s="108"/>
      <c r="I1564"/>
      <c r="J1564"/>
      <c r="K1564"/>
      <c r="L1564" s="111"/>
      <c r="M1564"/>
      <c r="N1564"/>
      <c r="O1564"/>
      <c r="P1564"/>
      <c r="Q1564"/>
      <c r="R1564"/>
      <c r="S1564"/>
      <c r="T1564" s="109"/>
      <c r="U1564"/>
      <c r="V1564"/>
      <c r="W1564"/>
      <c r="X1564"/>
      <c r="Y1564"/>
      <c r="Z1564"/>
      <c r="AA1564"/>
    </row>
    <row r="1565" spans="1:27" x14ac:dyDescent="0.25">
      <c r="A1565"/>
      <c r="B1565"/>
      <c r="C1565"/>
      <c r="D1565"/>
      <c r="E1565" s="108"/>
      <c r="F1565"/>
      <c r="G1565"/>
      <c r="H1565" s="108"/>
      <c r="I1565"/>
      <c r="J1565"/>
      <c r="K1565"/>
      <c r="L1565" s="111"/>
      <c r="M1565"/>
      <c r="N1565"/>
      <c r="O1565"/>
      <c r="P1565"/>
      <c r="Q1565"/>
      <c r="R1565"/>
      <c r="S1565"/>
      <c r="T1565" s="109"/>
      <c r="U1565"/>
      <c r="V1565"/>
      <c r="W1565"/>
      <c r="X1565"/>
      <c r="Y1565"/>
      <c r="Z1565"/>
      <c r="AA1565"/>
    </row>
    <row r="1566" spans="1:27" x14ac:dyDescent="0.25">
      <c r="A1566"/>
      <c r="B1566"/>
      <c r="C1566"/>
      <c r="D1566"/>
      <c r="E1566" s="108"/>
      <c r="F1566"/>
      <c r="G1566"/>
      <c r="H1566" s="108"/>
      <c r="I1566"/>
      <c r="J1566"/>
      <c r="K1566"/>
      <c r="L1566" s="111"/>
      <c r="M1566"/>
      <c r="N1566"/>
      <c r="O1566"/>
      <c r="P1566"/>
      <c r="Q1566"/>
      <c r="R1566"/>
      <c r="S1566"/>
      <c r="T1566" s="109"/>
      <c r="U1566"/>
      <c r="V1566"/>
      <c r="W1566"/>
      <c r="X1566"/>
      <c r="Y1566"/>
      <c r="Z1566"/>
      <c r="AA1566"/>
    </row>
    <row r="1567" spans="1:27" x14ac:dyDescent="0.25">
      <c r="A1567"/>
      <c r="B1567"/>
      <c r="C1567"/>
      <c r="D1567"/>
      <c r="E1567" s="108"/>
      <c r="F1567"/>
      <c r="G1567"/>
      <c r="H1567" s="108"/>
      <c r="I1567"/>
      <c r="J1567"/>
      <c r="K1567"/>
      <c r="L1567" s="111"/>
      <c r="M1567"/>
      <c r="N1567"/>
      <c r="O1567"/>
      <c r="P1567"/>
      <c r="Q1567"/>
      <c r="R1567"/>
      <c r="S1567"/>
      <c r="T1567" s="109"/>
      <c r="U1567"/>
      <c r="V1567"/>
      <c r="W1567"/>
      <c r="X1567"/>
      <c r="Y1567"/>
      <c r="Z1567"/>
      <c r="AA1567"/>
    </row>
    <row r="1568" spans="1:27" x14ac:dyDescent="0.25">
      <c r="A1568"/>
      <c r="B1568"/>
      <c r="C1568"/>
      <c r="D1568"/>
      <c r="E1568" s="108"/>
      <c r="F1568"/>
      <c r="G1568"/>
      <c r="H1568" s="108"/>
      <c r="I1568"/>
      <c r="J1568"/>
      <c r="K1568"/>
      <c r="L1568" s="111"/>
      <c r="M1568"/>
      <c r="N1568"/>
      <c r="O1568"/>
      <c r="P1568"/>
      <c r="Q1568"/>
      <c r="R1568"/>
      <c r="S1568"/>
      <c r="T1568" s="109"/>
      <c r="U1568"/>
      <c r="V1568"/>
      <c r="W1568"/>
      <c r="X1568"/>
      <c r="Y1568"/>
      <c r="Z1568"/>
      <c r="AA1568"/>
    </row>
    <row r="1569" spans="1:27" x14ac:dyDescent="0.25">
      <c r="A1569"/>
      <c r="B1569"/>
      <c r="C1569"/>
      <c r="D1569"/>
      <c r="E1569" s="108"/>
      <c r="F1569"/>
      <c r="G1569"/>
      <c r="H1569" s="108"/>
      <c r="I1569"/>
      <c r="J1569"/>
      <c r="K1569"/>
      <c r="L1569" s="111"/>
      <c r="M1569"/>
      <c r="N1569"/>
      <c r="O1569"/>
      <c r="P1569"/>
      <c r="Q1569"/>
      <c r="R1569"/>
      <c r="S1569"/>
      <c r="T1569" s="109"/>
      <c r="U1569"/>
      <c r="V1569"/>
      <c r="W1569"/>
      <c r="X1569"/>
      <c r="Y1569"/>
      <c r="Z1569"/>
      <c r="AA1569"/>
    </row>
    <row r="1570" spans="1:27" x14ac:dyDescent="0.25">
      <c r="A1570"/>
      <c r="B1570"/>
      <c r="C1570"/>
      <c r="D1570"/>
      <c r="E1570" s="108"/>
      <c r="F1570"/>
      <c r="G1570"/>
      <c r="H1570" s="108"/>
      <c r="I1570"/>
      <c r="J1570"/>
      <c r="K1570"/>
      <c r="L1570" s="111"/>
      <c r="M1570"/>
      <c r="N1570"/>
      <c r="O1570"/>
      <c r="P1570"/>
      <c r="Q1570"/>
      <c r="R1570"/>
      <c r="S1570"/>
      <c r="T1570" s="109"/>
      <c r="U1570"/>
      <c r="V1570"/>
      <c r="W1570"/>
      <c r="X1570"/>
      <c r="Y1570"/>
      <c r="Z1570"/>
      <c r="AA1570"/>
    </row>
    <row r="1571" spans="1:27" x14ac:dyDescent="0.25">
      <c r="A1571"/>
      <c r="B1571"/>
      <c r="C1571"/>
      <c r="D1571"/>
      <c r="E1571" s="108"/>
      <c r="F1571"/>
      <c r="G1571"/>
      <c r="H1571" s="108"/>
      <c r="I1571"/>
      <c r="J1571"/>
      <c r="K1571"/>
      <c r="L1571" s="111"/>
      <c r="M1571"/>
      <c r="N1571"/>
      <c r="O1571"/>
      <c r="P1571"/>
      <c r="Q1571"/>
      <c r="R1571"/>
      <c r="S1571"/>
      <c r="T1571" s="109"/>
      <c r="U1571"/>
      <c r="V1571"/>
      <c r="W1571"/>
      <c r="X1571"/>
      <c r="Y1571"/>
      <c r="Z1571"/>
      <c r="AA1571"/>
    </row>
    <row r="1572" spans="1:27" x14ac:dyDescent="0.25">
      <c r="A1572"/>
      <c r="B1572"/>
      <c r="C1572"/>
      <c r="D1572"/>
      <c r="E1572" s="108"/>
      <c r="F1572"/>
      <c r="G1572"/>
      <c r="H1572" s="108"/>
      <c r="I1572"/>
      <c r="J1572"/>
      <c r="K1572"/>
      <c r="L1572" s="111"/>
      <c r="M1572"/>
      <c r="N1572"/>
      <c r="O1572"/>
      <c r="P1572"/>
      <c r="Q1572"/>
      <c r="R1572"/>
      <c r="S1572"/>
      <c r="T1572" s="109"/>
      <c r="U1572"/>
      <c r="V1572"/>
      <c r="W1572"/>
      <c r="X1572"/>
      <c r="Y1572"/>
      <c r="Z1572"/>
      <c r="AA1572"/>
    </row>
    <row r="1573" spans="1:27" x14ac:dyDescent="0.25">
      <c r="A1573"/>
      <c r="B1573"/>
      <c r="C1573"/>
      <c r="D1573"/>
      <c r="E1573" s="108"/>
      <c r="F1573"/>
      <c r="G1573"/>
      <c r="H1573" s="108"/>
      <c r="I1573"/>
      <c r="J1573"/>
      <c r="K1573"/>
      <c r="L1573" s="111"/>
      <c r="M1573"/>
      <c r="N1573"/>
      <c r="O1573"/>
      <c r="P1573"/>
      <c r="Q1573"/>
      <c r="R1573"/>
      <c r="S1573"/>
      <c r="T1573" s="109"/>
      <c r="U1573"/>
      <c r="V1573"/>
      <c r="W1573"/>
      <c r="X1573"/>
      <c r="Y1573"/>
      <c r="Z1573"/>
      <c r="AA1573"/>
    </row>
    <row r="1574" spans="1:27" x14ac:dyDescent="0.25">
      <c r="A1574"/>
      <c r="B1574"/>
      <c r="C1574"/>
      <c r="D1574"/>
      <c r="E1574" s="108"/>
      <c r="F1574"/>
      <c r="G1574"/>
      <c r="H1574" s="108"/>
      <c r="I1574"/>
      <c r="J1574"/>
      <c r="K1574"/>
      <c r="L1574" s="111"/>
      <c r="M1574"/>
      <c r="N1574"/>
      <c r="O1574"/>
      <c r="P1574"/>
      <c r="Q1574"/>
      <c r="R1574"/>
      <c r="S1574"/>
      <c r="T1574" s="109"/>
      <c r="U1574"/>
      <c r="V1574"/>
      <c r="W1574"/>
      <c r="X1574"/>
      <c r="Y1574"/>
      <c r="Z1574"/>
      <c r="AA1574"/>
    </row>
    <row r="1575" spans="1:27" x14ac:dyDescent="0.25">
      <c r="A1575"/>
      <c r="B1575"/>
      <c r="C1575"/>
      <c r="D1575"/>
      <c r="E1575" s="108"/>
      <c r="F1575"/>
      <c r="G1575"/>
      <c r="H1575" s="108"/>
      <c r="I1575"/>
      <c r="J1575"/>
      <c r="K1575"/>
      <c r="L1575" s="111"/>
      <c r="M1575"/>
      <c r="N1575"/>
      <c r="O1575"/>
      <c r="P1575"/>
      <c r="Q1575"/>
      <c r="R1575"/>
      <c r="S1575"/>
      <c r="T1575" s="109"/>
      <c r="U1575"/>
      <c r="V1575"/>
      <c r="W1575"/>
      <c r="X1575"/>
      <c r="Y1575"/>
      <c r="Z1575"/>
      <c r="AA1575"/>
    </row>
    <row r="1576" spans="1:27" x14ac:dyDescent="0.25">
      <c r="A1576"/>
      <c r="B1576"/>
      <c r="C1576"/>
      <c r="D1576"/>
      <c r="E1576" s="108"/>
      <c r="F1576"/>
      <c r="G1576"/>
      <c r="H1576" s="108"/>
      <c r="I1576"/>
      <c r="J1576"/>
      <c r="K1576"/>
      <c r="L1576" s="111"/>
      <c r="M1576"/>
      <c r="N1576"/>
      <c r="O1576"/>
      <c r="P1576"/>
      <c r="Q1576"/>
      <c r="R1576"/>
      <c r="S1576"/>
      <c r="T1576" s="109"/>
      <c r="U1576"/>
      <c r="V1576"/>
      <c r="W1576"/>
      <c r="X1576"/>
      <c r="Y1576"/>
      <c r="Z1576"/>
      <c r="AA1576"/>
    </row>
    <row r="1577" spans="1:27" x14ac:dyDescent="0.25">
      <c r="A1577"/>
      <c r="B1577"/>
      <c r="C1577"/>
      <c r="D1577"/>
      <c r="E1577" s="108"/>
      <c r="F1577"/>
      <c r="G1577"/>
      <c r="H1577" s="108"/>
      <c r="I1577"/>
      <c r="J1577"/>
      <c r="K1577"/>
      <c r="L1577" s="111"/>
      <c r="M1577"/>
      <c r="N1577"/>
      <c r="O1577"/>
      <c r="P1577"/>
      <c r="Q1577"/>
      <c r="R1577"/>
      <c r="S1577"/>
      <c r="T1577" s="109"/>
      <c r="U1577"/>
      <c r="V1577"/>
      <c r="W1577"/>
      <c r="X1577"/>
      <c r="Y1577"/>
      <c r="Z1577"/>
      <c r="AA1577"/>
    </row>
    <row r="1578" spans="1:27" x14ac:dyDescent="0.25">
      <c r="A1578"/>
      <c r="B1578"/>
      <c r="C1578"/>
      <c r="D1578"/>
      <c r="E1578" s="108"/>
      <c r="F1578"/>
      <c r="G1578"/>
      <c r="H1578" s="108"/>
      <c r="I1578"/>
      <c r="J1578"/>
      <c r="K1578"/>
      <c r="L1578" s="111"/>
      <c r="M1578"/>
      <c r="N1578"/>
      <c r="O1578"/>
      <c r="P1578"/>
      <c r="Q1578"/>
      <c r="R1578"/>
      <c r="S1578"/>
      <c r="T1578" s="109"/>
      <c r="U1578"/>
      <c r="V1578"/>
      <c r="W1578"/>
      <c r="X1578"/>
      <c r="Y1578"/>
      <c r="Z1578"/>
      <c r="AA1578"/>
    </row>
    <row r="1579" spans="1:27" x14ac:dyDescent="0.25">
      <c r="A1579"/>
      <c r="B1579"/>
      <c r="C1579"/>
      <c r="D1579"/>
      <c r="E1579" s="108"/>
      <c r="F1579"/>
      <c r="G1579"/>
      <c r="H1579" s="108"/>
      <c r="I1579"/>
      <c r="J1579"/>
      <c r="K1579"/>
      <c r="L1579" s="111"/>
      <c r="M1579"/>
      <c r="N1579"/>
      <c r="O1579"/>
      <c r="P1579"/>
      <c r="Q1579"/>
      <c r="R1579"/>
      <c r="S1579"/>
      <c r="T1579" s="109"/>
      <c r="U1579"/>
      <c r="V1579"/>
      <c r="W1579"/>
      <c r="X1579"/>
      <c r="Y1579"/>
      <c r="Z1579"/>
      <c r="AA1579"/>
    </row>
    <row r="1580" spans="1:27" x14ac:dyDescent="0.25">
      <c r="A1580"/>
      <c r="B1580"/>
      <c r="C1580"/>
      <c r="D1580"/>
      <c r="E1580" s="108"/>
      <c r="F1580"/>
      <c r="G1580"/>
      <c r="H1580" s="108"/>
      <c r="I1580"/>
      <c r="J1580"/>
      <c r="K1580"/>
      <c r="L1580" s="111"/>
      <c r="M1580"/>
      <c r="N1580"/>
      <c r="O1580"/>
      <c r="P1580"/>
      <c r="Q1580"/>
      <c r="R1580"/>
      <c r="S1580"/>
      <c r="T1580" s="109"/>
      <c r="U1580"/>
      <c r="V1580"/>
      <c r="W1580"/>
      <c r="X1580"/>
      <c r="Y1580"/>
      <c r="Z1580"/>
      <c r="AA1580"/>
    </row>
    <row r="1581" spans="1:27" x14ac:dyDescent="0.25">
      <c r="A1581"/>
      <c r="B1581"/>
      <c r="C1581"/>
      <c r="D1581"/>
      <c r="E1581" s="108"/>
      <c r="F1581"/>
      <c r="G1581"/>
      <c r="H1581" s="108"/>
      <c r="I1581"/>
      <c r="J1581"/>
      <c r="K1581"/>
      <c r="L1581" s="111"/>
      <c r="M1581"/>
      <c r="N1581"/>
      <c r="O1581"/>
      <c r="P1581"/>
      <c r="Q1581"/>
      <c r="R1581"/>
      <c r="S1581"/>
      <c r="T1581" s="109"/>
      <c r="U1581"/>
      <c r="V1581"/>
      <c r="W1581"/>
      <c r="X1581"/>
      <c r="Y1581"/>
      <c r="Z1581"/>
      <c r="AA1581"/>
    </row>
    <row r="1582" spans="1:27" x14ac:dyDescent="0.25">
      <c r="A1582"/>
      <c r="B1582"/>
      <c r="C1582"/>
      <c r="D1582"/>
      <c r="E1582" s="108"/>
      <c r="F1582"/>
      <c r="G1582"/>
      <c r="H1582" s="108"/>
      <c r="I1582"/>
      <c r="J1582"/>
      <c r="K1582"/>
      <c r="L1582" s="111"/>
      <c r="M1582"/>
      <c r="N1582"/>
      <c r="O1582"/>
      <c r="P1582"/>
      <c r="Q1582"/>
      <c r="R1582"/>
      <c r="S1582"/>
      <c r="T1582" s="109"/>
      <c r="U1582"/>
      <c r="V1582"/>
      <c r="W1582"/>
      <c r="X1582"/>
      <c r="Y1582"/>
      <c r="Z1582"/>
      <c r="AA1582"/>
    </row>
    <row r="1583" spans="1:27" x14ac:dyDescent="0.25">
      <c r="A1583"/>
      <c r="B1583"/>
      <c r="C1583"/>
      <c r="D1583"/>
      <c r="E1583" s="108"/>
      <c r="F1583"/>
      <c r="G1583"/>
      <c r="H1583" s="108"/>
      <c r="I1583"/>
      <c r="J1583"/>
      <c r="K1583"/>
      <c r="L1583" s="111"/>
      <c r="M1583"/>
      <c r="N1583"/>
      <c r="O1583"/>
      <c r="P1583"/>
      <c r="Q1583"/>
      <c r="R1583"/>
      <c r="S1583"/>
      <c r="T1583" s="109"/>
      <c r="U1583"/>
      <c r="V1583"/>
      <c r="W1583"/>
      <c r="X1583"/>
      <c r="Y1583"/>
      <c r="Z1583"/>
      <c r="AA1583"/>
    </row>
    <row r="1584" spans="1:27" x14ac:dyDescent="0.25">
      <c r="A1584"/>
      <c r="B1584"/>
      <c r="C1584"/>
      <c r="D1584"/>
      <c r="E1584" s="108"/>
      <c r="F1584"/>
      <c r="G1584"/>
      <c r="H1584" s="108"/>
      <c r="I1584"/>
      <c r="J1584"/>
      <c r="K1584"/>
      <c r="L1584" s="111"/>
      <c r="M1584"/>
      <c r="N1584"/>
      <c r="O1584"/>
      <c r="P1584"/>
      <c r="Q1584"/>
      <c r="R1584"/>
      <c r="S1584"/>
      <c r="T1584" s="109"/>
      <c r="U1584"/>
      <c r="V1584"/>
      <c r="W1584"/>
      <c r="X1584"/>
      <c r="Y1584"/>
      <c r="Z1584"/>
      <c r="AA1584"/>
    </row>
    <row r="1585" spans="1:27" x14ac:dyDescent="0.25">
      <c r="A1585"/>
      <c r="B1585"/>
      <c r="C1585"/>
      <c r="D1585"/>
      <c r="E1585" s="108"/>
      <c r="F1585"/>
      <c r="G1585"/>
      <c r="H1585" s="108"/>
      <c r="I1585"/>
      <c r="J1585"/>
      <c r="K1585"/>
      <c r="L1585" s="111"/>
      <c r="M1585"/>
      <c r="N1585"/>
      <c r="O1585"/>
      <c r="P1585"/>
      <c r="Q1585"/>
      <c r="R1585"/>
      <c r="S1585"/>
      <c r="T1585" s="109"/>
      <c r="U1585"/>
      <c r="V1585"/>
      <c r="W1585"/>
      <c r="X1585"/>
      <c r="Y1585"/>
      <c r="Z1585"/>
      <c r="AA1585"/>
    </row>
    <row r="1586" spans="1:27" x14ac:dyDescent="0.25">
      <c r="A1586"/>
      <c r="B1586"/>
      <c r="C1586"/>
      <c r="D1586"/>
      <c r="E1586" s="108"/>
      <c r="F1586"/>
      <c r="G1586"/>
      <c r="H1586" s="108"/>
      <c r="I1586"/>
      <c r="J1586"/>
      <c r="K1586"/>
      <c r="L1586" s="111"/>
      <c r="M1586"/>
      <c r="N1586"/>
      <c r="O1586"/>
      <c r="P1586"/>
      <c r="Q1586"/>
      <c r="R1586"/>
      <c r="S1586"/>
      <c r="T1586" s="109"/>
      <c r="U1586"/>
      <c r="V1586"/>
      <c r="W1586"/>
      <c r="X1586"/>
      <c r="Y1586"/>
      <c r="Z1586"/>
      <c r="AA1586"/>
    </row>
    <row r="1587" spans="1:27" x14ac:dyDescent="0.25">
      <c r="A1587"/>
      <c r="B1587"/>
      <c r="C1587"/>
      <c r="D1587"/>
      <c r="E1587" s="108"/>
      <c r="F1587"/>
      <c r="G1587"/>
      <c r="H1587" s="108"/>
      <c r="I1587"/>
      <c r="J1587"/>
      <c r="K1587"/>
      <c r="L1587" s="111"/>
      <c r="M1587"/>
      <c r="N1587"/>
      <c r="O1587"/>
      <c r="P1587"/>
      <c r="Q1587"/>
      <c r="R1587"/>
      <c r="S1587"/>
      <c r="T1587" s="109"/>
      <c r="U1587"/>
      <c r="V1587"/>
      <c r="W1587"/>
      <c r="X1587"/>
      <c r="Y1587"/>
      <c r="Z1587"/>
      <c r="AA1587"/>
    </row>
    <row r="1588" spans="1:27" x14ac:dyDescent="0.25">
      <c r="A1588"/>
      <c r="B1588"/>
      <c r="C1588"/>
      <c r="D1588"/>
      <c r="E1588" s="108"/>
      <c r="F1588"/>
      <c r="G1588"/>
      <c r="H1588" s="108"/>
      <c r="I1588"/>
      <c r="J1588"/>
      <c r="K1588"/>
      <c r="L1588" s="111"/>
      <c r="M1588"/>
      <c r="N1588"/>
      <c r="O1588"/>
      <c r="P1588"/>
      <c r="Q1588"/>
      <c r="R1588"/>
      <c r="S1588"/>
      <c r="T1588" s="109"/>
      <c r="U1588"/>
      <c r="V1588"/>
      <c r="W1588"/>
      <c r="X1588"/>
      <c r="Y1588"/>
      <c r="Z1588"/>
      <c r="AA1588"/>
    </row>
    <row r="1589" spans="1:27" x14ac:dyDescent="0.25">
      <c r="A1589"/>
      <c r="B1589"/>
      <c r="C1589"/>
      <c r="D1589"/>
      <c r="E1589" s="108"/>
      <c r="F1589"/>
      <c r="G1589"/>
      <c r="H1589" s="108"/>
      <c r="I1589"/>
      <c r="J1589"/>
      <c r="K1589"/>
      <c r="L1589" s="111"/>
      <c r="M1589"/>
      <c r="N1589"/>
      <c r="O1589"/>
      <c r="P1589"/>
      <c r="Q1589"/>
      <c r="R1589"/>
      <c r="S1589"/>
      <c r="T1589" s="109"/>
      <c r="U1589"/>
      <c r="V1589"/>
      <c r="W1589"/>
      <c r="X1589"/>
      <c r="Y1589"/>
      <c r="Z1589"/>
      <c r="AA1589"/>
    </row>
    <row r="1590" spans="1:27" x14ac:dyDescent="0.25">
      <c r="A1590"/>
      <c r="B1590"/>
      <c r="C1590"/>
      <c r="D1590"/>
      <c r="E1590" s="108"/>
      <c r="F1590"/>
      <c r="G1590"/>
      <c r="H1590" s="108"/>
      <c r="I1590"/>
      <c r="J1590"/>
      <c r="K1590"/>
      <c r="L1590" s="111"/>
      <c r="M1590"/>
      <c r="N1590"/>
      <c r="O1590"/>
      <c r="P1590"/>
      <c r="Q1590"/>
      <c r="R1590"/>
      <c r="S1590"/>
      <c r="T1590" s="109"/>
      <c r="U1590"/>
      <c r="V1590"/>
      <c r="W1590"/>
      <c r="X1590"/>
      <c r="Y1590"/>
      <c r="Z1590"/>
      <c r="AA1590"/>
    </row>
    <row r="1591" spans="1:27" x14ac:dyDescent="0.25">
      <c r="A1591"/>
      <c r="B1591"/>
      <c r="C1591"/>
      <c r="D1591"/>
      <c r="E1591" s="108"/>
      <c r="F1591"/>
      <c r="G1591"/>
      <c r="H1591" s="108"/>
      <c r="I1591"/>
      <c r="J1591"/>
      <c r="K1591"/>
      <c r="L1591" s="111"/>
      <c r="M1591"/>
      <c r="N1591"/>
      <c r="O1591"/>
      <c r="P1591"/>
      <c r="Q1591"/>
      <c r="R1591"/>
      <c r="S1591"/>
      <c r="T1591" s="109"/>
      <c r="U1591"/>
      <c r="V1591"/>
      <c r="W1591"/>
      <c r="X1591"/>
      <c r="Y1591"/>
      <c r="Z1591"/>
      <c r="AA1591"/>
    </row>
    <row r="1592" spans="1:27" x14ac:dyDescent="0.25">
      <c r="A1592"/>
      <c r="B1592"/>
      <c r="C1592"/>
      <c r="D1592"/>
      <c r="E1592" s="108"/>
      <c r="F1592"/>
      <c r="G1592"/>
      <c r="H1592" s="108"/>
      <c r="I1592"/>
      <c r="J1592"/>
      <c r="K1592"/>
      <c r="L1592" s="111"/>
      <c r="M1592"/>
      <c r="N1592"/>
      <c r="O1592"/>
      <c r="P1592"/>
      <c r="Q1592"/>
      <c r="R1592"/>
      <c r="S1592"/>
      <c r="T1592" s="109"/>
      <c r="U1592"/>
      <c r="V1592"/>
      <c r="W1592"/>
      <c r="X1592"/>
      <c r="Y1592"/>
      <c r="Z1592"/>
      <c r="AA1592"/>
    </row>
    <row r="1593" spans="1:27" x14ac:dyDescent="0.25">
      <c r="A1593"/>
      <c r="B1593"/>
      <c r="C1593"/>
      <c r="D1593"/>
      <c r="E1593" s="108"/>
      <c r="F1593"/>
      <c r="G1593"/>
      <c r="H1593" s="108"/>
      <c r="I1593"/>
      <c r="J1593"/>
      <c r="K1593"/>
      <c r="L1593" s="111"/>
      <c r="M1593"/>
      <c r="N1593"/>
      <c r="O1593"/>
      <c r="P1593"/>
      <c r="Q1593"/>
      <c r="R1593"/>
      <c r="S1593"/>
      <c r="T1593" s="109"/>
      <c r="U1593"/>
      <c r="V1593"/>
      <c r="W1593"/>
      <c r="X1593"/>
      <c r="Y1593"/>
      <c r="Z1593"/>
      <c r="AA1593"/>
    </row>
    <row r="1594" spans="1:27" x14ac:dyDescent="0.25">
      <c r="A1594"/>
      <c r="B1594"/>
      <c r="C1594"/>
      <c r="D1594"/>
      <c r="E1594" s="108"/>
      <c r="F1594"/>
      <c r="G1594"/>
      <c r="H1594" s="108"/>
      <c r="I1594"/>
      <c r="J1594"/>
      <c r="K1594"/>
      <c r="L1594" s="111"/>
      <c r="M1594"/>
      <c r="N1594"/>
      <c r="O1594"/>
      <c r="P1594"/>
      <c r="Q1594"/>
      <c r="R1594"/>
      <c r="S1594"/>
      <c r="T1594" s="109"/>
      <c r="U1594"/>
      <c r="V1594"/>
      <c r="W1594"/>
      <c r="X1594"/>
      <c r="Y1594"/>
      <c r="Z1594"/>
      <c r="AA1594"/>
    </row>
    <row r="1595" spans="1:27" x14ac:dyDescent="0.25">
      <c r="A1595"/>
      <c r="B1595"/>
      <c r="C1595"/>
      <c r="D1595"/>
      <c r="E1595" s="108"/>
      <c r="F1595"/>
      <c r="G1595"/>
      <c r="H1595" s="108"/>
      <c r="I1595"/>
      <c r="J1595"/>
      <c r="K1595"/>
      <c r="L1595" s="111"/>
      <c r="M1595"/>
      <c r="N1595"/>
      <c r="O1595"/>
      <c r="P1595"/>
      <c r="Q1595"/>
      <c r="R1595"/>
      <c r="S1595"/>
      <c r="T1595" s="109"/>
      <c r="U1595"/>
      <c r="V1595"/>
      <c r="W1595"/>
      <c r="X1595"/>
      <c r="Y1595"/>
      <c r="Z1595"/>
      <c r="AA1595"/>
    </row>
    <row r="1596" spans="1:27" x14ac:dyDescent="0.25">
      <c r="A1596"/>
      <c r="B1596"/>
      <c r="C1596"/>
      <c r="D1596"/>
      <c r="E1596" s="108"/>
      <c r="F1596"/>
      <c r="G1596"/>
      <c r="H1596" s="108"/>
      <c r="I1596"/>
      <c r="J1596"/>
      <c r="K1596"/>
      <c r="L1596" s="111"/>
      <c r="M1596"/>
      <c r="N1596"/>
      <c r="O1596"/>
      <c r="P1596"/>
      <c r="Q1596"/>
      <c r="R1596"/>
      <c r="S1596"/>
      <c r="T1596" s="109"/>
      <c r="U1596"/>
      <c r="V1596"/>
      <c r="W1596"/>
      <c r="X1596"/>
      <c r="Y1596"/>
      <c r="Z1596"/>
      <c r="AA1596"/>
    </row>
    <row r="1597" spans="1:27" x14ac:dyDescent="0.25">
      <c r="A1597"/>
      <c r="B1597"/>
      <c r="C1597"/>
      <c r="D1597"/>
      <c r="E1597" s="108"/>
      <c r="F1597"/>
      <c r="G1597"/>
      <c r="H1597" s="108"/>
      <c r="I1597"/>
      <c r="J1597"/>
      <c r="K1597"/>
      <c r="L1597" s="111"/>
      <c r="M1597"/>
      <c r="N1597"/>
      <c r="O1597"/>
      <c r="P1597"/>
      <c r="Q1597"/>
      <c r="R1597"/>
      <c r="S1597"/>
      <c r="T1597" s="109"/>
      <c r="U1597"/>
      <c r="V1597"/>
      <c r="W1597"/>
      <c r="X1597"/>
      <c r="Y1597"/>
      <c r="Z1597"/>
      <c r="AA1597"/>
    </row>
    <row r="1598" spans="1:27" x14ac:dyDescent="0.25">
      <c r="A1598"/>
      <c r="B1598"/>
      <c r="C1598"/>
      <c r="D1598"/>
      <c r="E1598" s="108"/>
      <c r="F1598"/>
      <c r="G1598"/>
      <c r="H1598" s="108"/>
      <c r="I1598"/>
      <c r="J1598"/>
      <c r="K1598"/>
      <c r="L1598" s="111"/>
      <c r="M1598"/>
      <c r="N1598"/>
      <c r="O1598"/>
      <c r="P1598"/>
      <c r="Q1598"/>
      <c r="R1598"/>
      <c r="S1598"/>
      <c r="T1598" s="109"/>
      <c r="U1598"/>
      <c r="V1598"/>
      <c r="W1598"/>
      <c r="X1598"/>
      <c r="Y1598"/>
      <c r="Z1598"/>
      <c r="AA1598"/>
    </row>
    <row r="1599" spans="1:27" x14ac:dyDescent="0.25">
      <c r="A1599"/>
      <c r="B1599"/>
      <c r="C1599"/>
      <c r="D1599"/>
      <c r="E1599" s="108"/>
      <c r="F1599"/>
      <c r="G1599"/>
      <c r="H1599" s="108"/>
      <c r="I1599"/>
      <c r="J1599"/>
      <c r="K1599"/>
      <c r="L1599" s="111"/>
      <c r="M1599"/>
      <c r="N1599"/>
      <c r="O1599"/>
      <c r="P1599"/>
      <c r="Q1599"/>
      <c r="R1599"/>
      <c r="S1599"/>
      <c r="T1599" s="109"/>
      <c r="U1599"/>
      <c r="V1599"/>
      <c r="W1599"/>
      <c r="X1599"/>
      <c r="Y1599"/>
      <c r="Z1599"/>
      <c r="AA1599"/>
    </row>
    <row r="1600" spans="1:27" x14ac:dyDescent="0.25">
      <c r="A1600"/>
      <c r="B1600"/>
      <c r="C1600"/>
      <c r="D1600"/>
      <c r="E1600" s="108"/>
      <c r="F1600"/>
      <c r="G1600"/>
      <c r="H1600" s="108"/>
      <c r="I1600"/>
      <c r="J1600"/>
      <c r="K1600"/>
      <c r="L1600" s="111"/>
      <c r="M1600"/>
      <c r="N1600"/>
      <c r="O1600"/>
      <c r="P1600"/>
      <c r="Q1600"/>
      <c r="R1600"/>
      <c r="S1600"/>
      <c r="T1600" s="109"/>
      <c r="U1600"/>
      <c r="V1600"/>
      <c r="W1600"/>
      <c r="X1600"/>
      <c r="Y1600"/>
      <c r="Z1600"/>
      <c r="AA1600"/>
    </row>
    <row r="1601" spans="1:27" x14ac:dyDescent="0.25">
      <c r="A1601"/>
      <c r="B1601"/>
      <c r="C1601"/>
      <c r="D1601"/>
      <c r="E1601" s="108"/>
      <c r="F1601"/>
      <c r="G1601"/>
      <c r="H1601" s="108"/>
      <c r="I1601"/>
      <c r="J1601"/>
      <c r="K1601"/>
      <c r="L1601" s="111"/>
      <c r="M1601"/>
      <c r="N1601"/>
      <c r="O1601"/>
      <c r="P1601"/>
      <c r="Q1601"/>
      <c r="R1601"/>
      <c r="S1601"/>
      <c r="T1601" s="109"/>
      <c r="U1601"/>
      <c r="V1601"/>
      <c r="W1601"/>
      <c r="X1601"/>
      <c r="Y1601"/>
      <c r="Z1601"/>
      <c r="AA1601"/>
    </row>
    <row r="1602" spans="1:27" x14ac:dyDescent="0.25">
      <c r="A1602"/>
      <c r="B1602"/>
      <c r="C1602"/>
      <c r="D1602"/>
      <c r="E1602" s="108"/>
      <c r="F1602"/>
      <c r="G1602"/>
      <c r="H1602" s="108"/>
      <c r="I1602"/>
      <c r="J1602"/>
      <c r="K1602"/>
      <c r="L1602" s="111"/>
      <c r="M1602"/>
      <c r="N1602"/>
      <c r="O1602"/>
      <c r="P1602"/>
      <c r="Q1602"/>
      <c r="R1602"/>
      <c r="S1602"/>
      <c r="T1602" s="109"/>
      <c r="U1602"/>
      <c r="V1602"/>
      <c r="W1602"/>
      <c r="X1602"/>
      <c r="Y1602"/>
      <c r="Z1602"/>
      <c r="AA1602"/>
    </row>
    <row r="1603" spans="1:27" x14ac:dyDescent="0.25">
      <c r="A1603"/>
      <c r="B1603"/>
      <c r="C1603"/>
      <c r="D1603"/>
      <c r="E1603" s="108"/>
      <c r="F1603"/>
      <c r="G1603"/>
      <c r="H1603" s="108"/>
      <c r="I1603"/>
      <c r="J1603"/>
      <c r="K1603"/>
      <c r="L1603" s="111"/>
      <c r="M1603"/>
      <c r="N1603"/>
      <c r="O1603"/>
      <c r="P1603"/>
      <c r="Q1603"/>
      <c r="R1603"/>
      <c r="S1603"/>
      <c r="T1603" s="109"/>
      <c r="U1603"/>
      <c r="V1603"/>
      <c r="W1603"/>
      <c r="X1603"/>
      <c r="Y1603"/>
      <c r="Z1603"/>
      <c r="AA1603"/>
    </row>
    <row r="1604" spans="1:27" x14ac:dyDescent="0.25">
      <c r="A1604"/>
      <c r="B1604"/>
      <c r="C1604"/>
      <c r="D1604"/>
      <c r="E1604" s="108"/>
      <c r="F1604"/>
      <c r="G1604"/>
      <c r="H1604" s="108"/>
      <c r="I1604"/>
      <c r="J1604"/>
      <c r="K1604"/>
      <c r="L1604" s="111"/>
      <c r="M1604"/>
      <c r="N1604"/>
      <c r="O1604"/>
      <c r="P1604"/>
      <c r="Q1604"/>
      <c r="R1604"/>
      <c r="S1604"/>
      <c r="T1604" s="109"/>
      <c r="U1604"/>
      <c r="V1604"/>
      <c r="W1604"/>
      <c r="X1604"/>
      <c r="Y1604"/>
      <c r="Z1604"/>
      <c r="AA1604"/>
    </row>
    <row r="1605" spans="1:27" x14ac:dyDescent="0.25">
      <c r="A1605"/>
      <c r="B1605"/>
      <c r="C1605"/>
      <c r="D1605"/>
      <c r="E1605" s="108"/>
      <c r="F1605"/>
      <c r="G1605"/>
      <c r="H1605" s="108"/>
      <c r="I1605"/>
      <c r="J1605"/>
      <c r="K1605"/>
      <c r="L1605" s="111"/>
      <c r="M1605"/>
      <c r="N1605"/>
      <c r="O1605"/>
      <c r="P1605"/>
      <c r="Q1605"/>
      <c r="R1605"/>
      <c r="S1605"/>
      <c r="T1605" s="109"/>
      <c r="U1605"/>
      <c r="V1605"/>
      <c r="W1605"/>
      <c r="X1605"/>
      <c r="Y1605"/>
      <c r="Z1605"/>
      <c r="AA1605"/>
    </row>
    <row r="1606" spans="1:27" x14ac:dyDescent="0.25">
      <c r="A1606"/>
      <c r="B1606"/>
      <c r="C1606"/>
      <c r="D1606"/>
      <c r="E1606" s="108"/>
      <c r="F1606"/>
      <c r="G1606"/>
      <c r="H1606" s="108"/>
      <c r="I1606"/>
      <c r="J1606"/>
      <c r="K1606"/>
      <c r="L1606" s="111"/>
      <c r="M1606"/>
      <c r="N1606"/>
      <c r="O1606"/>
      <c r="P1606"/>
      <c r="Q1606"/>
      <c r="R1606"/>
      <c r="S1606"/>
      <c r="T1606" s="109"/>
      <c r="U1606"/>
      <c r="V1606"/>
      <c r="W1606"/>
      <c r="X1606"/>
      <c r="Y1606"/>
      <c r="Z1606"/>
      <c r="AA1606"/>
    </row>
    <row r="1607" spans="1:27" x14ac:dyDescent="0.25">
      <c r="A1607"/>
      <c r="B1607"/>
      <c r="C1607"/>
      <c r="D1607"/>
      <c r="E1607" s="108"/>
      <c r="F1607"/>
      <c r="G1607"/>
      <c r="H1607" s="108"/>
      <c r="I1607"/>
      <c r="J1607"/>
      <c r="K1607"/>
      <c r="L1607" s="111"/>
      <c r="M1607"/>
      <c r="N1607"/>
      <c r="O1607"/>
      <c r="P1607"/>
      <c r="Q1607"/>
      <c r="R1607"/>
      <c r="S1607"/>
      <c r="T1607" s="109"/>
      <c r="U1607"/>
      <c r="V1607"/>
      <c r="W1607"/>
      <c r="X1607"/>
      <c r="Y1607"/>
      <c r="Z1607"/>
      <c r="AA1607"/>
    </row>
    <row r="1608" spans="1:27" x14ac:dyDescent="0.25">
      <c r="A1608"/>
      <c r="B1608"/>
      <c r="C1608"/>
      <c r="D1608"/>
      <c r="E1608" s="108"/>
      <c r="F1608"/>
      <c r="G1608"/>
      <c r="H1608" s="108"/>
      <c r="I1608"/>
      <c r="J1608"/>
      <c r="K1608"/>
      <c r="L1608" s="111"/>
      <c r="M1608"/>
      <c r="N1608"/>
      <c r="O1608"/>
      <c r="P1608"/>
      <c r="Q1608"/>
      <c r="R1608"/>
      <c r="S1608"/>
      <c r="T1608" s="109"/>
      <c r="U1608"/>
      <c r="V1608"/>
      <c r="W1608"/>
      <c r="X1608"/>
      <c r="Y1608"/>
      <c r="Z1608"/>
      <c r="AA1608"/>
    </row>
    <row r="1609" spans="1:27" x14ac:dyDescent="0.25">
      <c r="A1609"/>
      <c r="B1609"/>
      <c r="C1609"/>
      <c r="D1609"/>
      <c r="E1609" s="108"/>
      <c r="F1609"/>
      <c r="G1609"/>
      <c r="H1609" s="108"/>
      <c r="I1609"/>
      <c r="J1609"/>
      <c r="K1609"/>
      <c r="L1609" s="111"/>
      <c r="M1609"/>
      <c r="N1609"/>
      <c r="O1609"/>
      <c r="P1609"/>
      <c r="Q1609"/>
      <c r="R1609"/>
      <c r="S1609"/>
      <c r="T1609" s="109"/>
      <c r="U1609"/>
      <c r="V1609"/>
      <c r="W1609"/>
      <c r="X1609"/>
      <c r="Y1609"/>
      <c r="Z1609"/>
      <c r="AA1609"/>
    </row>
    <row r="1610" spans="1:27" x14ac:dyDescent="0.25">
      <c r="A1610"/>
      <c r="B1610"/>
      <c r="C1610"/>
      <c r="D1610"/>
      <c r="E1610" s="108"/>
      <c r="F1610"/>
      <c r="G1610"/>
      <c r="H1610" s="108"/>
      <c r="I1610"/>
      <c r="J1610"/>
      <c r="K1610"/>
      <c r="L1610" s="111"/>
      <c r="M1610"/>
      <c r="N1610"/>
      <c r="O1610"/>
      <c r="P1610"/>
      <c r="Q1610"/>
      <c r="R1610"/>
      <c r="S1610"/>
      <c r="T1610" s="109"/>
      <c r="U1610"/>
      <c r="V1610"/>
      <c r="W1610"/>
      <c r="X1610"/>
      <c r="Y1610"/>
      <c r="Z1610"/>
      <c r="AA1610"/>
    </row>
    <row r="1611" spans="1:27" x14ac:dyDescent="0.25">
      <c r="A1611"/>
      <c r="B1611"/>
      <c r="C1611"/>
      <c r="D1611"/>
      <c r="E1611" s="108"/>
      <c r="F1611"/>
      <c r="G1611"/>
      <c r="H1611" s="108"/>
      <c r="I1611"/>
      <c r="J1611"/>
      <c r="K1611"/>
      <c r="L1611" s="111"/>
      <c r="M1611"/>
      <c r="N1611"/>
      <c r="O1611"/>
      <c r="P1611"/>
      <c r="Q1611"/>
      <c r="R1611"/>
      <c r="S1611"/>
      <c r="T1611" s="109"/>
      <c r="U1611"/>
      <c r="V1611"/>
      <c r="W1611"/>
      <c r="X1611"/>
      <c r="Y1611"/>
      <c r="Z1611"/>
      <c r="AA1611"/>
    </row>
    <row r="1612" spans="1:27" x14ac:dyDescent="0.25">
      <c r="A1612"/>
      <c r="B1612"/>
      <c r="C1612"/>
      <c r="D1612"/>
      <c r="E1612" s="108"/>
      <c r="F1612"/>
      <c r="G1612"/>
      <c r="H1612" s="108"/>
      <c r="I1612"/>
      <c r="J1612"/>
      <c r="K1612"/>
      <c r="L1612" s="111"/>
      <c r="M1612"/>
      <c r="N1612"/>
      <c r="O1612"/>
      <c r="P1612"/>
      <c r="Q1612"/>
      <c r="R1612"/>
      <c r="S1612"/>
      <c r="T1612" s="109"/>
      <c r="U1612"/>
      <c r="V1612"/>
      <c r="W1612"/>
      <c r="X1612"/>
      <c r="Y1612"/>
      <c r="Z1612"/>
      <c r="AA1612"/>
    </row>
    <row r="1613" spans="1:27" x14ac:dyDescent="0.25">
      <c r="A1613"/>
      <c r="B1613"/>
      <c r="C1613"/>
      <c r="D1613"/>
      <c r="E1613" s="108"/>
      <c r="F1613"/>
      <c r="G1613"/>
      <c r="H1613" s="108"/>
      <c r="I1613"/>
      <c r="J1613"/>
      <c r="K1613"/>
      <c r="L1613" s="111"/>
      <c r="M1613"/>
      <c r="N1613"/>
      <c r="O1613"/>
      <c r="P1613"/>
      <c r="Q1613"/>
      <c r="R1613"/>
      <c r="S1613"/>
      <c r="T1613" s="109"/>
      <c r="U1613"/>
      <c r="V1613"/>
      <c r="W1613"/>
      <c r="X1613"/>
      <c r="Y1613"/>
      <c r="Z1613"/>
      <c r="AA1613"/>
    </row>
    <row r="1614" spans="1:27" x14ac:dyDescent="0.25">
      <c r="A1614"/>
      <c r="B1614"/>
      <c r="C1614"/>
      <c r="D1614"/>
      <c r="E1614" s="108"/>
      <c r="F1614"/>
      <c r="G1614"/>
      <c r="H1614" s="108"/>
      <c r="I1614"/>
      <c r="J1614"/>
      <c r="K1614"/>
      <c r="L1614" s="111"/>
      <c r="M1614"/>
      <c r="N1614"/>
      <c r="O1614"/>
      <c r="P1614"/>
      <c r="Q1614"/>
      <c r="R1614"/>
      <c r="S1614"/>
      <c r="T1614" s="109"/>
      <c r="U1614"/>
      <c r="V1614"/>
      <c r="W1614"/>
      <c r="X1614"/>
      <c r="Y1614"/>
      <c r="Z1614"/>
      <c r="AA1614"/>
    </row>
    <row r="1615" spans="1:27" x14ac:dyDescent="0.25">
      <c r="A1615"/>
      <c r="B1615"/>
      <c r="C1615"/>
      <c r="D1615"/>
      <c r="E1615" s="108"/>
      <c r="F1615"/>
      <c r="G1615"/>
      <c r="H1615" s="108"/>
      <c r="I1615"/>
      <c r="J1615"/>
      <c r="K1615"/>
      <c r="L1615" s="111"/>
      <c r="M1615"/>
      <c r="N1615"/>
      <c r="O1615"/>
      <c r="P1615"/>
      <c r="Q1615"/>
      <c r="R1615"/>
      <c r="S1615"/>
      <c r="T1615" s="109"/>
      <c r="U1615"/>
      <c r="V1615"/>
      <c r="W1615"/>
      <c r="X1615"/>
      <c r="Y1615"/>
      <c r="Z1615"/>
      <c r="AA1615"/>
    </row>
    <row r="1616" spans="1:27" x14ac:dyDescent="0.25">
      <c r="A1616"/>
      <c r="B1616"/>
      <c r="C1616"/>
      <c r="D1616"/>
      <c r="E1616" s="108"/>
      <c r="F1616"/>
      <c r="G1616"/>
      <c r="H1616" s="108"/>
      <c r="I1616"/>
      <c r="J1616"/>
      <c r="K1616"/>
      <c r="L1616" s="111"/>
      <c r="M1616"/>
      <c r="N1616"/>
      <c r="O1616"/>
      <c r="P1616"/>
      <c r="Q1616"/>
      <c r="R1616"/>
      <c r="S1616"/>
      <c r="T1616" s="109"/>
      <c r="U1616"/>
      <c r="V1616"/>
      <c r="W1616"/>
      <c r="X1616"/>
      <c r="Y1616"/>
      <c r="Z1616"/>
      <c r="AA1616"/>
    </row>
    <row r="1617" spans="1:27" x14ac:dyDescent="0.25">
      <c r="A1617"/>
      <c r="B1617"/>
      <c r="C1617"/>
      <c r="D1617"/>
      <c r="E1617" s="108"/>
      <c r="F1617"/>
      <c r="G1617"/>
      <c r="H1617" s="108"/>
      <c r="I1617"/>
      <c r="J1617"/>
      <c r="K1617"/>
      <c r="L1617" s="111"/>
      <c r="M1617"/>
      <c r="N1617"/>
      <c r="O1617"/>
      <c r="P1617"/>
      <c r="Q1617"/>
      <c r="R1617"/>
      <c r="S1617"/>
      <c r="T1617" s="109"/>
      <c r="U1617"/>
      <c r="V1617"/>
      <c r="W1617"/>
      <c r="X1617"/>
      <c r="Y1617"/>
      <c r="Z1617"/>
      <c r="AA1617"/>
    </row>
    <row r="1618" spans="1:27" x14ac:dyDescent="0.25">
      <c r="A1618"/>
      <c r="B1618"/>
      <c r="C1618"/>
      <c r="D1618"/>
      <c r="E1618" s="108"/>
      <c r="F1618"/>
      <c r="G1618"/>
      <c r="H1618" s="108"/>
      <c r="I1618"/>
      <c r="J1618"/>
      <c r="K1618"/>
      <c r="L1618" s="111"/>
      <c r="M1618"/>
      <c r="N1618"/>
      <c r="O1618"/>
      <c r="P1618"/>
      <c r="Q1618"/>
      <c r="R1618"/>
      <c r="S1618"/>
      <c r="T1618" s="109"/>
      <c r="U1618"/>
      <c r="V1618"/>
      <c r="W1618"/>
      <c r="X1618"/>
      <c r="Y1618"/>
      <c r="Z1618"/>
      <c r="AA1618"/>
    </row>
    <row r="1619" spans="1:27" x14ac:dyDescent="0.25">
      <c r="A1619"/>
      <c r="B1619"/>
      <c r="C1619"/>
      <c r="D1619"/>
      <c r="E1619" s="108"/>
      <c r="F1619"/>
      <c r="G1619"/>
      <c r="H1619" s="108"/>
      <c r="I1619"/>
      <c r="J1619"/>
      <c r="K1619"/>
      <c r="L1619" s="111"/>
      <c r="M1619"/>
      <c r="N1619"/>
      <c r="O1619"/>
      <c r="P1619"/>
      <c r="Q1619"/>
      <c r="R1619"/>
      <c r="S1619"/>
      <c r="T1619" s="109"/>
      <c r="U1619"/>
      <c r="V1619"/>
      <c r="W1619"/>
      <c r="X1619"/>
      <c r="Y1619"/>
      <c r="Z1619"/>
      <c r="AA1619"/>
    </row>
    <row r="1620" spans="1:27" x14ac:dyDescent="0.25">
      <c r="A1620"/>
      <c r="B1620"/>
      <c r="C1620"/>
      <c r="D1620"/>
      <c r="E1620" s="108"/>
      <c r="F1620"/>
      <c r="G1620"/>
      <c r="H1620" s="108"/>
      <c r="I1620"/>
      <c r="J1620"/>
      <c r="K1620"/>
      <c r="L1620" s="111"/>
      <c r="M1620"/>
      <c r="N1620"/>
      <c r="O1620"/>
      <c r="P1620"/>
      <c r="Q1620"/>
      <c r="R1620"/>
      <c r="S1620"/>
      <c r="T1620" s="109"/>
      <c r="U1620"/>
      <c r="V1620"/>
      <c r="W1620"/>
      <c r="X1620"/>
      <c r="Y1620"/>
      <c r="Z1620"/>
      <c r="AA1620"/>
    </row>
    <row r="1621" spans="1:27" x14ac:dyDescent="0.25">
      <c r="A1621"/>
      <c r="B1621"/>
      <c r="C1621"/>
      <c r="D1621"/>
      <c r="E1621" s="108"/>
      <c r="F1621"/>
      <c r="G1621"/>
      <c r="H1621" s="108"/>
      <c r="I1621"/>
      <c r="J1621"/>
      <c r="K1621"/>
      <c r="L1621" s="111"/>
      <c r="M1621"/>
      <c r="N1621"/>
      <c r="O1621"/>
      <c r="P1621"/>
      <c r="Q1621"/>
      <c r="R1621"/>
      <c r="S1621"/>
      <c r="T1621" s="109"/>
      <c r="U1621"/>
      <c r="V1621"/>
      <c r="W1621"/>
      <c r="X1621"/>
      <c r="Y1621"/>
      <c r="Z1621"/>
      <c r="AA1621"/>
    </row>
    <row r="1622" spans="1:27" x14ac:dyDescent="0.25">
      <c r="A1622"/>
      <c r="B1622"/>
      <c r="C1622"/>
      <c r="D1622"/>
      <c r="E1622" s="108"/>
      <c r="F1622"/>
      <c r="G1622"/>
      <c r="H1622" s="108"/>
      <c r="I1622"/>
      <c r="J1622"/>
      <c r="K1622"/>
      <c r="L1622" s="111"/>
      <c r="M1622"/>
      <c r="N1622"/>
      <c r="O1622"/>
      <c r="P1622"/>
      <c r="Q1622"/>
      <c r="R1622"/>
      <c r="S1622"/>
      <c r="T1622" s="109"/>
      <c r="U1622"/>
      <c r="V1622"/>
      <c r="W1622"/>
      <c r="X1622"/>
      <c r="Y1622"/>
      <c r="Z1622"/>
      <c r="AA1622"/>
    </row>
    <row r="1623" spans="1:27" x14ac:dyDescent="0.25">
      <c r="A1623"/>
      <c r="B1623"/>
      <c r="C1623"/>
      <c r="D1623"/>
      <c r="E1623" s="108"/>
      <c r="F1623"/>
      <c r="G1623"/>
      <c r="H1623" s="108"/>
      <c r="I1623"/>
      <c r="J1623"/>
      <c r="K1623"/>
      <c r="L1623" s="111"/>
      <c r="M1623"/>
      <c r="N1623"/>
      <c r="O1623"/>
      <c r="P1623"/>
      <c r="Q1623"/>
      <c r="R1623"/>
      <c r="S1623"/>
      <c r="T1623" s="109"/>
      <c r="U1623"/>
      <c r="V1623"/>
      <c r="W1623"/>
      <c r="X1623"/>
      <c r="Y1623"/>
      <c r="Z1623"/>
      <c r="AA1623"/>
    </row>
    <row r="1624" spans="1:27" x14ac:dyDescent="0.25">
      <c r="A1624"/>
      <c r="B1624"/>
      <c r="C1624"/>
      <c r="D1624"/>
      <c r="E1624" s="108"/>
      <c r="F1624"/>
      <c r="G1624"/>
      <c r="H1624" s="108"/>
      <c r="I1624"/>
      <c r="J1624"/>
      <c r="K1624"/>
      <c r="L1624" s="111"/>
      <c r="M1624"/>
      <c r="N1624"/>
      <c r="O1624"/>
      <c r="P1624"/>
      <c r="Q1624"/>
      <c r="R1624"/>
      <c r="S1624"/>
      <c r="T1624" s="109"/>
      <c r="U1624"/>
      <c r="V1624"/>
      <c r="W1624"/>
      <c r="X1624"/>
      <c r="Y1624"/>
      <c r="Z1624"/>
      <c r="AA1624"/>
    </row>
    <row r="1625" spans="1:27" x14ac:dyDescent="0.25">
      <c r="A1625"/>
      <c r="B1625"/>
      <c r="C1625"/>
      <c r="D1625"/>
      <c r="E1625" s="108"/>
      <c r="F1625"/>
      <c r="G1625"/>
      <c r="H1625" s="108"/>
      <c r="I1625"/>
      <c r="J1625"/>
      <c r="K1625"/>
      <c r="L1625" s="111"/>
      <c r="M1625"/>
      <c r="N1625"/>
      <c r="O1625"/>
      <c r="P1625"/>
      <c r="Q1625"/>
      <c r="R1625"/>
      <c r="S1625"/>
      <c r="T1625" s="109"/>
      <c r="U1625"/>
      <c r="V1625"/>
      <c r="W1625"/>
      <c r="X1625"/>
      <c r="Y1625"/>
      <c r="Z1625"/>
      <c r="AA1625"/>
    </row>
    <row r="1626" spans="1:27" x14ac:dyDescent="0.25">
      <c r="A1626"/>
      <c r="B1626"/>
      <c r="C1626"/>
      <c r="D1626"/>
      <c r="E1626" s="108"/>
      <c r="F1626"/>
      <c r="G1626"/>
      <c r="H1626" s="108"/>
      <c r="I1626"/>
      <c r="J1626"/>
      <c r="K1626"/>
      <c r="L1626" s="111"/>
      <c r="M1626"/>
      <c r="N1626"/>
      <c r="O1626"/>
      <c r="P1626"/>
      <c r="Q1626"/>
      <c r="R1626"/>
      <c r="S1626"/>
      <c r="T1626" s="109"/>
      <c r="U1626"/>
      <c r="V1626"/>
      <c r="W1626"/>
      <c r="X1626"/>
      <c r="Y1626"/>
      <c r="Z1626"/>
      <c r="AA1626"/>
    </row>
    <row r="1627" spans="1:27" x14ac:dyDescent="0.25">
      <c r="A1627"/>
      <c r="B1627"/>
      <c r="C1627"/>
      <c r="D1627"/>
      <c r="E1627" s="108"/>
      <c r="F1627"/>
      <c r="G1627"/>
      <c r="H1627" s="108"/>
      <c r="I1627"/>
      <c r="J1627"/>
      <c r="K1627"/>
      <c r="L1627" s="111"/>
      <c r="M1627"/>
      <c r="N1627"/>
      <c r="O1627"/>
      <c r="P1627"/>
      <c r="Q1627"/>
      <c r="R1627"/>
      <c r="S1627"/>
      <c r="T1627" s="109"/>
      <c r="U1627"/>
      <c r="V1627"/>
      <c r="W1627"/>
      <c r="X1627"/>
      <c r="Y1627"/>
      <c r="Z1627"/>
      <c r="AA1627"/>
    </row>
    <row r="1628" spans="1:27" x14ac:dyDescent="0.25">
      <c r="A1628"/>
      <c r="B1628"/>
      <c r="C1628"/>
      <c r="D1628"/>
      <c r="E1628" s="108"/>
      <c r="F1628"/>
      <c r="G1628"/>
      <c r="H1628" s="108"/>
      <c r="I1628"/>
      <c r="J1628"/>
      <c r="K1628"/>
      <c r="L1628" s="111"/>
      <c r="M1628"/>
      <c r="N1628"/>
      <c r="O1628"/>
      <c r="P1628"/>
      <c r="Q1628"/>
      <c r="R1628"/>
      <c r="S1628"/>
      <c r="T1628" s="109"/>
      <c r="U1628"/>
      <c r="V1628"/>
      <c r="W1628"/>
      <c r="X1628"/>
      <c r="Y1628"/>
      <c r="Z1628"/>
      <c r="AA1628"/>
    </row>
    <row r="1629" spans="1:27" x14ac:dyDescent="0.25">
      <c r="A1629"/>
      <c r="B1629"/>
      <c r="C1629"/>
      <c r="D1629"/>
      <c r="E1629" s="108"/>
      <c r="F1629"/>
      <c r="G1629"/>
      <c r="H1629" s="108"/>
      <c r="I1629"/>
      <c r="J1629"/>
      <c r="K1629"/>
      <c r="L1629" s="111"/>
      <c r="M1629"/>
      <c r="N1629"/>
      <c r="O1629"/>
      <c r="P1629"/>
      <c r="Q1629"/>
      <c r="R1629"/>
      <c r="S1629"/>
      <c r="T1629" s="109"/>
      <c r="U1629"/>
      <c r="V1629"/>
      <c r="W1629"/>
      <c r="X1629"/>
      <c r="Y1629"/>
      <c r="Z1629"/>
      <c r="AA1629"/>
    </row>
    <row r="1630" spans="1:27" x14ac:dyDescent="0.25">
      <c r="A1630"/>
      <c r="B1630"/>
      <c r="C1630"/>
      <c r="D1630"/>
      <c r="E1630" s="108"/>
      <c r="F1630"/>
      <c r="G1630"/>
      <c r="H1630" s="108"/>
      <c r="I1630"/>
      <c r="J1630"/>
      <c r="K1630"/>
      <c r="L1630" s="111"/>
      <c r="M1630"/>
      <c r="N1630"/>
      <c r="O1630"/>
      <c r="P1630"/>
      <c r="Q1630"/>
      <c r="R1630"/>
      <c r="S1630"/>
      <c r="T1630" s="109"/>
      <c r="U1630"/>
      <c r="V1630"/>
      <c r="W1630"/>
      <c r="X1630"/>
      <c r="Y1630"/>
      <c r="Z1630"/>
      <c r="AA1630"/>
    </row>
    <row r="1631" spans="1:27" x14ac:dyDescent="0.25">
      <c r="A1631"/>
      <c r="B1631"/>
      <c r="C1631"/>
      <c r="D1631"/>
      <c r="E1631" s="108"/>
      <c r="F1631"/>
      <c r="G1631"/>
      <c r="H1631" s="108"/>
      <c r="I1631"/>
      <c r="J1631"/>
      <c r="K1631"/>
      <c r="L1631" s="111"/>
      <c r="M1631"/>
      <c r="N1631"/>
      <c r="O1631"/>
      <c r="P1631"/>
      <c r="Q1631"/>
      <c r="R1631"/>
      <c r="S1631"/>
      <c r="T1631" s="109"/>
      <c r="U1631"/>
      <c r="V1631"/>
      <c r="W1631"/>
      <c r="X1631"/>
      <c r="Y1631"/>
      <c r="Z1631"/>
      <c r="AA1631"/>
    </row>
    <row r="1632" spans="1:27" x14ac:dyDescent="0.25">
      <c r="A1632"/>
      <c r="B1632"/>
      <c r="C1632"/>
      <c r="D1632"/>
      <c r="E1632" s="108"/>
      <c r="F1632"/>
      <c r="G1632"/>
      <c r="H1632" s="108"/>
      <c r="I1632"/>
      <c r="J1632"/>
      <c r="K1632"/>
      <c r="L1632" s="111"/>
      <c r="M1632"/>
      <c r="N1632"/>
      <c r="O1632"/>
      <c r="P1632"/>
      <c r="Q1632"/>
      <c r="R1632"/>
      <c r="S1632"/>
      <c r="T1632" s="109"/>
      <c r="U1632"/>
      <c r="V1632"/>
      <c r="W1632"/>
      <c r="X1632"/>
      <c r="Y1632"/>
      <c r="Z1632"/>
      <c r="AA1632"/>
    </row>
    <row r="1633" spans="1:27" x14ac:dyDescent="0.25">
      <c r="A1633"/>
      <c r="B1633"/>
      <c r="C1633"/>
      <c r="D1633"/>
      <c r="E1633" s="108"/>
      <c r="F1633"/>
      <c r="G1633"/>
      <c r="H1633" s="108"/>
      <c r="I1633"/>
      <c r="J1633"/>
      <c r="K1633"/>
      <c r="L1633" s="111"/>
      <c r="M1633"/>
      <c r="N1633"/>
      <c r="O1633"/>
      <c r="P1633"/>
      <c r="Q1633"/>
      <c r="R1633"/>
      <c r="S1633"/>
      <c r="T1633" s="109"/>
      <c r="U1633"/>
      <c r="V1633"/>
      <c r="W1633"/>
      <c r="X1633"/>
      <c r="Y1633"/>
      <c r="Z1633"/>
      <c r="AA1633"/>
    </row>
    <row r="1634" spans="1:27" x14ac:dyDescent="0.25">
      <c r="A1634"/>
      <c r="B1634"/>
      <c r="C1634"/>
      <c r="D1634"/>
      <c r="E1634" s="108"/>
      <c r="F1634"/>
      <c r="G1634"/>
      <c r="H1634" s="108"/>
      <c r="I1634"/>
      <c r="J1634"/>
      <c r="K1634"/>
      <c r="L1634" s="111"/>
      <c r="M1634"/>
      <c r="N1634"/>
      <c r="O1634"/>
      <c r="P1634"/>
      <c r="Q1634"/>
      <c r="R1634"/>
      <c r="S1634"/>
      <c r="T1634" s="109"/>
      <c r="U1634"/>
      <c r="V1634"/>
      <c r="W1634"/>
      <c r="X1634"/>
      <c r="Y1634"/>
      <c r="Z1634"/>
      <c r="AA1634"/>
    </row>
    <row r="1635" spans="1:27" x14ac:dyDescent="0.25">
      <c r="A1635"/>
      <c r="B1635"/>
      <c r="C1635"/>
      <c r="D1635"/>
      <c r="E1635" s="108"/>
      <c r="F1635"/>
      <c r="G1635"/>
      <c r="H1635" s="108"/>
      <c r="I1635"/>
      <c r="J1635"/>
      <c r="K1635"/>
      <c r="L1635" s="111"/>
      <c r="M1635"/>
      <c r="N1635"/>
      <c r="O1635"/>
      <c r="P1635"/>
      <c r="Q1635"/>
      <c r="R1635"/>
      <c r="S1635"/>
      <c r="T1635" s="109"/>
      <c r="U1635"/>
      <c r="V1635"/>
      <c r="W1635"/>
      <c r="X1635"/>
      <c r="Y1635"/>
      <c r="Z1635"/>
      <c r="AA1635"/>
    </row>
    <row r="1636" spans="1:27" x14ac:dyDescent="0.25">
      <c r="A1636"/>
      <c r="B1636"/>
      <c r="C1636"/>
      <c r="D1636"/>
      <c r="E1636" s="108"/>
      <c r="F1636"/>
      <c r="G1636"/>
      <c r="H1636" s="108"/>
      <c r="I1636"/>
      <c r="J1636"/>
      <c r="K1636"/>
      <c r="L1636" s="111"/>
      <c r="M1636"/>
      <c r="N1636"/>
      <c r="O1636"/>
      <c r="P1636"/>
      <c r="Q1636"/>
      <c r="R1636"/>
      <c r="S1636"/>
      <c r="T1636" s="109"/>
      <c r="U1636"/>
      <c r="V1636"/>
      <c r="W1636"/>
      <c r="X1636"/>
      <c r="Y1636"/>
      <c r="Z1636"/>
      <c r="AA1636"/>
    </row>
    <row r="1637" spans="1:27" x14ac:dyDescent="0.25">
      <c r="A1637"/>
      <c r="B1637"/>
      <c r="C1637"/>
      <c r="D1637"/>
      <c r="E1637" s="108"/>
      <c r="F1637"/>
      <c r="G1637"/>
      <c r="H1637" s="108"/>
      <c r="I1637"/>
      <c r="J1637"/>
      <c r="K1637"/>
      <c r="L1637" s="111"/>
      <c r="M1637"/>
      <c r="N1637"/>
      <c r="O1637"/>
      <c r="P1637"/>
      <c r="Q1637"/>
      <c r="R1637"/>
      <c r="S1637"/>
      <c r="T1637" s="109"/>
      <c r="U1637"/>
      <c r="V1637"/>
      <c r="W1637"/>
      <c r="X1637"/>
      <c r="Y1637"/>
      <c r="Z1637"/>
      <c r="AA1637"/>
    </row>
    <row r="1638" spans="1:27" x14ac:dyDescent="0.25">
      <c r="A1638"/>
      <c r="B1638"/>
      <c r="C1638"/>
      <c r="D1638"/>
      <c r="E1638" s="108"/>
      <c r="F1638"/>
      <c r="G1638"/>
      <c r="H1638" s="108"/>
      <c r="I1638"/>
      <c r="J1638"/>
      <c r="K1638"/>
      <c r="L1638" s="111"/>
      <c r="M1638"/>
      <c r="N1638"/>
      <c r="O1638"/>
      <c r="P1638"/>
      <c r="Q1638"/>
      <c r="R1638"/>
      <c r="S1638"/>
      <c r="T1638" s="109"/>
      <c r="U1638"/>
      <c r="V1638"/>
      <c r="W1638"/>
      <c r="X1638"/>
      <c r="Y1638"/>
      <c r="Z1638"/>
      <c r="AA1638"/>
    </row>
    <row r="1639" spans="1:27" x14ac:dyDescent="0.25">
      <c r="A1639"/>
      <c r="B1639"/>
      <c r="C1639"/>
      <c r="D1639"/>
      <c r="E1639" s="108"/>
      <c r="F1639"/>
      <c r="G1639"/>
      <c r="H1639" s="108"/>
      <c r="I1639"/>
      <c r="J1639"/>
      <c r="K1639"/>
      <c r="L1639" s="111"/>
      <c r="M1639"/>
      <c r="N1639"/>
      <c r="O1639"/>
      <c r="P1639"/>
      <c r="Q1639"/>
      <c r="R1639"/>
      <c r="S1639"/>
      <c r="T1639" s="109"/>
      <c r="U1639"/>
      <c r="V1639"/>
      <c r="W1639"/>
      <c r="X1639"/>
      <c r="Y1639"/>
      <c r="Z1639"/>
      <c r="AA1639"/>
    </row>
    <row r="1640" spans="1:27" x14ac:dyDescent="0.25">
      <c r="A1640"/>
      <c r="B1640"/>
      <c r="C1640"/>
      <c r="D1640"/>
      <c r="E1640" s="108"/>
      <c r="F1640"/>
      <c r="G1640"/>
      <c r="H1640" s="108"/>
      <c r="I1640"/>
      <c r="J1640"/>
      <c r="K1640"/>
      <c r="L1640" s="111"/>
      <c r="M1640"/>
      <c r="N1640"/>
      <c r="O1640"/>
      <c r="P1640"/>
      <c r="Q1640"/>
      <c r="R1640"/>
      <c r="S1640"/>
      <c r="T1640" s="109"/>
      <c r="U1640"/>
      <c r="V1640"/>
      <c r="W1640"/>
      <c r="X1640"/>
      <c r="Y1640"/>
      <c r="Z1640"/>
      <c r="AA1640"/>
    </row>
    <row r="1641" spans="1:27" x14ac:dyDescent="0.25">
      <c r="A1641"/>
      <c r="B1641"/>
      <c r="C1641"/>
      <c r="D1641"/>
      <c r="E1641" s="108"/>
      <c r="F1641"/>
      <c r="G1641"/>
      <c r="H1641" s="108"/>
      <c r="I1641"/>
      <c r="J1641"/>
      <c r="K1641"/>
      <c r="L1641" s="111"/>
      <c r="M1641"/>
      <c r="N1641"/>
      <c r="O1641"/>
      <c r="P1641"/>
      <c r="Q1641"/>
      <c r="R1641"/>
      <c r="S1641"/>
      <c r="T1641" s="109"/>
      <c r="U1641"/>
      <c r="V1641"/>
      <c r="W1641"/>
      <c r="X1641"/>
      <c r="Y1641"/>
      <c r="Z1641"/>
      <c r="AA1641"/>
    </row>
    <row r="1642" spans="1:27" x14ac:dyDescent="0.25">
      <c r="A1642"/>
      <c r="B1642"/>
      <c r="C1642"/>
      <c r="D1642"/>
      <c r="E1642" s="108"/>
      <c r="F1642"/>
      <c r="G1642"/>
      <c r="H1642" s="108"/>
      <c r="I1642"/>
      <c r="J1642"/>
      <c r="K1642"/>
      <c r="L1642" s="111"/>
      <c r="M1642"/>
      <c r="N1642"/>
      <c r="O1642"/>
      <c r="P1642"/>
      <c r="Q1642"/>
      <c r="R1642"/>
      <c r="S1642"/>
      <c r="T1642" s="109"/>
      <c r="U1642"/>
      <c r="V1642"/>
      <c r="W1642"/>
      <c r="X1642"/>
      <c r="Y1642"/>
      <c r="Z1642"/>
      <c r="AA1642"/>
    </row>
    <row r="1643" spans="1:27" x14ac:dyDescent="0.25">
      <c r="A1643"/>
      <c r="B1643"/>
      <c r="C1643"/>
      <c r="D1643"/>
      <c r="E1643" s="108"/>
      <c r="F1643"/>
      <c r="G1643"/>
      <c r="H1643" s="108"/>
      <c r="I1643"/>
      <c r="J1643"/>
      <c r="K1643"/>
      <c r="L1643" s="111"/>
      <c r="M1643"/>
      <c r="N1643"/>
      <c r="O1643"/>
      <c r="P1643"/>
      <c r="Q1643"/>
      <c r="R1643"/>
      <c r="S1643"/>
      <c r="T1643" s="109"/>
      <c r="U1643"/>
      <c r="V1643"/>
      <c r="W1643"/>
      <c r="X1643"/>
      <c r="Y1643"/>
      <c r="Z1643"/>
      <c r="AA1643"/>
    </row>
    <row r="1644" spans="1:27" x14ac:dyDescent="0.25">
      <c r="A1644"/>
      <c r="B1644"/>
      <c r="C1644"/>
      <c r="D1644"/>
      <c r="E1644" s="108"/>
      <c r="F1644"/>
      <c r="G1644"/>
      <c r="H1644" s="108"/>
      <c r="I1644"/>
      <c r="J1644"/>
      <c r="K1644"/>
      <c r="L1644" s="111"/>
      <c r="M1644"/>
      <c r="N1644"/>
      <c r="O1644"/>
      <c r="P1644"/>
      <c r="Q1644"/>
      <c r="R1644"/>
      <c r="S1644"/>
      <c r="T1644" s="109"/>
      <c r="U1644"/>
      <c r="V1644"/>
      <c r="W1644"/>
      <c r="X1644"/>
      <c r="Y1644"/>
      <c r="Z1644"/>
      <c r="AA1644"/>
    </row>
    <row r="1645" spans="1:27" x14ac:dyDescent="0.25">
      <c r="A1645"/>
      <c r="B1645"/>
      <c r="C1645"/>
      <c r="D1645"/>
      <c r="E1645" s="108"/>
      <c r="F1645"/>
      <c r="G1645"/>
      <c r="H1645" s="108"/>
      <c r="I1645"/>
      <c r="J1645"/>
      <c r="K1645"/>
      <c r="L1645" s="111"/>
      <c r="M1645"/>
      <c r="N1645"/>
      <c r="O1645"/>
      <c r="P1645"/>
      <c r="Q1645"/>
      <c r="R1645"/>
      <c r="S1645"/>
      <c r="T1645" s="109"/>
      <c r="U1645"/>
      <c r="V1645"/>
      <c r="W1645"/>
      <c r="X1645"/>
      <c r="Y1645"/>
      <c r="Z1645"/>
      <c r="AA1645"/>
    </row>
    <row r="1646" spans="1:27" x14ac:dyDescent="0.25">
      <c r="A1646"/>
      <c r="B1646"/>
      <c r="C1646"/>
      <c r="D1646"/>
      <c r="E1646" s="108"/>
      <c r="F1646"/>
      <c r="G1646"/>
      <c r="H1646" s="108"/>
      <c r="I1646"/>
      <c r="J1646"/>
      <c r="K1646"/>
      <c r="L1646" s="111"/>
      <c r="M1646"/>
      <c r="N1646"/>
      <c r="O1646"/>
      <c r="P1646"/>
      <c r="Q1646"/>
      <c r="R1646"/>
      <c r="S1646"/>
      <c r="T1646" s="109"/>
      <c r="U1646"/>
      <c r="V1646"/>
      <c r="W1646"/>
      <c r="X1646"/>
      <c r="Y1646"/>
      <c r="Z1646"/>
      <c r="AA1646"/>
    </row>
    <row r="1647" spans="1:27" x14ac:dyDescent="0.25">
      <c r="A1647"/>
      <c r="B1647"/>
      <c r="C1647"/>
      <c r="D1647"/>
      <c r="E1647" s="108"/>
      <c r="F1647"/>
      <c r="G1647"/>
      <c r="H1647" s="108"/>
      <c r="I1647"/>
      <c r="J1647"/>
      <c r="K1647"/>
      <c r="L1647" s="111"/>
      <c r="M1647"/>
      <c r="N1647"/>
      <c r="O1647"/>
      <c r="P1647"/>
      <c r="Q1647"/>
      <c r="R1647"/>
      <c r="S1647"/>
      <c r="T1647" s="109"/>
      <c r="U1647"/>
      <c r="V1647"/>
      <c r="W1647"/>
      <c r="X1647"/>
      <c r="Y1647"/>
      <c r="Z1647"/>
      <c r="AA1647"/>
    </row>
    <row r="1648" spans="1:27" x14ac:dyDescent="0.25">
      <c r="A1648"/>
      <c r="B1648"/>
      <c r="C1648"/>
      <c r="D1648"/>
      <c r="E1648" s="108"/>
      <c r="F1648"/>
      <c r="G1648"/>
      <c r="H1648" s="108"/>
      <c r="I1648"/>
      <c r="J1648"/>
      <c r="K1648"/>
      <c r="L1648" s="111"/>
      <c r="M1648"/>
      <c r="N1648"/>
      <c r="O1648"/>
      <c r="P1648"/>
      <c r="Q1648"/>
      <c r="R1648"/>
      <c r="S1648"/>
      <c r="T1648" s="109"/>
      <c r="U1648"/>
      <c r="V1648"/>
      <c r="W1648"/>
      <c r="X1648"/>
      <c r="Y1648"/>
      <c r="Z1648"/>
      <c r="AA1648"/>
    </row>
    <row r="1649" spans="1:27" x14ac:dyDescent="0.25">
      <c r="A1649"/>
      <c r="B1649"/>
      <c r="C1649"/>
      <c r="D1649"/>
      <c r="E1649" s="108"/>
      <c r="F1649"/>
      <c r="G1649"/>
      <c r="H1649" s="108"/>
      <c r="I1649"/>
      <c r="J1649"/>
      <c r="K1649"/>
      <c r="L1649" s="111"/>
      <c r="M1649"/>
      <c r="N1649"/>
      <c r="O1649"/>
      <c r="P1649"/>
      <c r="Q1649"/>
      <c r="R1649"/>
      <c r="S1649"/>
      <c r="T1649" s="109"/>
      <c r="U1649"/>
      <c r="V1649"/>
      <c r="W1649"/>
      <c r="X1649"/>
      <c r="Y1649"/>
      <c r="Z1649"/>
      <c r="AA1649"/>
    </row>
    <row r="1650" spans="1:27" x14ac:dyDescent="0.25">
      <c r="A1650"/>
      <c r="B1650"/>
      <c r="C1650"/>
      <c r="D1650"/>
      <c r="E1650" s="108"/>
      <c r="F1650"/>
      <c r="G1650"/>
      <c r="H1650" s="108"/>
      <c r="I1650"/>
      <c r="J1650"/>
      <c r="K1650"/>
      <c r="L1650" s="111"/>
      <c r="M1650"/>
      <c r="N1650"/>
      <c r="O1650"/>
      <c r="P1650"/>
      <c r="Q1650"/>
      <c r="R1650"/>
      <c r="S1650"/>
      <c r="T1650" s="109"/>
      <c r="U1650"/>
      <c r="V1650"/>
      <c r="W1650"/>
      <c r="X1650"/>
      <c r="Y1650"/>
      <c r="Z1650"/>
      <c r="AA1650"/>
    </row>
    <row r="1651" spans="1:27" x14ac:dyDescent="0.25">
      <c r="A1651"/>
      <c r="B1651"/>
      <c r="C1651"/>
      <c r="D1651"/>
      <c r="E1651" s="108"/>
      <c r="F1651"/>
      <c r="G1651"/>
      <c r="H1651" s="108"/>
      <c r="I1651"/>
      <c r="J1651"/>
      <c r="K1651"/>
      <c r="L1651" s="111"/>
      <c r="M1651"/>
      <c r="N1651"/>
      <c r="O1651"/>
      <c r="P1651"/>
      <c r="Q1651"/>
      <c r="R1651"/>
      <c r="S1651"/>
      <c r="T1651" s="109"/>
      <c r="U1651"/>
      <c r="V1651"/>
      <c r="W1651"/>
      <c r="X1651"/>
      <c r="Y1651"/>
      <c r="Z1651"/>
      <c r="AA1651"/>
    </row>
    <row r="1652" spans="1:27" x14ac:dyDescent="0.25">
      <c r="A1652"/>
      <c r="B1652"/>
      <c r="C1652"/>
      <c r="D1652"/>
      <c r="E1652" s="108"/>
      <c r="F1652"/>
      <c r="G1652"/>
      <c r="H1652" s="108"/>
      <c r="I1652"/>
      <c r="J1652"/>
      <c r="K1652"/>
      <c r="L1652" s="111"/>
      <c r="M1652"/>
      <c r="N1652"/>
      <c r="O1652"/>
      <c r="P1652"/>
      <c r="Q1652"/>
      <c r="R1652"/>
      <c r="S1652"/>
      <c r="T1652" s="109"/>
      <c r="U1652"/>
      <c r="V1652"/>
      <c r="W1652"/>
      <c r="X1652"/>
      <c r="Y1652"/>
      <c r="Z1652"/>
      <c r="AA1652"/>
    </row>
    <row r="1653" spans="1:27" x14ac:dyDescent="0.25">
      <c r="A1653"/>
      <c r="B1653"/>
      <c r="C1653"/>
      <c r="D1653"/>
      <c r="E1653" s="108"/>
      <c r="F1653"/>
      <c r="G1653"/>
      <c r="H1653" s="108"/>
      <c r="I1653"/>
      <c r="J1653"/>
      <c r="K1653"/>
      <c r="L1653" s="111"/>
      <c r="M1653"/>
      <c r="N1653"/>
      <c r="O1653"/>
      <c r="P1653"/>
      <c r="Q1653"/>
      <c r="R1653"/>
      <c r="S1653"/>
      <c r="T1653" s="109"/>
      <c r="U1653"/>
      <c r="V1653"/>
      <c r="W1653"/>
      <c r="X1653"/>
      <c r="Y1653"/>
      <c r="Z1653"/>
      <c r="AA1653"/>
    </row>
    <row r="1654" spans="1:27" x14ac:dyDescent="0.25">
      <c r="A1654"/>
      <c r="B1654"/>
      <c r="C1654"/>
      <c r="D1654"/>
      <c r="E1654" s="108"/>
      <c r="F1654"/>
      <c r="G1654"/>
      <c r="H1654" s="108"/>
      <c r="I1654"/>
      <c r="J1654"/>
      <c r="K1654"/>
      <c r="L1654" s="111"/>
      <c r="M1654"/>
      <c r="N1654"/>
      <c r="O1654"/>
      <c r="P1654"/>
      <c r="Q1654"/>
      <c r="R1654"/>
      <c r="S1654"/>
      <c r="T1654" s="109"/>
      <c r="U1654"/>
      <c r="V1654"/>
      <c r="W1654"/>
      <c r="X1654"/>
      <c r="Y1654"/>
      <c r="Z1654"/>
      <c r="AA1654"/>
    </row>
    <row r="1655" spans="1:27" x14ac:dyDescent="0.25">
      <c r="A1655"/>
      <c r="B1655"/>
      <c r="C1655"/>
      <c r="D1655"/>
      <c r="E1655" s="108"/>
      <c r="F1655"/>
      <c r="G1655"/>
      <c r="H1655" s="108"/>
      <c r="I1655"/>
      <c r="J1655"/>
      <c r="K1655"/>
      <c r="L1655" s="111"/>
      <c r="M1655"/>
      <c r="N1655"/>
      <c r="O1655"/>
      <c r="P1655"/>
      <c r="Q1655"/>
      <c r="R1655"/>
      <c r="S1655"/>
      <c r="T1655" s="109"/>
      <c r="U1655"/>
      <c r="V1655"/>
      <c r="W1655"/>
      <c r="X1655"/>
      <c r="Y1655"/>
      <c r="Z1655"/>
      <c r="AA1655"/>
    </row>
    <row r="1656" spans="1:27" x14ac:dyDescent="0.25">
      <c r="A1656"/>
      <c r="B1656"/>
      <c r="C1656"/>
      <c r="D1656"/>
      <c r="E1656" s="108"/>
      <c r="F1656"/>
      <c r="G1656"/>
      <c r="H1656" s="108"/>
      <c r="I1656"/>
      <c r="J1656"/>
      <c r="K1656"/>
      <c r="L1656" s="111"/>
      <c r="M1656"/>
      <c r="N1656"/>
      <c r="O1656"/>
      <c r="P1656"/>
      <c r="Q1656"/>
      <c r="R1656"/>
      <c r="S1656"/>
      <c r="T1656" s="109"/>
      <c r="U1656"/>
      <c r="V1656"/>
      <c r="W1656"/>
      <c r="X1656"/>
      <c r="Y1656"/>
      <c r="Z1656"/>
      <c r="AA1656"/>
    </row>
    <row r="1657" spans="1:27" x14ac:dyDescent="0.25">
      <c r="A1657"/>
      <c r="B1657"/>
      <c r="C1657"/>
      <c r="D1657"/>
      <c r="E1657" s="108"/>
      <c r="F1657"/>
      <c r="G1657"/>
      <c r="H1657" s="108"/>
      <c r="I1657"/>
      <c r="J1657"/>
      <c r="K1657"/>
      <c r="L1657" s="111"/>
      <c r="M1657"/>
      <c r="N1657"/>
      <c r="O1657"/>
      <c r="P1657"/>
      <c r="Q1657"/>
      <c r="R1657"/>
      <c r="S1657"/>
      <c r="T1657" s="109"/>
      <c r="U1657"/>
      <c r="V1657"/>
      <c r="W1657"/>
      <c r="X1657"/>
      <c r="Y1657"/>
      <c r="Z1657"/>
      <c r="AA1657"/>
    </row>
    <row r="1658" spans="1:27" x14ac:dyDescent="0.25">
      <c r="A1658"/>
      <c r="B1658"/>
      <c r="C1658"/>
      <c r="D1658"/>
      <c r="E1658" s="108"/>
      <c r="F1658"/>
      <c r="G1658"/>
      <c r="H1658" s="108"/>
      <c r="I1658"/>
      <c r="J1658"/>
      <c r="K1658"/>
      <c r="L1658" s="111"/>
      <c r="M1658"/>
      <c r="N1658"/>
      <c r="O1658"/>
      <c r="P1658"/>
      <c r="Q1658"/>
      <c r="R1658"/>
      <c r="S1658"/>
      <c r="T1658" s="109"/>
      <c r="U1658"/>
      <c r="V1658"/>
      <c r="W1658"/>
      <c r="X1658"/>
      <c r="Y1658"/>
      <c r="Z1658"/>
      <c r="AA1658"/>
    </row>
    <row r="1659" spans="1:27" x14ac:dyDescent="0.25">
      <c r="A1659"/>
      <c r="B1659"/>
      <c r="C1659"/>
      <c r="D1659"/>
      <c r="E1659" s="108"/>
      <c r="F1659"/>
      <c r="G1659"/>
      <c r="H1659" s="108"/>
      <c r="I1659"/>
      <c r="J1659"/>
      <c r="K1659"/>
      <c r="L1659" s="111"/>
      <c r="M1659"/>
      <c r="N1659"/>
      <c r="O1659"/>
      <c r="P1659"/>
      <c r="Q1659"/>
      <c r="R1659"/>
      <c r="S1659"/>
      <c r="T1659" s="109"/>
      <c r="U1659"/>
      <c r="V1659"/>
      <c r="W1659"/>
      <c r="X1659"/>
      <c r="Y1659"/>
      <c r="Z1659"/>
      <c r="AA1659"/>
    </row>
    <row r="1660" spans="1:27" x14ac:dyDescent="0.25">
      <c r="A1660"/>
      <c r="B1660"/>
      <c r="C1660"/>
      <c r="D1660"/>
      <c r="E1660" s="108"/>
      <c r="F1660"/>
      <c r="G1660"/>
      <c r="H1660" s="108"/>
      <c r="I1660"/>
      <c r="J1660"/>
      <c r="K1660"/>
      <c r="L1660" s="111"/>
      <c r="M1660"/>
      <c r="N1660"/>
      <c r="O1660"/>
      <c r="P1660"/>
      <c r="Q1660"/>
      <c r="R1660"/>
      <c r="S1660"/>
      <c r="T1660" s="109"/>
      <c r="U1660"/>
      <c r="V1660"/>
      <c r="W1660"/>
      <c r="X1660"/>
      <c r="Y1660"/>
      <c r="Z1660"/>
      <c r="AA1660"/>
    </row>
    <row r="1661" spans="1:27" x14ac:dyDescent="0.25">
      <c r="A1661"/>
      <c r="B1661"/>
      <c r="C1661"/>
      <c r="D1661"/>
      <c r="E1661" s="108"/>
      <c r="F1661"/>
      <c r="G1661"/>
      <c r="H1661" s="108"/>
      <c r="I1661"/>
      <c r="J1661"/>
      <c r="K1661"/>
      <c r="L1661" s="111"/>
      <c r="M1661"/>
      <c r="N1661"/>
      <c r="O1661"/>
      <c r="P1661"/>
      <c r="Q1661"/>
      <c r="R1661"/>
      <c r="S1661"/>
      <c r="T1661" s="109"/>
      <c r="U1661"/>
      <c r="V1661"/>
      <c r="W1661"/>
      <c r="X1661"/>
      <c r="Y1661"/>
      <c r="Z1661"/>
      <c r="AA1661"/>
    </row>
    <row r="1662" spans="1:27" x14ac:dyDescent="0.25">
      <c r="A1662"/>
      <c r="B1662"/>
      <c r="C1662"/>
      <c r="D1662"/>
      <c r="E1662" s="108"/>
      <c r="F1662"/>
      <c r="G1662"/>
      <c r="H1662" s="108"/>
      <c r="I1662"/>
      <c r="J1662"/>
      <c r="K1662"/>
      <c r="L1662" s="111"/>
      <c r="M1662"/>
      <c r="N1662"/>
      <c r="O1662"/>
      <c r="P1662"/>
      <c r="Q1662"/>
      <c r="R1662"/>
      <c r="S1662"/>
      <c r="T1662" s="109"/>
      <c r="U1662"/>
      <c r="V1662"/>
      <c r="W1662"/>
      <c r="X1662"/>
      <c r="Y1662"/>
      <c r="Z1662"/>
      <c r="AA1662"/>
    </row>
    <row r="1663" spans="1:27" x14ac:dyDescent="0.25">
      <c r="A1663"/>
      <c r="B1663"/>
      <c r="C1663"/>
      <c r="D1663"/>
      <c r="E1663" s="108"/>
      <c r="F1663"/>
      <c r="G1663"/>
      <c r="H1663" s="108"/>
      <c r="I1663"/>
      <c r="J1663"/>
      <c r="K1663"/>
      <c r="L1663" s="111"/>
      <c r="M1663"/>
      <c r="N1663"/>
      <c r="O1663"/>
      <c r="P1663"/>
      <c r="Q1663"/>
      <c r="R1663"/>
      <c r="S1663"/>
      <c r="T1663" s="109"/>
      <c r="U1663"/>
      <c r="V1663"/>
      <c r="W1663"/>
      <c r="X1663"/>
      <c r="Y1663"/>
      <c r="Z1663"/>
      <c r="AA1663"/>
    </row>
    <row r="1664" spans="1:27" x14ac:dyDescent="0.25">
      <c r="A1664"/>
      <c r="B1664"/>
      <c r="C1664"/>
      <c r="D1664"/>
      <c r="E1664" s="108"/>
      <c r="F1664"/>
      <c r="G1664"/>
      <c r="H1664" s="108"/>
      <c r="I1664"/>
      <c r="J1664"/>
      <c r="K1664"/>
      <c r="L1664" s="111"/>
      <c r="M1664"/>
      <c r="N1664"/>
      <c r="O1664"/>
      <c r="P1664"/>
      <c r="Q1664"/>
      <c r="R1664"/>
      <c r="S1664"/>
      <c r="T1664" s="109"/>
      <c r="U1664"/>
      <c r="V1664"/>
      <c r="W1664"/>
      <c r="X1664"/>
      <c r="Y1664"/>
      <c r="Z1664"/>
      <c r="AA1664"/>
    </row>
    <row r="1665" spans="1:27" x14ac:dyDescent="0.25">
      <c r="A1665"/>
      <c r="B1665"/>
      <c r="C1665"/>
      <c r="D1665"/>
      <c r="E1665" s="108"/>
      <c r="F1665"/>
      <c r="G1665"/>
      <c r="H1665" s="108"/>
      <c r="I1665"/>
      <c r="J1665"/>
      <c r="K1665"/>
      <c r="L1665" s="111"/>
      <c r="M1665"/>
      <c r="N1665"/>
      <c r="O1665"/>
      <c r="P1665"/>
      <c r="Q1665"/>
      <c r="R1665"/>
      <c r="S1665"/>
      <c r="T1665" s="109"/>
      <c r="U1665"/>
      <c r="V1665"/>
      <c r="W1665"/>
      <c r="X1665"/>
      <c r="Y1665"/>
      <c r="Z1665"/>
      <c r="AA1665"/>
    </row>
    <row r="1666" spans="1:27" x14ac:dyDescent="0.25">
      <c r="A1666"/>
      <c r="B1666"/>
      <c r="C1666"/>
      <c r="D1666"/>
      <c r="E1666" s="108"/>
      <c r="F1666"/>
      <c r="G1666"/>
      <c r="H1666" s="108"/>
      <c r="I1666"/>
      <c r="J1666"/>
      <c r="K1666"/>
      <c r="L1666" s="111"/>
      <c r="M1666"/>
      <c r="N1666"/>
      <c r="O1666"/>
      <c r="P1666"/>
      <c r="Q1666"/>
      <c r="R1666"/>
      <c r="S1666"/>
      <c r="T1666" s="109"/>
      <c r="U1666"/>
      <c r="V1666"/>
      <c r="W1666"/>
      <c r="X1666"/>
      <c r="Y1666"/>
      <c r="Z1666"/>
      <c r="AA1666"/>
    </row>
    <row r="1667" spans="1:27" x14ac:dyDescent="0.25">
      <c r="A1667"/>
      <c r="B1667"/>
      <c r="C1667"/>
      <c r="D1667"/>
      <c r="E1667" s="108"/>
      <c r="F1667"/>
      <c r="G1667"/>
      <c r="H1667" s="108"/>
      <c r="I1667"/>
      <c r="J1667"/>
      <c r="K1667"/>
      <c r="L1667" s="111"/>
      <c r="M1667"/>
      <c r="N1667"/>
      <c r="O1667"/>
      <c r="P1667"/>
      <c r="Q1667"/>
      <c r="R1667"/>
      <c r="S1667"/>
      <c r="T1667" s="109"/>
      <c r="U1667"/>
      <c r="V1667"/>
      <c r="W1667"/>
      <c r="X1667"/>
      <c r="Y1667"/>
      <c r="Z1667"/>
      <c r="AA1667"/>
    </row>
    <row r="1668" spans="1:27" x14ac:dyDescent="0.25">
      <c r="A1668"/>
      <c r="B1668"/>
      <c r="C1668"/>
      <c r="D1668"/>
      <c r="E1668" s="108"/>
      <c r="F1668"/>
      <c r="G1668"/>
      <c r="H1668" s="108"/>
      <c r="I1668"/>
      <c r="J1668"/>
      <c r="K1668"/>
      <c r="L1668" s="111"/>
      <c r="M1668"/>
      <c r="N1668"/>
      <c r="O1668"/>
      <c r="P1668"/>
      <c r="Q1668"/>
      <c r="R1668"/>
      <c r="S1668"/>
      <c r="T1668" s="109"/>
      <c r="U1668"/>
      <c r="V1668"/>
      <c r="W1668"/>
      <c r="X1668"/>
      <c r="Y1668"/>
      <c r="Z1668"/>
      <c r="AA1668"/>
    </row>
    <row r="1669" spans="1:27" x14ac:dyDescent="0.25">
      <c r="A1669"/>
      <c r="B1669"/>
      <c r="C1669"/>
      <c r="D1669"/>
      <c r="E1669" s="108"/>
      <c r="F1669"/>
      <c r="G1669"/>
      <c r="H1669" s="108"/>
      <c r="I1669"/>
      <c r="J1669"/>
      <c r="K1669"/>
      <c r="L1669" s="111"/>
      <c r="M1669"/>
      <c r="N1669"/>
      <c r="O1669"/>
      <c r="P1669"/>
      <c r="Q1669"/>
      <c r="R1669"/>
      <c r="S1669"/>
      <c r="T1669" s="109"/>
      <c r="U1669"/>
      <c r="V1669"/>
      <c r="W1669"/>
      <c r="X1669"/>
      <c r="Y1669"/>
      <c r="Z1669"/>
      <c r="AA1669"/>
    </row>
    <row r="1670" spans="1:27" x14ac:dyDescent="0.25">
      <c r="A1670"/>
      <c r="B1670"/>
      <c r="C1670"/>
      <c r="D1670"/>
      <c r="E1670" s="108"/>
      <c r="F1670"/>
      <c r="G1670"/>
      <c r="H1670" s="108"/>
      <c r="I1670"/>
      <c r="J1670"/>
      <c r="K1670"/>
      <c r="L1670" s="111"/>
      <c r="M1670"/>
      <c r="N1670"/>
      <c r="O1670"/>
      <c r="P1670"/>
      <c r="Q1670"/>
      <c r="R1670"/>
      <c r="S1670"/>
      <c r="T1670" s="109"/>
      <c r="U1670"/>
      <c r="V1670"/>
      <c r="W1670"/>
      <c r="X1670"/>
      <c r="Y1670"/>
      <c r="Z1670"/>
      <c r="AA1670"/>
    </row>
    <row r="1671" spans="1:27" x14ac:dyDescent="0.25">
      <c r="A1671"/>
      <c r="B1671"/>
      <c r="C1671"/>
      <c r="D1671"/>
      <c r="E1671" s="108"/>
      <c r="F1671"/>
      <c r="G1671"/>
      <c r="H1671" s="108"/>
      <c r="I1671"/>
      <c r="J1671"/>
      <c r="K1671"/>
      <c r="L1671" s="111"/>
      <c r="M1671"/>
      <c r="N1671"/>
      <c r="O1671"/>
      <c r="P1671"/>
      <c r="Q1671"/>
      <c r="R1671"/>
      <c r="S1671"/>
      <c r="T1671" s="109"/>
      <c r="U1671"/>
      <c r="V1671"/>
      <c r="W1671"/>
      <c r="X1671"/>
      <c r="Y1671"/>
      <c r="Z1671"/>
      <c r="AA1671"/>
    </row>
    <row r="1672" spans="1:27" x14ac:dyDescent="0.25">
      <c r="A1672"/>
      <c r="B1672"/>
      <c r="C1672"/>
      <c r="D1672"/>
      <c r="E1672" s="108"/>
      <c r="F1672"/>
      <c r="G1672"/>
      <c r="H1672" s="108"/>
      <c r="I1672"/>
      <c r="J1672"/>
      <c r="K1672"/>
      <c r="L1672" s="111"/>
      <c r="M1672"/>
      <c r="N1672"/>
      <c r="O1672"/>
      <c r="P1672"/>
      <c r="Q1672"/>
      <c r="R1672"/>
      <c r="S1672"/>
      <c r="T1672" s="109"/>
      <c r="U1672"/>
      <c r="V1672"/>
      <c r="W1672"/>
      <c r="X1672"/>
      <c r="Y1672"/>
      <c r="Z1672"/>
      <c r="AA1672"/>
    </row>
    <row r="1673" spans="1:27" x14ac:dyDescent="0.25">
      <c r="A1673"/>
      <c r="B1673"/>
      <c r="C1673"/>
      <c r="D1673"/>
      <c r="E1673" s="108"/>
      <c r="F1673"/>
      <c r="G1673"/>
      <c r="H1673" s="108"/>
      <c r="I1673"/>
      <c r="J1673"/>
      <c r="K1673"/>
      <c r="L1673" s="111"/>
      <c r="M1673"/>
      <c r="N1673"/>
      <c r="O1673"/>
      <c r="P1673"/>
      <c r="Q1673"/>
      <c r="R1673"/>
      <c r="S1673"/>
      <c r="T1673" s="109"/>
      <c r="U1673"/>
      <c r="V1673"/>
      <c r="W1673"/>
      <c r="X1673"/>
      <c r="Y1673"/>
      <c r="Z1673"/>
      <c r="AA1673"/>
    </row>
    <row r="1674" spans="1:27" x14ac:dyDescent="0.25">
      <c r="A1674"/>
      <c r="B1674"/>
      <c r="C1674"/>
      <c r="D1674"/>
      <c r="E1674" s="108"/>
      <c r="F1674"/>
      <c r="G1674"/>
      <c r="H1674" s="108"/>
      <c r="I1674"/>
      <c r="J1674"/>
      <c r="K1674"/>
      <c r="L1674" s="111"/>
      <c r="M1674"/>
      <c r="N1674"/>
      <c r="O1674"/>
      <c r="P1674"/>
      <c r="Q1674"/>
      <c r="R1674"/>
      <c r="S1674"/>
      <c r="T1674" s="109"/>
      <c r="U1674"/>
      <c r="V1674"/>
      <c r="W1674"/>
      <c r="X1674"/>
      <c r="Y1674"/>
      <c r="Z1674"/>
      <c r="AA1674"/>
    </row>
    <row r="1675" spans="1:27" x14ac:dyDescent="0.25">
      <c r="A1675"/>
      <c r="B1675"/>
      <c r="C1675"/>
      <c r="D1675"/>
      <c r="E1675" s="108"/>
      <c r="F1675"/>
      <c r="G1675"/>
      <c r="H1675" s="108"/>
      <c r="I1675"/>
      <c r="J1675"/>
      <c r="K1675"/>
      <c r="L1675" s="111"/>
      <c r="M1675"/>
      <c r="N1675"/>
      <c r="O1675"/>
      <c r="P1675"/>
      <c r="Q1675"/>
      <c r="R1675"/>
      <c r="S1675"/>
      <c r="T1675" s="109"/>
      <c r="U1675"/>
      <c r="V1675"/>
      <c r="W1675"/>
      <c r="X1675"/>
      <c r="Y1675"/>
      <c r="Z1675"/>
      <c r="AA1675"/>
    </row>
    <row r="1676" spans="1:27" x14ac:dyDescent="0.25">
      <c r="A1676"/>
      <c r="B1676"/>
      <c r="C1676"/>
      <c r="D1676"/>
      <c r="E1676" s="108"/>
      <c r="F1676"/>
      <c r="G1676"/>
      <c r="H1676" s="108"/>
      <c r="I1676"/>
      <c r="J1676"/>
      <c r="K1676"/>
      <c r="L1676" s="111"/>
      <c r="M1676"/>
      <c r="N1676"/>
      <c r="O1676"/>
      <c r="P1676"/>
      <c r="Q1676"/>
      <c r="R1676"/>
      <c r="S1676"/>
      <c r="T1676" s="109"/>
      <c r="U1676"/>
      <c r="V1676"/>
      <c r="W1676"/>
      <c r="X1676"/>
      <c r="Y1676"/>
      <c r="Z1676"/>
      <c r="AA1676"/>
    </row>
    <row r="1677" spans="1:27" x14ac:dyDescent="0.25">
      <c r="A1677"/>
      <c r="B1677"/>
      <c r="C1677"/>
      <c r="D1677"/>
      <c r="E1677" s="108"/>
      <c r="F1677"/>
      <c r="G1677"/>
      <c r="H1677" s="108"/>
      <c r="I1677"/>
      <c r="J1677"/>
      <c r="K1677"/>
      <c r="L1677" s="111"/>
      <c r="M1677"/>
      <c r="N1677"/>
      <c r="O1677"/>
      <c r="P1677"/>
      <c r="Q1677"/>
      <c r="R1677"/>
      <c r="S1677"/>
      <c r="T1677" s="109"/>
      <c r="U1677"/>
      <c r="V1677"/>
      <c r="W1677"/>
      <c r="X1677"/>
      <c r="Y1677"/>
      <c r="Z1677"/>
      <c r="AA1677"/>
    </row>
    <row r="1678" spans="1:27" x14ac:dyDescent="0.25">
      <c r="A1678"/>
      <c r="B1678"/>
      <c r="C1678"/>
      <c r="D1678"/>
      <c r="E1678" s="108"/>
      <c r="F1678"/>
      <c r="G1678"/>
      <c r="H1678" s="108"/>
      <c r="I1678"/>
      <c r="J1678"/>
      <c r="K1678"/>
      <c r="L1678" s="111"/>
      <c r="M1678"/>
      <c r="N1678"/>
      <c r="O1678"/>
      <c r="P1678"/>
      <c r="Q1678"/>
      <c r="R1678"/>
      <c r="S1678"/>
      <c r="T1678" s="109"/>
      <c r="U1678"/>
      <c r="V1678"/>
      <c r="W1678"/>
      <c r="X1678"/>
      <c r="Y1678"/>
      <c r="Z1678"/>
      <c r="AA1678"/>
    </row>
    <row r="1679" spans="1:27" x14ac:dyDescent="0.25">
      <c r="A1679"/>
      <c r="B1679"/>
      <c r="C1679"/>
      <c r="D1679"/>
      <c r="E1679" s="108"/>
      <c r="F1679"/>
      <c r="G1679"/>
      <c r="H1679" s="108"/>
      <c r="I1679"/>
      <c r="J1679"/>
      <c r="K1679"/>
      <c r="L1679" s="111"/>
      <c r="M1679"/>
      <c r="N1679"/>
      <c r="O1679"/>
      <c r="P1679"/>
      <c r="Q1679"/>
      <c r="R1679"/>
      <c r="S1679"/>
      <c r="T1679" s="109"/>
      <c r="U1679"/>
      <c r="V1679"/>
      <c r="W1679"/>
      <c r="X1679"/>
      <c r="Y1679"/>
      <c r="Z1679"/>
      <c r="AA1679"/>
    </row>
    <row r="1680" spans="1:27" x14ac:dyDescent="0.25">
      <c r="A1680"/>
      <c r="B1680"/>
      <c r="C1680"/>
      <c r="D1680"/>
      <c r="E1680" s="108"/>
      <c r="F1680"/>
      <c r="G1680"/>
      <c r="H1680" s="108"/>
      <c r="I1680"/>
      <c r="J1680"/>
      <c r="K1680"/>
      <c r="L1680" s="111"/>
      <c r="M1680"/>
      <c r="N1680"/>
      <c r="O1680"/>
      <c r="P1680"/>
      <c r="Q1680"/>
      <c r="R1680"/>
      <c r="S1680"/>
      <c r="T1680" s="109"/>
      <c r="U1680"/>
      <c r="V1680"/>
      <c r="W1680"/>
      <c r="X1680"/>
      <c r="Y1680"/>
      <c r="Z1680"/>
      <c r="AA1680"/>
    </row>
    <row r="1681" spans="1:27" x14ac:dyDescent="0.25">
      <c r="A1681"/>
      <c r="B1681"/>
      <c r="C1681"/>
      <c r="D1681"/>
      <c r="E1681" s="108"/>
      <c r="F1681"/>
      <c r="G1681"/>
      <c r="H1681" s="108"/>
      <c r="I1681"/>
      <c r="J1681"/>
      <c r="K1681"/>
      <c r="L1681" s="111"/>
      <c r="M1681"/>
      <c r="N1681"/>
      <c r="O1681"/>
      <c r="P1681"/>
      <c r="Q1681"/>
      <c r="R1681"/>
      <c r="S1681"/>
      <c r="T1681" s="109"/>
      <c r="U1681"/>
      <c r="V1681"/>
      <c r="W1681"/>
      <c r="X1681"/>
      <c r="Y1681"/>
      <c r="Z1681"/>
      <c r="AA1681"/>
    </row>
    <row r="1682" spans="1:27" x14ac:dyDescent="0.25">
      <c r="A1682"/>
      <c r="B1682"/>
      <c r="C1682"/>
      <c r="D1682"/>
      <c r="E1682" s="108"/>
      <c r="F1682"/>
      <c r="G1682"/>
      <c r="H1682" s="108"/>
      <c r="I1682"/>
      <c r="J1682"/>
      <c r="K1682"/>
      <c r="L1682" s="111"/>
      <c r="M1682"/>
      <c r="N1682"/>
      <c r="O1682"/>
      <c r="P1682"/>
      <c r="Q1682"/>
      <c r="R1682"/>
      <c r="S1682"/>
      <c r="T1682" s="109"/>
      <c r="U1682"/>
      <c r="V1682"/>
      <c r="W1682"/>
      <c r="X1682"/>
      <c r="Y1682"/>
      <c r="Z1682"/>
      <c r="AA1682"/>
    </row>
    <row r="1683" spans="1:27" x14ac:dyDescent="0.25">
      <c r="A1683"/>
      <c r="B1683"/>
      <c r="C1683"/>
      <c r="D1683"/>
      <c r="E1683" s="108"/>
      <c r="F1683"/>
      <c r="G1683"/>
      <c r="H1683" s="108"/>
      <c r="I1683"/>
      <c r="J1683"/>
      <c r="K1683"/>
      <c r="L1683" s="111"/>
      <c r="M1683"/>
      <c r="N1683"/>
      <c r="O1683"/>
      <c r="P1683"/>
      <c r="Q1683"/>
      <c r="R1683"/>
      <c r="S1683"/>
      <c r="T1683" s="109"/>
      <c r="U1683"/>
      <c r="V1683"/>
      <c r="W1683"/>
      <c r="X1683"/>
      <c r="Y1683"/>
      <c r="Z1683"/>
      <c r="AA1683"/>
    </row>
    <row r="1684" spans="1:27" x14ac:dyDescent="0.25">
      <c r="A1684"/>
      <c r="B1684"/>
      <c r="C1684"/>
      <c r="D1684"/>
      <c r="E1684" s="108"/>
      <c r="F1684"/>
      <c r="G1684"/>
      <c r="H1684" s="108"/>
      <c r="I1684"/>
      <c r="J1684"/>
      <c r="K1684"/>
      <c r="L1684" s="111"/>
      <c r="M1684"/>
      <c r="N1684"/>
      <c r="O1684"/>
      <c r="P1684"/>
      <c r="Q1684"/>
      <c r="R1684"/>
      <c r="S1684"/>
      <c r="T1684" s="109"/>
      <c r="U1684"/>
      <c r="V1684"/>
      <c r="W1684"/>
      <c r="X1684"/>
      <c r="Y1684"/>
      <c r="Z1684"/>
      <c r="AA1684"/>
    </row>
    <row r="1685" spans="1:27" x14ac:dyDescent="0.25">
      <c r="A1685"/>
      <c r="B1685"/>
      <c r="C1685"/>
      <c r="D1685"/>
      <c r="E1685" s="108"/>
      <c r="F1685"/>
      <c r="G1685"/>
      <c r="H1685" s="108"/>
      <c r="I1685"/>
      <c r="J1685"/>
      <c r="K1685"/>
      <c r="L1685" s="111"/>
      <c r="M1685"/>
      <c r="N1685"/>
      <c r="O1685"/>
      <c r="P1685"/>
      <c r="Q1685"/>
      <c r="R1685"/>
      <c r="S1685"/>
      <c r="T1685" s="109"/>
      <c r="U1685"/>
      <c r="V1685"/>
      <c r="W1685"/>
      <c r="X1685"/>
      <c r="Y1685"/>
      <c r="Z1685"/>
      <c r="AA1685"/>
    </row>
    <row r="1686" spans="1:27" x14ac:dyDescent="0.25">
      <c r="A1686"/>
      <c r="B1686"/>
      <c r="C1686"/>
      <c r="D1686"/>
      <c r="E1686" s="108"/>
      <c r="F1686"/>
      <c r="G1686"/>
      <c r="H1686" s="108"/>
      <c r="I1686"/>
      <c r="J1686"/>
      <c r="K1686"/>
      <c r="L1686" s="111"/>
      <c r="M1686"/>
      <c r="N1686"/>
      <c r="O1686"/>
      <c r="P1686"/>
      <c r="Q1686"/>
      <c r="R1686"/>
      <c r="S1686"/>
      <c r="T1686" s="109"/>
      <c r="U1686"/>
      <c r="V1686"/>
      <c r="W1686"/>
      <c r="X1686"/>
      <c r="Y1686"/>
      <c r="Z1686"/>
      <c r="AA1686"/>
    </row>
    <row r="1687" spans="1:27" x14ac:dyDescent="0.25">
      <c r="A1687"/>
      <c r="B1687"/>
      <c r="C1687"/>
      <c r="D1687"/>
      <c r="E1687" s="108"/>
      <c r="F1687"/>
      <c r="G1687"/>
      <c r="H1687" s="108"/>
      <c r="I1687"/>
      <c r="J1687"/>
      <c r="K1687"/>
      <c r="L1687" s="111"/>
      <c r="M1687"/>
      <c r="N1687"/>
      <c r="O1687"/>
      <c r="P1687"/>
      <c r="Q1687"/>
      <c r="R1687"/>
      <c r="S1687"/>
      <c r="T1687" s="109"/>
      <c r="U1687"/>
      <c r="V1687"/>
      <c r="W1687"/>
      <c r="X1687"/>
      <c r="Y1687"/>
      <c r="Z1687"/>
      <c r="AA1687"/>
    </row>
    <row r="1688" spans="1:27" x14ac:dyDescent="0.25">
      <c r="A1688"/>
      <c r="B1688"/>
      <c r="C1688"/>
      <c r="D1688"/>
      <c r="E1688" s="108"/>
      <c r="F1688"/>
      <c r="G1688"/>
      <c r="H1688" s="108"/>
      <c r="I1688"/>
      <c r="J1688"/>
      <c r="K1688"/>
      <c r="L1688" s="111"/>
      <c r="M1688"/>
      <c r="N1688"/>
      <c r="O1688"/>
      <c r="P1688"/>
      <c r="Q1688"/>
      <c r="R1688"/>
      <c r="S1688"/>
      <c r="T1688" s="109"/>
      <c r="U1688"/>
      <c r="V1688"/>
      <c r="W1688"/>
      <c r="X1688"/>
      <c r="Y1688"/>
      <c r="Z1688"/>
      <c r="AA1688"/>
    </row>
    <row r="1689" spans="1:27" x14ac:dyDescent="0.25">
      <c r="A1689"/>
      <c r="B1689"/>
      <c r="C1689"/>
      <c r="D1689"/>
      <c r="E1689" s="108"/>
      <c r="F1689"/>
      <c r="G1689"/>
      <c r="H1689" s="108"/>
      <c r="I1689"/>
      <c r="J1689"/>
      <c r="K1689"/>
      <c r="L1689" s="111"/>
      <c r="M1689"/>
      <c r="N1689"/>
      <c r="O1689"/>
      <c r="P1689"/>
      <c r="Q1689"/>
      <c r="R1689"/>
      <c r="S1689"/>
      <c r="T1689" s="109"/>
      <c r="U1689"/>
      <c r="V1689"/>
      <c r="W1689"/>
      <c r="X1689"/>
      <c r="Y1689"/>
      <c r="Z1689"/>
      <c r="AA1689"/>
    </row>
    <row r="1690" spans="1:27" x14ac:dyDescent="0.25">
      <c r="A1690"/>
      <c r="B1690"/>
      <c r="C1690"/>
      <c r="D1690"/>
      <c r="E1690" s="108"/>
      <c r="F1690"/>
      <c r="G1690"/>
      <c r="H1690" s="108"/>
      <c r="I1690"/>
      <c r="J1690"/>
      <c r="K1690"/>
      <c r="L1690" s="111"/>
      <c r="M1690"/>
      <c r="N1690"/>
      <c r="O1690"/>
      <c r="P1690"/>
      <c r="Q1690"/>
      <c r="R1690"/>
      <c r="S1690"/>
      <c r="T1690" s="109"/>
      <c r="U1690"/>
      <c r="V1690"/>
      <c r="W1690"/>
      <c r="X1690"/>
      <c r="Y1690"/>
      <c r="Z1690"/>
      <c r="AA1690"/>
    </row>
    <row r="1691" spans="1:27" x14ac:dyDescent="0.25">
      <c r="A1691"/>
      <c r="B1691"/>
      <c r="C1691"/>
      <c r="D1691"/>
      <c r="E1691" s="108"/>
      <c r="F1691"/>
      <c r="G1691"/>
      <c r="H1691" s="108"/>
      <c r="I1691"/>
      <c r="J1691"/>
      <c r="K1691"/>
      <c r="L1691" s="111"/>
      <c r="M1691"/>
      <c r="N1691"/>
      <c r="O1691"/>
      <c r="P1691"/>
      <c r="Q1691"/>
      <c r="R1691"/>
      <c r="S1691"/>
      <c r="T1691" s="109"/>
      <c r="U1691"/>
      <c r="V1691"/>
      <c r="W1691"/>
      <c r="X1691"/>
      <c r="Y1691"/>
      <c r="Z1691"/>
      <c r="AA1691"/>
    </row>
    <row r="1692" spans="1:27" x14ac:dyDescent="0.25">
      <c r="A1692"/>
      <c r="B1692"/>
      <c r="C1692"/>
      <c r="D1692"/>
      <c r="E1692" s="108"/>
      <c r="F1692"/>
      <c r="G1692"/>
      <c r="H1692" s="108"/>
      <c r="I1692"/>
      <c r="J1692"/>
      <c r="K1692"/>
      <c r="L1692" s="111"/>
      <c r="M1692"/>
      <c r="N1692"/>
      <c r="O1692"/>
      <c r="P1692"/>
      <c r="Q1692"/>
      <c r="R1692"/>
      <c r="S1692"/>
      <c r="T1692" s="109"/>
      <c r="U1692"/>
      <c r="V1692"/>
      <c r="W1692"/>
      <c r="X1692"/>
      <c r="Y1692"/>
      <c r="Z1692"/>
      <c r="AA1692"/>
    </row>
    <row r="1693" spans="1:27" x14ac:dyDescent="0.25">
      <c r="A1693"/>
      <c r="B1693"/>
      <c r="C1693"/>
      <c r="D1693"/>
      <c r="E1693" s="108"/>
      <c r="F1693"/>
      <c r="G1693"/>
      <c r="H1693" s="108"/>
      <c r="I1693"/>
      <c r="J1693"/>
      <c r="K1693"/>
      <c r="L1693" s="111"/>
      <c r="M1693"/>
      <c r="N1693"/>
      <c r="O1693"/>
      <c r="P1693"/>
      <c r="Q1693"/>
      <c r="R1693"/>
      <c r="S1693"/>
      <c r="T1693" s="109"/>
      <c r="U1693"/>
      <c r="V1693"/>
      <c r="W1693"/>
      <c r="X1693"/>
      <c r="Y1693"/>
      <c r="Z1693"/>
      <c r="AA1693"/>
    </row>
    <row r="1694" spans="1:27" x14ac:dyDescent="0.25">
      <c r="A1694"/>
      <c r="B1694"/>
      <c r="C1694"/>
      <c r="D1694"/>
      <c r="E1694" s="108"/>
      <c r="F1694"/>
      <c r="G1694"/>
      <c r="H1694" s="108"/>
      <c r="I1694"/>
      <c r="J1694"/>
      <c r="K1694"/>
      <c r="L1694" s="111"/>
      <c r="M1694"/>
      <c r="N1694"/>
      <c r="O1694"/>
      <c r="P1694"/>
      <c r="Q1694"/>
      <c r="R1694"/>
      <c r="S1694"/>
      <c r="T1694" s="109"/>
      <c r="U1694"/>
      <c r="V1694"/>
      <c r="W1694"/>
      <c r="X1694"/>
      <c r="Y1694"/>
      <c r="Z1694"/>
      <c r="AA1694"/>
    </row>
    <row r="1695" spans="1:27" x14ac:dyDescent="0.25">
      <c r="A1695"/>
      <c r="B1695"/>
      <c r="C1695"/>
      <c r="D1695"/>
      <c r="E1695" s="108"/>
      <c r="F1695"/>
      <c r="G1695"/>
      <c r="H1695" s="108"/>
      <c r="I1695"/>
      <c r="J1695"/>
      <c r="K1695"/>
      <c r="L1695" s="111"/>
      <c r="M1695"/>
      <c r="N1695"/>
      <c r="O1695"/>
      <c r="P1695"/>
      <c r="Q1695"/>
      <c r="R1695"/>
      <c r="S1695"/>
      <c r="T1695" s="109"/>
      <c r="U1695"/>
      <c r="V1695"/>
      <c r="W1695"/>
      <c r="X1695"/>
      <c r="Y1695"/>
      <c r="Z1695"/>
      <c r="AA1695"/>
    </row>
    <row r="1696" spans="1:27" x14ac:dyDescent="0.25">
      <c r="A1696"/>
      <c r="B1696"/>
      <c r="C1696"/>
      <c r="D1696"/>
      <c r="E1696" s="108"/>
      <c r="F1696"/>
      <c r="G1696"/>
      <c r="H1696" s="108"/>
      <c r="I1696"/>
      <c r="J1696"/>
      <c r="K1696"/>
      <c r="L1696" s="111"/>
      <c r="M1696"/>
      <c r="N1696"/>
      <c r="O1696"/>
      <c r="P1696"/>
      <c r="Q1696"/>
      <c r="R1696"/>
      <c r="S1696"/>
      <c r="T1696" s="109"/>
      <c r="U1696"/>
      <c r="V1696"/>
      <c r="W1696"/>
      <c r="X1696"/>
      <c r="Y1696"/>
      <c r="Z1696"/>
      <c r="AA1696"/>
    </row>
    <row r="1697" spans="1:27" x14ac:dyDescent="0.25">
      <c r="A1697"/>
      <c r="B1697"/>
      <c r="C1697"/>
      <c r="D1697"/>
      <c r="E1697" s="108"/>
      <c r="F1697"/>
      <c r="G1697"/>
      <c r="H1697" s="108"/>
      <c r="I1697"/>
      <c r="J1697"/>
      <c r="K1697"/>
      <c r="L1697" s="111"/>
      <c r="M1697"/>
      <c r="N1697"/>
      <c r="O1697"/>
      <c r="P1697"/>
      <c r="Q1697"/>
      <c r="R1697"/>
      <c r="S1697"/>
      <c r="T1697" s="109"/>
      <c r="U1697"/>
      <c r="V1697"/>
      <c r="W1697"/>
      <c r="X1697"/>
      <c r="Y1697"/>
      <c r="Z1697"/>
      <c r="AA1697"/>
    </row>
    <row r="1698" spans="1:27" x14ac:dyDescent="0.25">
      <c r="A1698"/>
      <c r="B1698"/>
      <c r="C1698"/>
      <c r="D1698"/>
      <c r="E1698" s="108"/>
      <c r="F1698"/>
      <c r="G1698"/>
      <c r="H1698" s="108"/>
      <c r="I1698"/>
      <c r="J1698"/>
      <c r="K1698"/>
      <c r="L1698" s="111"/>
      <c r="M1698"/>
      <c r="N1698"/>
      <c r="O1698"/>
      <c r="P1698"/>
      <c r="Q1698"/>
      <c r="R1698"/>
      <c r="S1698"/>
      <c r="T1698" s="109"/>
      <c r="U1698"/>
      <c r="V1698"/>
      <c r="W1698"/>
      <c r="X1698"/>
      <c r="Y1698"/>
      <c r="Z1698"/>
      <c r="AA1698"/>
    </row>
    <row r="1699" spans="1:27" x14ac:dyDescent="0.25">
      <c r="A1699"/>
      <c r="B1699"/>
      <c r="C1699"/>
      <c r="D1699"/>
      <c r="E1699" s="108"/>
      <c r="F1699"/>
      <c r="G1699"/>
      <c r="H1699" s="108"/>
      <c r="I1699"/>
      <c r="J1699"/>
      <c r="K1699"/>
      <c r="L1699" s="111"/>
      <c r="M1699"/>
      <c r="N1699"/>
      <c r="O1699"/>
      <c r="P1699"/>
      <c r="Q1699"/>
      <c r="R1699"/>
      <c r="S1699"/>
      <c r="T1699" s="109"/>
      <c r="U1699"/>
      <c r="V1699"/>
      <c r="W1699"/>
      <c r="X1699"/>
      <c r="Y1699"/>
      <c r="Z1699"/>
      <c r="AA1699"/>
    </row>
    <row r="1700" spans="1:27" x14ac:dyDescent="0.25">
      <c r="A1700"/>
      <c r="B1700"/>
      <c r="C1700"/>
      <c r="D1700"/>
      <c r="E1700" s="108"/>
      <c r="F1700"/>
      <c r="G1700"/>
      <c r="H1700" s="108"/>
      <c r="I1700"/>
      <c r="J1700"/>
      <c r="K1700"/>
      <c r="L1700" s="111"/>
      <c r="M1700"/>
      <c r="N1700"/>
      <c r="O1700"/>
      <c r="P1700"/>
      <c r="Q1700"/>
      <c r="R1700"/>
      <c r="S1700"/>
      <c r="T1700" s="109"/>
      <c r="U1700"/>
      <c r="V1700"/>
      <c r="W1700"/>
      <c r="X1700"/>
      <c r="Y1700"/>
      <c r="Z1700"/>
      <c r="AA1700"/>
    </row>
    <row r="1701" spans="1:27" x14ac:dyDescent="0.25">
      <c r="A1701"/>
      <c r="B1701"/>
      <c r="C1701"/>
      <c r="D1701"/>
      <c r="E1701" s="108"/>
      <c r="F1701"/>
      <c r="G1701"/>
      <c r="H1701" s="108"/>
      <c r="I1701"/>
      <c r="J1701"/>
      <c r="K1701"/>
      <c r="L1701" s="111"/>
      <c r="M1701"/>
      <c r="N1701"/>
      <c r="O1701"/>
      <c r="P1701"/>
      <c r="Q1701"/>
      <c r="R1701"/>
      <c r="S1701"/>
      <c r="T1701" s="109"/>
      <c r="U1701"/>
      <c r="V1701"/>
      <c r="W1701"/>
      <c r="X1701"/>
      <c r="Y1701"/>
      <c r="Z1701"/>
      <c r="AA1701"/>
    </row>
    <row r="1702" spans="1:27" x14ac:dyDescent="0.25">
      <c r="A1702"/>
      <c r="B1702"/>
      <c r="C1702"/>
      <c r="D1702"/>
      <c r="E1702" s="108"/>
      <c r="F1702"/>
      <c r="G1702"/>
      <c r="H1702" s="108"/>
      <c r="I1702"/>
      <c r="J1702"/>
      <c r="K1702"/>
      <c r="L1702" s="111"/>
      <c r="M1702"/>
      <c r="N1702"/>
      <c r="O1702"/>
      <c r="P1702"/>
      <c r="Q1702"/>
      <c r="R1702"/>
      <c r="S1702"/>
      <c r="T1702" s="109"/>
      <c r="U1702"/>
      <c r="V1702"/>
      <c r="W1702"/>
      <c r="X1702"/>
      <c r="Y1702"/>
      <c r="Z1702"/>
      <c r="AA1702"/>
    </row>
    <row r="1703" spans="1:27" x14ac:dyDescent="0.25">
      <c r="A1703"/>
      <c r="B1703"/>
      <c r="C1703"/>
      <c r="D1703"/>
      <c r="E1703" s="108"/>
      <c r="F1703"/>
      <c r="G1703"/>
      <c r="H1703" s="108"/>
      <c r="I1703"/>
      <c r="J1703"/>
      <c r="K1703"/>
      <c r="L1703" s="111"/>
      <c r="M1703"/>
      <c r="N1703"/>
      <c r="O1703"/>
      <c r="P1703"/>
      <c r="Q1703"/>
      <c r="R1703"/>
      <c r="S1703"/>
      <c r="T1703" s="109"/>
      <c r="U1703"/>
      <c r="V1703"/>
      <c r="W1703"/>
      <c r="X1703"/>
      <c r="Y1703"/>
      <c r="Z1703"/>
      <c r="AA1703"/>
    </row>
    <row r="1704" spans="1:27" x14ac:dyDescent="0.25">
      <c r="A1704"/>
      <c r="B1704"/>
      <c r="C1704"/>
      <c r="D1704"/>
      <c r="E1704" s="108"/>
      <c r="F1704"/>
      <c r="G1704"/>
      <c r="H1704" s="108"/>
      <c r="I1704"/>
      <c r="J1704"/>
      <c r="K1704"/>
      <c r="L1704" s="111"/>
      <c r="M1704"/>
      <c r="N1704"/>
      <c r="O1704"/>
      <c r="P1704"/>
      <c r="Q1704"/>
      <c r="R1704"/>
      <c r="S1704"/>
      <c r="T1704" s="109"/>
      <c r="U1704"/>
      <c r="V1704"/>
      <c r="W1704"/>
      <c r="X1704"/>
      <c r="Y1704"/>
      <c r="Z1704"/>
      <c r="AA1704"/>
    </row>
    <row r="1705" spans="1:27" x14ac:dyDescent="0.25">
      <c r="A1705"/>
      <c r="B1705"/>
      <c r="C1705"/>
      <c r="D1705"/>
      <c r="E1705" s="108"/>
      <c r="F1705"/>
      <c r="G1705"/>
      <c r="H1705" s="108"/>
      <c r="I1705"/>
      <c r="J1705"/>
      <c r="K1705"/>
      <c r="L1705" s="111"/>
      <c r="M1705"/>
      <c r="N1705"/>
      <c r="O1705"/>
      <c r="P1705"/>
      <c r="Q1705"/>
      <c r="R1705"/>
      <c r="S1705"/>
      <c r="T1705" s="109"/>
      <c r="U1705"/>
      <c r="V1705"/>
      <c r="W1705"/>
      <c r="X1705"/>
      <c r="Y1705"/>
      <c r="Z1705"/>
      <c r="AA1705"/>
    </row>
    <row r="1706" spans="1:27" x14ac:dyDescent="0.25">
      <c r="A1706"/>
      <c r="B1706"/>
      <c r="C1706"/>
      <c r="D1706"/>
      <c r="E1706" s="108"/>
      <c r="F1706"/>
      <c r="G1706"/>
      <c r="H1706" s="108"/>
      <c r="I1706"/>
      <c r="J1706"/>
      <c r="K1706"/>
      <c r="L1706" s="111"/>
      <c r="M1706"/>
      <c r="N1706"/>
      <c r="O1706"/>
      <c r="P1706"/>
      <c r="Q1706"/>
      <c r="R1706"/>
      <c r="S1706"/>
      <c r="T1706" s="109"/>
      <c r="U1706"/>
      <c r="V1706"/>
      <c r="W1706"/>
      <c r="X1706"/>
      <c r="Y1706"/>
      <c r="Z1706"/>
      <c r="AA1706"/>
    </row>
    <row r="1707" spans="1:27" x14ac:dyDescent="0.25">
      <c r="A1707"/>
      <c r="B1707"/>
      <c r="C1707"/>
      <c r="D1707"/>
      <c r="E1707" s="108"/>
      <c r="F1707"/>
      <c r="G1707"/>
      <c r="H1707" s="108"/>
      <c r="I1707"/>
      <c r="J1707"/>
      <c r="K1707"/>
      <c r="L1707" s="111"/>
      <c r="M1707"/>
      <c r="N1707"/>
      <c r="O1707"/>
      <c r="P1707"/>
      <c r="Q1707"/>
      <c r="R1707"/>
      <c r="S1707"/>
      <c r="T1707" s="109"/>
      <c r="U1707"/>
      <c r="V1707"/>
      <c r="W1707"/>
      <c r="X1707"/>
      <c r="Y1707"/>
      <c r="Z1707"/>
      <c r="AA1707"/>
    </row>
    <row r="1708" spans="1:27" x14ac:dyDescent="0.25">
      <c r="A1708"/>
      <c r="B1708"/>
      <c r="C1708"/>
      <c r="D1708"/>
      <c r="E1708" s="108"/>
      <c r="F1708"/>
      <c r="G1708"/>
      <c r="H1708" s="108"/>
      <c r="I1708"/>
      <c r="J1708"/>
      <c r="K1708"/>
      <c r="L1708" s="111"/>
      <c r="M1708"/>
      <c r="N1708"/>
      <c r="O1708"/>
      <c r="P1708"/>
      <c r="Q1708"/>
      <c r="R1708"/>
      <c r="S1708"/>
      <c r="T1708" s="109"/>
      <c r="U1708"/>
      <c r="V1708"/>
      <c r="W1708"/>
      <c r="X1708"/>
      <c r="Y1708"/>
      <c r="Z1708"/>
      <c r="AA1708"/>
    </row>
    <row r="1709" spans="1:27" x14ac:dyDescent="0.25">
      <c r="A1709"/>
      <c r="B1709"/>
      <c r="C1709"/>
      <c r="D1709"/>
      <c r="E1709" s="108"/>
      <c r="F1709"/>
      <c r="G1709"/>
      <c r="H1709" s="108"/>
      <c r="I1709"/>
      <c r="J1709"/>
      <c r="K1709"/>
      <c r="L1709" s="111"/>
      <c r="M1709"/>
      <c r="N1709"/>
      <c r="O1709"/>
      <c r="P1709"/>
      <c r="Q1709"/>
      <c r="R1709"/>
      <c r="S1709"/>
      <c r="T1709" s="109"/>
      <c r="U1709"/>
      <c r="V1709"/>
      <c r="W1709"/>
      <c r="X1709"/>
      <c r="Y1709"/>
      <c r="Z1709"/>
      <c r="AA1709"/>
    </row>
    <row r="1710" spans="1:27" x14ac:dyDescent="0.25">
      <c r="A1710"/>
      <c r="B1710"/>
      <c r="C1710"/>
      <c r="D1710"/>
      <c r="E1710" s="108"/>
      <c r="F1710"/>
      <c r="G1710"/>
      <c r="H1710" s="108"/>
      <c r="I1710"/>
      <c r="J1710"/>
      <c r="K1710"/>
      <c r="L1710" s="111"/>
      <c r="M1710"/>
      <c r="N1710"/>
      <c r="O1710"/>
      <c r="P1710"/>
      <c r="Q1710"/>
      <c r="R1710"/>
      <c r="S1710"/>
      <c r="T1710" s="109"/>
      <c r="U1710"/>
      <c r="V1710"/>
      <c r="W1710"/>
      <c r="X1710"/>
      <c r="Y1710"/>
      <c r="Z1710"/>
      <c r="AA1710"/>
    </row>
    <row r="1711" spans="1:27" x14ac:dyDescent="0.25">
      <c r="A1711"/>
      <c r="B1711"/>
      <c r="C1711"/>
      <c r="D1711"/>
      <c r="E1711" s="108"/>
      <c r="F1711"/>
      <c r="G1711"/>
      <c r="H1711" s="108"/>
      <c r="I1711"/>
      <c r="J1711"/>
      <c r="K1711"/>
      <c r="L1711" s="111"/>
      <c r="M1711"/>
      <c r="N1711"/>
      <c r="O1711"/>
      <c r="P1711"/>
      <c r="Q1711"/>
      <c r="R1711"/>
      <c r="S1711"/>
      <c r="T1711" s="109"/>
      <c r="U1711"/>
      <c r="V1711"/>
      <c r="W1711"/>
      <c r="X1711"/>
      <c r="Y1711"/>
      <c r="Z1711"/>
      <c r="AA1711"/>
    </row>
    <row r="1712" spans="1:27" x14ac:dyDescent="0.25">
      <c r="A1712"/>
      <c r="B1712"/>
      <c r="C1712"/>
      <c r="D1712"/>
      <c r="E1712" s="108"/>
      <c r="F1712"/>
      <c r="G1712"/>
      <c r="H1712" s="108"/>
      <c r="I1712"/>
      <c r="J1712"/>
      <c r="K1712"/>
      <c r="L1712" s="111"/>
      <c r="M1712"/>
      <c r="N1712"/>
      <c r="O1712"/>
      <c r="P1712"/>
      <c r="Q1712"/>
      <c r="R1712"/>
      <c r="S1712"/>
      <c r="T1712" s="109"/>
      <c r="U1712"/>
      <c r="V1712"/>
      <c r="W1712"/>
      <c r="X1712"/>
      <c r="Y1712"/>
      <c r="Z1712"/>
      <c r="AA1712"/>
    </row>
    <row r="1713" spans="1:27" x14ac:dyDescent="0.25">
      <c r="A1713"/>
      <c r="B1713"/>
      <c r="C1713"/>
      <c r="D1713"/>
      <c r="E1713" s="108"/>
      <c r="F1713"/>
      <c r="G1713"/>
      <c r="H1713" s="108"/>
      <c r="I1713"/>
      <c r="J1713"/>
      <c r="K1713"/>
      <c r="L1713" s="111"/>
      <c r="M1713"/>
      <c r="N1713"/>
      <c r="O1713"/>
      <c r="P1713"/>
      <c r="Q1713"/>
      <c r="R1713"/>
      <c r="S1713"/>
      <c r="T1713" s="109"/>
      <c r="U1713"/>
      <c r="V1713"/>
      <c r="W1713"/>
      <c r="X1713"/>
      <c r="Y1713"/>
      <c r="Z1713"/>
      <c r="AA1713"/>
    </row>
    <row r="1714" spans="1:27" x14ac:dyDescent="0.25">
      <c r="A1714"/>
      <c r="B1714"/>
      <c r="C1714"/>
      <c r="D1714"/>
      <c r="E1714" s="108"/>
      <c r="F1714"/>
      <c r="G1714"/>
      <c r="H1714" s="108"/>
      <c r="I1714"/>
      <c r="J1714"/>
      <c r="K1714"/>
      <c r="L1714" s="111"/>
      <c r="M1714"/>
      <c r="N1714"/>
      <c r="O1714"/>
      <c r="P1714"/>
      <c r="Q1714"/>
      <c r="R1714"/>
      <c r="S1714"/>
      <c r="T1714" s="109"/>
      <c r="U1714"/>
      <c r="V1714"/>
      <c r="W1714"/>
      <c r="X1714"/>
      <c r="Y1714"/>
      <c r="Z1714"/>
      <c r="AA1714"/>
    </row>
    <row r="1715" spans="1:27" x14ac:dyDescent="0.25">
      <c r="A1715"/>
      <c r="B1715"/>
      <c r="C1715"/>
      <c r="D1715"/>
      <c r="E1715" s="108"/>
      <c r="F1715"/>
      <c r="G1715"/>
      <c r="H1715" s="108"/>
      <c r="I1715"/>
      <c r="J1715"/>
      <c r="K1715"/>
      <c r="L1715" s="111"/>
      <c r="M1715"/>
      <c r="N1715"/>
      <c r="O1715"/>
      <c r="P1715"/>
      <c r="Q1715"/>
      <c r="R1715"/>
      <c r="S1715"/>
      <c r="T1715" s="109"/>
      <c r="U1715"/>
      <c r="V1715"/>
      <c r="W1715"/>
      <c r="X1715"/>
      <c r="Y1715"/>
      <c r="Z1715"/>
      <c r="AA1715"/>
    </row>
    <row r="1716" spans="1:27" x14ac:dyDescent="0.25">
      <c r="A1716"/>
      <c r="B1716"/>
      <c r="C1716"/>
      <c r="D1716"/>
      <c r="E1716" s="108"/>
      <c r="F1716"/>
      <c r="G1716"/>
      <c r="H1716" s="108"/>
      <c r="I1716"/>
      <c r="J1716"/>
      <c r="K1716"/>
      <c r="L1716" s="111"/>
      <c r="M1716"/>
      <c r="N1716"/>
      <c r="O1716"/>
      <c r="P1716"/>
      <c r="Q1716"/>
      <c r="R1716"/>
      <c r="S1716"/>
      <c r="T1716" s="109"/>
      <c r="U1716"/>
      <c r="V1716"/>
      <c r="W1716"/>
      <c r="X1716"/>
      <c r="Y1716"/>
      <c r="Z1716"/>
      <c r="AA1716"/>
    </row>
    <row r="1717" spans="1:27" x14ac:dyDescent="0.25">
      <c r="A1717"/>
      <c r="B1717"/>
      <c r="C1717"/>
      <c r="D1717"/>
      <c r="E1717" s="108"/>
      <c r="F1717"/>
      <c r="G1717"/>
      <c r="H1717" s="108"/>
      <c r="I1717"/>
      <c r="J1717"/>
      <c r="K1717"/>
      <c r="L1717" s="111"/>
      <c r="M1717"/>
      <c r="N1717"/>
      <c r="O1717"/>
      <c r="P1717"/>
      <c r="Q1717"/>
      <c r="R1717"/>
      <c r="S1717"/>
      <c r="T1717" s="109"/>
      <c r="U1717"/>
      <c r="V1717"/>
      <c r="W1717"/>
      <c r="X1717"/>
      <c r="Y1717"/>
      <c r="Z1717"/>
      <c r="AA1717"/>
    </row>
    <row r="1718" spans="1:27" x14ac:dyDescent="0.25">
      <c r="A1718"/>
      <c r="B1718"/>
      <c r="C1718"/>
      <c r="D1718"/>
      <c r="E1718" s="108"/>
      <c r="F1718"/>
      <c r="G1718"/>
      <c r="H1718" s="108"/>
      <c r="I1718"/>
      <c r="J1718"/>
      <c r="K1718"/>
      <c r="L1718" s="111"/>
      <c r="M1718"/>
      <c r="N1718"/>
      <c r="O1718"/>
      <c r="P1718"/>
      <c r="Q1718"/>
      <c r="R1718"/>
      <c r="S1718"/>
      <c r="T1718" s="109"/>
      <c r="U1718"/>
      <c r="V1718"/>
      <c r="W1718"/>
      <c r="X1718"/>
      <c r="Y1718"/>
      <c r="Z1718"/>
      <c r="AA1718"/>
    </row>
    <row r="1719" spans="1:27" x14ac:dyDescent="0.25">
      <c r="A1719"/>
      <c r="B1719"/>
      <c r="C1719"/>
      <c r="D1719"/>
      <c r="E1719" s="108"/>
      <c r="F1719"/>
      <c r="G1719"/>
      <c r="H1719" s="108"/>
      <c r="I1719"/>
      <c r="J1719"/>
      <c r="K1719"/>
      <c r="L1719" s="111"/>
      <c r="M1719"/>
      <c r="N1719"/>
      <c r="O1719"/>
      <c r="P1719"/>
      <c r="Q1719"/>
      <c r="R1719"/>
      <c r="S1719"/>
      <c r="T1719" s="109"/>
      <c r="U1719"/>
      <c r="V1719"/>
      <c r="W1719"/>
      <c r="X1719"/>
      <c r="Y1719"/>
      <c r="Z1719"/>
      <c r="AA1719"/>
    </row>
    <row r="1720" spans="1:27" x14ac:dyDescent="0.25">
      <c r="A1720"/>
      <c r="B1720"/>
      <c r="C1720"/>
      <c r="D1720"/>
      <c r="E1720" s="108"/>
      <c r="F1720"/>
      <c r="G1720"/>
      <c r="H1720" s="108"/>
      <c r="I1720"/>
      <c r="J1720"/>
      <c r="K1720"/>
      <c r="L1720" s="111"/>
      <c r="M1720"/>
      <c r="N1720"/>
      <c r="O1720"/>
      <c r="P1720"/>
      <c r="Q1720"/>
      <c r="R1720"/>
      <c r="S1720"/>
      <c r="T1720" s="109"/>
      <c r="U1720"/>
      <c r="V1720"/>
      <c r="W1720"/>
      <c r="X1720"/>
      <c r="Y1720"/>
      <c r="Z1720"/>
      <c r="AA1720"/>
    </row>
    <row r="1721" spans="1:27" x14ac:dyDescent="0.25">
      <c r="A1721"/>
      <c r="B1721"/>
      <c r="C1721"/>
      <c r="D1721"/>
      <c r="E1721" s="108"/>
      <c r="F1721"/>
      <c r="G1721"/>
      <c r="H1721" s="108"/>
      <c r="I1721"/>
      <c r="J1721"/>
      <c r="K1721"/>
      <c r="L1721" s="111"/>
      <c r="M1721"/>
      <c r="N1721"/>
      <c r="O1721"/>
      <c r="P1721"/>
      <c r="Q1721"/>
      <c r="R1721"/>
      <c r="S1721"/>
      <c r="T1721" s="109"/>
      <c r="U1721"/>
      <c r="V1721"/>
      <c r="W1721"/>
      <c r="X1721"/>
      <c r="Y1721"/>
      <c r="Z1721"/>
      <c r="AA1721"/>
    </row>
    <row r="1722" spans="1:27" x14ac:dyDescent="0.25">
      <c r="A1722"/>
      <c r="B1722"/>
      <c r="C1722"/>
      <c r="D1722"/>
      <c r="E1722" s="108"/>
      <c r="F1722"/>
      <c r="G1722"/>
      <c r="H1722" s="108"/>
      <c r="I1722"/>
      <c r="J1722"/>
      <c r="K1722"/>
      <c r="L1722" s="111"/>
      <c r="M1722"/>
      <c r="N1722"/>
      <c r="O1722"/>
      <c r="P1722"/>
      <c r="Q1722"/>
      <c r="R1722"/>
      <c r="S1722"/>
      <c r="T1722" s="109"/>
      <c r="U1722"/>
      <c r="V1722"/>
      <c r="W1722"/>
      <c r="X1722"/>
      <c r="Y1722"/>
      <c r="Z1722"/>
      <c r="AA1722"/>
    </row>
    <row r="1723" spans="1:27" x14ac:dyDescent="0.25">
      <c r="A1723"/>
      <c r="B1723"/>
      <c r="C1723"/>
      <c r="D1723"/>
      <c r="E1723" s="108"/>
      <c r="F1723"/>
      <c r="G1723"/>
      <c r="H1723" s="108"/>
      <c r="I1723"/>
      <c r="J1723"/>
      <c r="K1723"/>
      <c r="L1723" s="111"/>
      <c r="M1723"/>
      <c r="N1723"/>
      <c r="O1723"/>
      <c r="P1723"/>
      <c r="Q1723"/>
      <c r="R1723"/>
      <c r="S1723"/>
      <c r="T1723" s="109"/>
      <c r="U1723"/>
      <c r="V1723"/>
      <c r="W1723"/>
      <c r="X1723"/>
      <c r="Y1723"/>
      <c r="Z1723"/>
      <c r="AA1723"/>
    </row>
    <row r="1724" spans="1:27" x14ac:dyDescent="0.25">
      <c r="A1724"/>
      <c r="B1724"/>
      <c r="C1724"/>
      <c r="D1724"/>
      <c r="E1724" s="108"/>
      <c r="F1724"/>
      <c r="G1724"/>
      <c r="H1724" s="108"/>
      <c r="I1724"/>
      <c r="J1724"/>
      <c r="K1724"/>
      <c r="L1724" s="111"/>
      <c r="M1724"/>
      <c r="N1724"/>
      <c r="O1724"/>
      <c r="P1724"/>
      <c r="Q1724"/>
      <c r="R1724"/>
      <c r="S1724"/>
      <c r="T1724" s="109"/>
      <c r="U1724"/>
      <c r="V1724"/>
      <c r="W1724"/>
      <c r="X1724"/>
      <c r="Y1724"/>
      <c r="Z1724"/>
      <c r="AA1724"/>
    </row>
    <row r="1725" spans="1:27" x14ac:dyDescent="0.25">
      <c r="A1725"/>
      <c r="B1725"/>
      <c r="C1725"/>
      <c r="D1725"/>
      <c r="E1725" s="108"/>
      <c r="F1725"/>
      <c r="G1725"/>
      <c r="H1725" s="108"/>
      <c r="I1725"/>
      <c r="J1725"/>
      <c r="K1725"/>
      <c r="L1725" s="111"/>
      <c r="M1725"/>
      <c r="N1725"/>
      <c r="O1725"/>
      <c r="P1725"/>
      <c r="Q1725"/>
      <c r="R1725"/>
      <c r="S1725"/>
      <c r="T1725" s="109"/>
      <c r="U1725"/>
      <c r="V1725"/>
      <c r="W1725"/>
      <c r="X1725"/>
      <c r="Y1725"/>
      <c r="Z1725"/>
      <c r="AA1725"/>
    </row>
    <row r="1726" spans="1:27" x14ac:dyDescent="0.25">
      <c r="A1726"/>
      <c r="B1726"/>
      <c r="C1726"/>
      <c r="D1726"/>
      <c r="E1726" s="108"/>
      <c r="F1726"/>
      <c r="G1726"/>
      <c r="H1726" s="108"/>
      <c r="I1726"/>
      <c r="J1726"/>
      <c r="K1726"/>
      <c r="L1726" s="111"/>
      <c r="M1726"/>
      <c r="N1726"/>
      <c r="O1726"/>
      <c r="P1726"/>
      <c r="Q1726"/>
      <c r="R1726"/>
      <c r="S1726"/>
      <c r="T1726" s="109"/>
      <c r="U1726"/>
      <c r="V1726"/>
      <c r="W1726"/>
      <c r="X1726"/>
      <c r="Y1726"/>
      <c r="Z1726"/>
      <c r="AA1726"/>
    </row>
    <row r="1727" spans="1:27" x14ac:dyDescent="0.25">
      <c r="A1727"/>
      <c r="B1727"/>
      <c r="C1727"/>
      <c r="D1727"/>
      <c r="E1727" s="108"/>
      <c r="F1727"/>
      <c r="G1727"/>
      <c r="H1727" s="108"/>
      <c r="I1727"/>
      <c r="J1727"/>
      <c r="K1727"/>
      <c r="L1727" s="111"/>
      <c r="M1727"/>
      <c r="N1727"/>
      <c r="O1727"/>
      <c r="P1727"/>
      <c r="Q1727"/>
      <c r="R1727"/>
      <c r="S1727"/>
      <c r="T1727" s="109"/>
      <c r="U1727"/>
      <c r="V1727"/>
      <c r="W1727"/>
      <c r="X1727"/>
      <c r="Y1727"/>
      <c r="Z1727"/>
      <c r="AA1727"/>
    </row>
    <row r="1728" spans="1:27" x14ac:dyDescent="0.25">
      <c r="A1728"/>
      <c r="B1728"/>
      <c r="C1728"/>
      <c r="D1728"/>
      <c r="E1728" s="108"/>
      <c r="F1728"/>
      <c r="G1728"/>
      <c r="H1728" s="108"/>
      <c r="I1728"/>
      <c r="J1728"/>
      <c r="K1728"/>
      <c r="L1728" s="111"/>
      <c r="M1728"/>
      <c r="N1728"/>
      <c r="O1728"/>
      <c r="P1728"/>
      <c r="Q1728"/>
      <c r="R1728"/>
      <c r="S1728"/>
      <c r="T1728" s="109"/>
      <c r="U1728"/>
      <c r="V1728"/>
      <c r="W1728"/>
      <c r="X1728"/>
      <c r="Y1728"/>
      <c r="Z1728"/>
      <c r="AA1728"/>
    </row>
    <row r="1729" spans="1:27" x14ac:dyDescent="0.25">
      <c r="A1729"/>
      <c r="B1729"/>
      <c r="C1729"/>
      <c r="D1729"/>
      <c r="E1729" s="108"/>
      <c r="F1729"/>
      <c r="G1729"/>
      <c r="H1729" s="108"/>
      <c r="I1729"/>
      <c r="J1729"/>
      <c r="K1729"/>
      <c r="L1729" s="111"/>
      <c r="M1729"/>
      <c r="N1729"/>
      <c r="O1729"/>
      <c r="P1729"/>
      <c r="Q1729"/>
      <c r="R1729"/>
      <c r="S1729"/>
      <c r="T1729" s="109"/>
      <c r="U1729"/>
      <c r="V1729"/>
      <c r="W1729"/>
      <c r="X1729"/>
      <c r="Y1729"/>
      <c r="Z1729"/>
      <c r="AA1729"/>
    </row>
    <row r="1730" spans="1:27" x14ac:dyDescent="0.25">
      <c r="A1730"/>
      <c r="B1730"/>
      <c r="C1730"/>
      <c r="D1730"/>
      <c r="E1730" s="108"/>
      <c r="F1730"/>
      <c r="G1730"/>
      <c r="H1730" s="108"/>
      <c r="I1730"/>
      <c r="J1730"/>
      <c r="K1730"/>
      <c r="L1730" s="111"/>
      <c r="M1730"/>
      <c r="N1730"/>
      <c r="O1730"/>
      <c r="P1730"/>
      <c r="Q1730"/>
      <c r="R1730"/>
      <c r="S1730"/>
      <c r="T1730" s="109"/>
      <c r="U1730"/>
      <c r="V1730"/>
      <c r="W1730"/>
      <c r="X1730"/>
      <c r="Y1730"/>
      <c r="Z1730"/>
      <c r="AA1730"/>
    </row>
    <row r="1731" spans="1:27" x14ac:dyDescent="0.25">
      <c r="A1731"/>
      <c r="B1731"/>
      <c r="C1731"/>
      <c r="D1731"/>
      <c r="E1731" s="108"/>
      <c r="F1731"/>
      <c r="G1731"/>
      <c r="H1731" s="108"/>
      <c r="I1731"/>
      <c r="J1731"/>
      <c r="K1731"/>
      <c r="L1731" s="111"/>
      <c r="M1731"/>
      <c r="N1731"/>
      <c r="O1731"/>
      <c r="P1731"/>
      <c r="Q1731"/>
      <c r="R1731"/>
      <c r="S1731"/>
      <c r="T1731" s="109"/>
      <c r="U1731"/>
      <c r="V1731"/>
      <c r="W1731"/>
      <c r="X1731"/>
      <c r="Y1731"/>
      <c r="Z1731"/>
      <c r="AA1731"/>
    </row>
    <row r="1732" spans="1:27" x14ac:dyDescent="0.25">
      <c r="A1732"/>
      <c r="B1732"/>
      <c r="C1732"/>
      <c r="D1732"/>
      <c r="E1732" s="108"/>
      <c r="F1732"/>
      <c r="G1732"/>
      <c r="H1732" s="108"/>
      <c r="I1732"/>
      <c r="J1732"/>
      <c r="K1732"/>
      <c r="L1732" s="111"/>
      <c r="M1732"/>
      <c r="N1732"/>
      <c r="O1732"/>
      <c r="P1732"/>
      <c r="Q1732"/>
      <c r="R1732"/>
      <c r="S1732"/>
      <c r="T1732" s="109"/>
      <c r="U1732"/>
      <c r="V1732"/>
      <c r="W1732"/>
      <c r="X1732"/>
      <c r="Y1732"/>
      <c r="Z1732"/>
      <c r="AA1732"/>
    </row>
    <row r="1733" spans="1:27" x14ac:dyDescent="0.25">
      <c r="A1733"/>
      <c r="B1733"/>
      <c r="C1733"/>
      <c r="D1733"/>
      <c r="E1733" s="108"/>
      <c r="F1733"/>
      <c r="G1733"/>
      <c r="H1733" s="108"/>
      <c r="I1733"/>
      <c r="J1733"/>
      <c r="K1733"/>
      <c r="L1733" s="111"/>
      <c r="M1733"/>
      <c r="N1733"/>
      <c r="O1733"/>
      <c r="P1733"/>
      <c r="Q1733"/>
      <c r="R1733"/>
      <c r="S1733"/>
      <c r="T1733" s="109"/>
      <c r="U1733"/>
      <c r="V1733"/>
      <c r="W1733"/>
      <c r="X1733"/>
      <c r="Y1733"/>
      <c r="Z1733"/>
      <c r="AA1733"/>
    </row>
    <row r="1734" spans="1:27" x14ac:dyDescent="0.25">
      <c r="A1734"/>
      <c r="B1734"/>
      <c r="C1734"/>
      <c r="D1734"/>
      <c r="E1734" s="108"/>
      <c r="F1734"/>
      <c r="G1734"/>
      <c r="H1734" s="108"/>
      <c r="I1734"/>
      <c r="J1734"/>
      <c r="K1734"/>
      <c r="L1734" s="111"/>
      <c r="M1734"/>
      <c r="N1734"/>
      <c r="O1734"/>
      <c r="P1734"/>
      <c r="Q1734"/>
      <c r="R1734"/>
      <c r="S1734"/>
      <c r="T1734" s="109"/>
      <c r="U1734"/>
      <c r="V1734"/>
      <c r="W1734"/>
      <c r="X1734"/>
      <c r="Y1734"/>
      <c r="Z1734"/>
      <c r="AA1734"/>
    </row>
    <row r="1735" spans="1:27" x14ac:dyDescent="0.25">
      <c r="A1735"/>
      <c r="B1735"/>
      <c r="C1735"/>
      <c r="D1735"/>
      <c r="E1735" s="108"/>
      <c r="F1735"/>
      <c r="G1735"/>
      <c r="H1735" s="108"/>
      <c r="I1735"/>
      <c r="J1735"/>
      <c r="K1735"/>
      <c r="L1735" s="111"/>
      <c r="M1735"/>
      <c r="N1735"/>
      <c r="O1735"/>
      <c r="P1735"/>
      <c r="Q1735"/>
      <c r="R1735"/>
      <c r="S1735"/>
      <c r="T1735" s="109"/>
      <c r="U1735"/>
      <c r="V1735"/>
      <c r="W1735"/>
      <c r="X1735"/>
      <c r="Y1735"/>
      <c r="Z1735"/>
      <c r="AA1735"/>
    </row>
    <row r="1736" spans="1:27" x14ac:dyDescent="0.25">
      <c r="A1736"/>
      <c r="B1736"/>
      <c r="C1736"/>
      <c r="D1736"/>
      <c r="E1736" s="108"/>
      <c r="F1736"/>
      <c r="G1736"/>
      <c r="H1736" s="108"/>
      <c r="I1736"/>
      <c r="J1736"/>
      <c r="K1736"/>
      <c r="L1736" s="111"/>
      <c r="M1736"/>
      <c r="N1736"/>
      <c r="O1736"/>
      <c r="P1736"/>
      <c r="Q1736"/>
      <c r="R1736"/>
      <c r="S1736"/>
      <c r="T1736" s="109"/>
      <c r="U1736"/>
      <c r="V1736"/>
      <c r="W1736"/>
      <c r="X1736"/>
      <c r="Y1736"/>
      <c r="Z1736"/>
      <c r="AA1736"/>
    </row>
    <row r="1737" spans="1:27" x14ac:dyDescent="0.25">
      <c r="A1737"/>
      <c r="B1737"/>
      <c r="C1737"/>
      <c r="D1737"/>
      <c r="E1737" s="108"/>
      <c r="F1737"/>
      <c r="G1737"/>
      <c r="H1737" s="108"/>
      <c r="I1737"/>
      <c r="J1737"/>
      <c r="K1737"/>
      <c r="L1737" s="111"/>
      <c r="M1737"/>
      <c r="N1737"/>
      <c r="O1737"/>
      <c r="P1737"/>
      <c r="Q1737"/>
      <c r="R1737"/>
      <c r="S1737"/>
      <c r="T1737" s="109"/>
      <c r="U1737"/>
      <c r="V1737"/>
      <c r="W1737"/>
      <c r="X1737"/>
      <c r="Y1737"/>
      <c r="Z1737"/>
      <c r="AA1737"/>
    </row>
    <row r="1738" spans="1:27" x14ac:dyDescent="0.25">
      <c r="A1738"/>
      <c r="B1738"/>
      <c r="C1738"/>
      <c r="D1738"/>
      <c r="E1738" s="108"/>
      <c r="F1738"/>
      <c r="G1738"/>
      <c r="H1738" s="108"/>
      <c r="I1738"/>
      <c r="J1738"/>
      <c r="K1738"/>
      <c r="L1738" s="111"/>
      <c r="M1738"/>
      <c r="N1738"/>
      <c r="O1738"/>
      <c r="P1738"/>
      <c r="Q1738"/>
      <c r="R1738"/>
      <c r="S1738"/>
      <c r="T1738" s="109"/>
      <c r="U1738"/>
      <c r="V1738"/>
      <c r="W1738"/>
      <c r="X1738"/>
      <c r="Y1738"/>
      <c r="Z1738"/>
      <c r="AA1738"/>
    </row>
    <row r="1739" spans="1:27" x14ac:dyDescent="0.25">
      <c r="A1739"/>
      <c r="B1739"/>
      <c r="C1739"/>
      <c r="D1739"/>
      <c r="E1739" s="108"/>
      <c r="F1739"/>
      <c r="G1739"/>
      <c r="H1739" s="108"/>
      <c r="I1739"/>
      <c r="J1739"/>
      <c r="K1739"/>
      <c r="L1739" s="111"/>
      <c r="M1739"/>
      <c r="N1739"/>
      <c r="O1739"/>
      <c r="P1739"/>
      <c r="Q1739"/>
      <c r="R1739"/>
      <c r="S1739"/>
      <c r="T1739" s="109"/>
      <c r="U1739"/>
      <c r="V1739"/>
      <c r="W1739"/>
      <c r="X1739"/>
      <c r="Y1739"/>
      <c r="Z1739"/>
      <c r="AA1739"/>
    </row>
    <row r="1740" spans="1:27" x14ac:dyDescent="0.25">
      <c r="A1740"/>
      <c r="B1740"/>
      <c r="C1740"/>
      <c r="D1740"/>
      <c r="E1740" s="108"/>
      <c r="F1740"/>
      <c r="G1740"/>
      <c r="H1740" s="108"/>
      <c r="I1740"/>
      <c r="J1740"/>
      <c r="K1740"/>
      <c r="L1740" s="111"/>
      <c r="M1740"/>
      <c r="N1740"/>
      <c r="O1740"/>
      <c r="P1740"/>
      <c r="Q1740"/>
      <c r="R1740"/>
      <c r="S1740"/>
      <c r="T1740" s="109"/>
      <c r="U1740"/>
      <c r="V1740"/>
      <c r="W1740"/>
      <c r="X1740"/>
      <c r="Y1740"/>
      <c r="Z1740"/>
      <c r="AA1740"/>
    </row>
    <row r="1741" spans="1:27" x14ac:dyDescent="0.25">
      <c r="A1741"/>
      <c r="B1741"/>
      <c r="C1741"/>
      <c r="D1741"/>
      <c r="E1741" s="108"/>
      <c r="F1741"/>
      <c r="G1741"/>
      <c r="H1741" s="108"/>
      <c r="I1741"/>
      <c r="J1741"/>
      <c r="K1741"/>
      <c r="L1741" s="111"/>
      <c r="M1741"/>
      <c r="N1741"/>
      <c r="O1741"/>
      <c r="P1741"/>
      <c r="Q1741"/>
      <c r="R1741"/>
      <c r="S1741"/>
      <c r="T1741" s="109"/>
      <c r="U1741"/>
      <c r="V1741"/>
      <c r="W1741"/>
      <c r="X1741"/>
      <c r="Y1741"/>
      <c r="Z1741"/>
      <c r="AA1741"/>
    </row>
    <row r="1742" spans="1:27" x14ac:dyDescent="0.25">
      <c r="A1742"/>
      <c r="B1742"/>
      <c r="C1742"/>
      <c r="D1742"/>
      <c r="E1742" s="108"/>
      <c r="F1742"/>
      <c r="G1742"/>
      <c r="H1742" s="108"/>
      <c r="I1742"/>
      <c r="J1742"/>
      <c r="K1742"/>
      <c r="L1742" s="111"/>
      <c r="M1742"/>
      <c r="N1742"/>
      <c r="O1742"/>
      <c r="P1742"/>
      <c r="Q1742"/>
      <c r="R1742"/>
      <c r="S1742"/>
      <c r="T1742" s="109"/>
      <c r="U1742"/>
      <c r="V1742"/>
      <c r="W1742"/>
      <c r="X1742"/>
      <c r="Y1742"/>
      <c r="Z1742"/>
      <c r="AA1742"/>
    </row>
    <row r="1743" spans="1:27" x14ac:dyDescent="0.25">
      <c r="A1743"/>
      <c r="B1743"/>
      <c r="C1743"/>
      <c r="D1743"/>
      <c r="E1743" s="108"/>
      <c r="F1743"/>
      <c r="G1743"/>
      <c r="H1743" s="108"/>
      <c r="I1743"/>
      <c r="J1743"/>
      <c r="K1743"/>
      <c r="L1743" s="111"/>
      <c r="M1743"/>
      <c r="N1743"/>
      <c r="O1743"/>
      <c r="P1743"/>
      <c r="Q1743"/>
      <c r="R1743"/>
      <c r="S1743"/>
      <c r="T1743" s="109"/>
      <c r="U1743"/>
      <c r="V1743"/>
      <c r="W1743"/>
      <c r="X1743"/>
      <c r="Y1743"/>
      <c r="Z1743"/>
      <c r="AA1743"/>
    </row>
    <row r="1744" spans="1:27" x14ac:dyDescent="0.25">
      <c r="A1744"/>
      <c r="B1744"/>
      <c r="C1744"/>
      <c r="D1744"/>
      <c r="E1744" s="108"/>
      <c r="F1744"/>
      <c r="G1744"/>
      <c r="H1744" s="108"/>
      <c r="I1744"/>
      <c r="J1744"/>
      <c r="K1744"/>
      <c r="L1744" s="111"/>
      <c r="M1744"/>
      <c r="N1744"/>
      <c r="O1744"/>
      <c r="P1744"/>
      <c r="Q1744"/>
      <c r="R1744"/>
      <c r="S1744"/>
      <c r="T1744" s="109"/>
      <c r="U1744"/>
      <c r="V1744"/>
      <c r="W1744"/>
      <c r="X1744"/>
      <c r="Y1744"/>
      <c r="Z1744"/>
      <c r="AA1744"/>
    </row>
    <row r="1745" spans="1:27" x14ac:dyDescent="0.25">
      <c r="A1745"/>
      <c r="B1745"/>
      <c r="C1745"/>
      <c r="D1745"/>
      <c r="E1745" s="108"/>
      <c r="F1745"/>
      <c r="G1745"/>
      <c r="H1745" s="108"/>
      <c r="I1745"/>
      <c r="J1745"/>
      <c r="K1745"/>
      <c r="L1745" s="111"/>
      <c r="M1745"/>
      <c r="N1745"/>
      <c r="O1745"/>
      <c r="P1745"/>
      <c r="Q1745"/>
      <c r="R1745"/>
      <c r="S1745"/>
      <c r="T1745" s="109"/>
      <c r="U1745"/>
      <c r="V1745"/>
      <c r="W1745"/>
      <c r="X1745"/>
      <c r="Y1745"/>
      <c r="Z1745"/>
      <c r="AA1745"/>
    </row>
    <row r="1746" spans="1:27" x14ac:dyDescent="0.25">
      <c r="A1746"/>
      <c r="B1746"/>
      <c r="C1746"/>
      <c r="D1746"/>
      <c r="E1746" s="108"/>
      <c r="F1746"/>
      <c r="G1746"/>
      <c r="H1746" s="108"/>
      <c r="I1746"/>
      <c r="J1746"/>
      <c r="K1746"/>
      <c r="L1746" s="111"/>
      <c r="M1746"/>
      <c r="N1746"/>
      <c r="O1746"/>
      <c r="P1746"/>
      <c r="Q1746"/>
      <c r="R1746"/>
      <c r="S1746"/>
      <c r="T1746" s="109"/>
      <c r="U1746"/>
      <c r="V1746"/>
      <c r="W1746"/>
      <c r="X1746"/>
      <c r="Y1746"/>
      <c r="Z1746"/>
      <c r="AA1746"/>
    </row>
    <row r="1747" spans="1:27" x14ac:dyDescent="0.25">
      <c r="A1747"/>
      <c r="B1747"/>
      <c r="C1747"/>
      <c r="D1747"/>
      <c r="E1747" s="108"/>
      <c r="F1747"/>
      <c r="G1747"/>
      <c r="H1747" s="108"/>
      <c r="I1747"/>
      <c r="J1747"/>
      <c r="K1747"/>
      <c r="L1747" s="111"/>
      <c r="M1747"/>
      <c r="N1747"/>
      <c r="O1747"/>
      <c r="P1747"/>
      <c r="Q1747"/>
      <c r="R1747"/>
      <c r="S1747"/>
      <c r="T1747" s="109"/>
      <c r="U1747"/>
      <c r="V1747"/>
      <c r="W1747"/>
      <c r="X1747"/>
      <c r="Y1747"/>
      <c r="Z1747"/>
      <c r="AA1747"/>
    </row>
    <row r="1748" spans="1:27" x14ac:dyDescent="0.25">
      <c r="A1748"/>
      <c r="B1748"/>
      <c r="C1748"/>
      <c r="D1748"/>
      <c r="E1748" s="108"/>
      <c r="F1748"/>
      <c r="G1748"/>
      <c r="H1748" s="108"/>
      <c r="I1748"/>
      <c r="J1748"/>
      <c r="K1748"/>
      <c r="L1748" s="111"/>
      <c r="M1748"/>
      <c r="N1748"/>
      <c r="O1748"/>
      <c r="P1748"/>
      <c r="Q1748"/>
      <c r="R1748"/>
      <c r="S1748"/>
      <c r="T1748" s="109"/>
      <c r="U1748"/>
      <c r="V1748"/>
      <c r="W1748"/>
      <c r="X1748"/>
      <c r="Y1748"/>
      <c r="Z1748"/>
      <c r="AA1748"/>
    </row>
    <row r="1749" spans="1:27" x14ac:dyDescent="0.25">
      <c r="A1749"/>
      <c r="B1749"/>
      <c r="C1749"/>
      <c r="D1749"/>
      <c r="E1749" s="108"/>
      <c r="F1749"/>
      <c r="G1749"/>
      <c r="H1749" s="108"/>
      <c r="I1749"/>
      <c r="J1749"/>
      <c r="K1749"/>
      <c r="L1749" s="111"/>
      <c r="M1749"/>
      <c r="N1749"/>
      <c r="O1749"/>
      <c r="P1749"/>
      <c r="Q1749"/>
      <c r="R1749"/>
      <c r="S1749"/>
      <c r="T1749" s="109"/>
      <c r="U1749"/>
      <c r="V1749"/>
      <c r="W1749"/>
      <c r="X1749"/>
      <c r="Y1749"/>
      <c r="Z1749"/>
      <c r="AA1749"/>
    </row>
    <row r="1750" spans="1:27" x14ac:dyDescent="0.25">
      <c r="A1750"/>
      <c r="B1750"/>
      <c r="C1750"/>
      <c r="D1750"/>
      <c r="E1750" s="108"/>
      <c r="F1750"/>
      <c r="G1750"/>
      <c r="H1750" s="108"/>
      <c r="I1750"/>
      <c r="J1750"/>
      <c r="K1750"/>
      <c r="L1750" s="111"/>
      <c r="M1750"/>
      <c r="N1750"/>
      <c r="O1750"/>
      <c r="P1750"/>
      <c r="Q1750"/>
      <c r="R1750"/>
      <c r="S1750"/>
      <c r="T1750" s="109"/>
      <c r="U1750"/>
      <c r="V1750"/>
      <c r="W1750"/>
      <c r="X1750"/>
      <c r="Y1750"/>
      <c r="Z1750"/>
      <c r="AA1750"/>
    </row>
    <row r="1751" spans="1:27" x14ac:dyDescent="0.25">
      <c r="A1751"/>
      <c r="B1751"/>
      <c r="C1751"/>
      <c r="D1751"/>
      <c r="E1751" s="108"/>
      <c r="F1751"/>
      <c r="G1751"/>
      <c r="H1751" s="108"/>
      <c r="I1751"/>
      <c r="J1751"/>
      <c r="K1751"/>
      <c r="L1751" s="111"/>
      <c r="M1751"/>
      <c r="N1751"/>
      <c r="O1751"/>
      <c r="P1751"/>
      <c r="Q1751"/>
      <c r="R1751"/>
      <c r="S1751"/>
      <c r="T1751" s="109"/>
      <c r="U1751"/>
      <c r="V1751"/>
      <c r="W1751"/>
      <c r="X1751"/>
      <c r="Y1751"/>
      <c r="Z1751"/>
      <c r="AA1751"/>
    </row>
    <row r="1752" spans="1:27" x14ac:dyDescent="0.25">
      <c r="A1752"/>
      <c r="B1752"/>
      <c r="C1752"/>
      <c r="D1752"/>
      <c r="E1752" s="108"/>
      <c r="F1752"/>
      <c r="G1752"/>
      <c r="H1752" s="108"/>
      <c r="I1752"/>
      <c r="J1752"/>
      <c r="K1752"/>
      <c r="L1752" s="111"/>
      <c r="M1752"/>
      <c r="N1752"/>
      <c r="O1752"/>
      <c r="P1752"/>
      <c r="Q1752"/>
      <c r="R1752"/>
      <c r="S1752"/>
      <c r="T1752" s="109"/>
      <c r="U1752"/>
      <c r="V1752"/>
      <c r="W1752"/>
      <c r="X1752"/>
      <c r="Y1752"/>
      <c r="Z1752"/>
      <c r="AA1752"/>
    </row>
    <row r="1753" spans="1:27" x14ac:dyDescent="0.25">
      <c r="A1753"/>
      <c r="B1753"/>
      <c r="C1753"/>
      <c r="D1753"/>
      <c r="E1753" s="108"/>
      <c r="F1753"/>
      <c r="G1753"/>
      <c r="H1753" s="108"/>
      <c r="I1753"/>
      <c r="J1753"/>
      <c r="K1753"/>
      <c r="L1753" s="111"/>
      <c r="M1753"/>
      <c r="N1753"/>
      <c r="O1753"/>
      <c r="P1753"/>
      <c r="Q1753"/>
      <c r="R1753"/>
      <c r="S1753"/>
      <c r="T1753" s="109"/>
      <c r="U1753"/>
      <c r="V1753"/>
      <c r="W1753"/>
      <c r="X1753"/>
      <c r="Y1753"/>
      <c r="Z1753"/>
      <c r="AA1753"/>
    </row>
    <row r="1754" spans="1:27" x14ac:dyDescent="0.25">
      <c r="A1754"/>
      <c r="B1754"/>
      <c r="C1754"/>
      <c r="D1754"/>
      <c r="E1754" s="108"/>
      <c r="F1754"/>
      <c r="G1754"/>
      <c r="H1754" s="108"/>
      <c r="I1754"/>
      <c r="J1754"/>
      <c r="K1754"/>
      <c r="L1754" s="111"/>
      <c r="M1754"/>
      <c r="N1754"/>
      <c r="O1754"/>
      <c r="P1754"/>
      <c r="Q1754"/>
      <c r="R1754"/>
      <c r="S1754"/>
      <c r="T1754" s="109"/>
      <c r="U1754"/>
      <c r="V1754"/>
      <c r="W1754"/>
      <c r="X1754"/>
      <c r="Y1754"/>
      <c r="Z1754"/>
      <c r="AA1754"/>
    </row>
    <row r="1755" spans="1:27" x14ac:dyDescent="0.25">
      <c r="A1755"/>
      <c r="B1755"/>
      <c r="C1755"/>
      <c r="D1755"/>
      <c r="E1755" s="108"/>
      <c r="F1755"/>
      <c r="G1755"/>
      <c r="H1755" s="108"/>
      <c r="I1755"/>
      <c r="J1755"/>
      <c r="K1755"/>
      <c r="L1755" s="111"/>
      <c r="M1755"/>
      <c r="N1755"/>
      <c r="O1755"/>
      <c r="P1755"/>
      <c r="Q1755"/>
      <c r="R1755"/>
      <c r="S1755"/>
      <c r="T1755" s="109"/>
      <c r="U1755"/>
      <c r="V1755"/>
      <c r="W1755"/>
      <c r="X1755"/>
      <c r="Y1755"/>
      <c r="Z1755"/>
      <c r="AA1755"/>
    </row>
    <row r="1756" spans="1:27" x14ac:dyDescent="0.25">
      <c r="A1756"/>
      <c r="B1756"/>
      <c r="C1756"/>
      <c r="D1756"/>
      <c r="E1756" s="108"/>
      <c r="F1756"/>
      <c r="G1756"/>
      <c r="H1756" s="108"/>
      <c r="I1756"/>
      <c r="J1756"/>
      <c r="K1756"/>
      <c r="L1756" s="111"/>
      <c r="M1756"/>
      <c r="N1756"/>
      <c r="O1756"/>
      <c r="P1756"/>
      <c r="Q1756"/>
      <c r="R1756"/>
      <c r="S1756"/>
      <c r="T1756" s="109"/>
      <c r="U1756"/>
      <c r="V1756"/>
      <c r="W1756"/>
      <c r="X1756"/>
      <c r="Y1756"/>
      <c r="Z1756"/>
      <c r="AA1756"/>
    </row>
    <row r="1757" spans="1:27" x14ac:dyDescent="0.25">
      <c r="A1757"/>
      <c r="B1757"/>
      <c r="C1757"/>
      <c r="D1757"/>
      <c r="E1757" s="108"/>
      <c r="F1757"/>
      <c r="G1757"/>
      <c r="H1757" s="108"/>
      <c r="I1757"/>
      <c r="J1757"/>
      <c r="K1757"/>
      <c r="L1757" s="111"/>
      <c r="M1757"/>
      <c r="N1757"/>
      <c r="O1757"/>
      <c r="P1757"/>
      <c r="Q1757"/>
      <c r="R1757"/>
      <c r="S1757"/>
      <c r="T1757" s="109"/>
      <c r="U1757"/>
      <c r="V1757"/>
      <c r="W1757"/>
      <c r="X1757"/>
      <c r="Y1757"/>
      <c r="Z1757"/>
      <c r="AA1757"/>
    </row>
    <row r="1758" spans="1:27" x14ac:dyDescent="0.25">
      <c r="A1758"/>
      <c r="B1758"/>
      <c r="C1758"/>
      <c r="D1758"/>
      <c r="E1758" s="108"/>
      <c r="F1758"/>
      <c r="G1758"/>
      <c r="H1758" s="108"/>
      <c r="I1758"/>
      <c r="J1758"/>
      <c r="K1758"/>
      <c r="L1758" s="111"/>
      <c r="M1758"/>
      <c r="N1758"/>
      <c r="O1758"/>
      <c r="P1758"/>
      <c r="Q1758"/>
      <c r="R1758"/>
      <c r="S1758"/>
      <c r="T1758" s="109"/>
      <c r="U1758"/>
      <c r="V1758"/>
      <c r="W1758"/>
      <c r="X1758"/>
      <c r="Y1758"/>
      <c r="Z1758"/>
      <c r="AA1758"/>
    </row>
    <row r="1759" spans="1:27" x14ac:dyDescent="0.25">
      <c r="A1759"/>
      <c r="B1759"/>
      <c r="C1759"/>
      <c r="D1759"/>
      <c r="E1759" s="108"/>
      <c r="F1759"/>
      <c r="G1759"/>
      <c r="H1759" s="108"/>
      <c r="I1759"/>
      <c r="J1759"/>
      <c r="K1759"/>
      <c r="L1759" s="111"/>
      <c r="M1759"/>
      <c r="N1759"/>
      <c r="O1759"/>
      <c r="P1759"/>
      <c r="Q1759"/>
      <c r="R1759"/>
      <c r="S1759"/>
      <c r="T1759" s="109"/>
      <c r="U1759"/>
      <c r="V1759"/>
      <c r="W1759"/>
      <c r="X1759"/>
      <c r="Y1759"/>
      <c r="Z1759"/>
      <c r="AA1759"/>
    </row>
    <row r="1760" spans="1:27" x14ac:dyDescent="0.25">
      <c r="A1760"/>
      <c r="B1760"/>
      <c r="C1760"/>
      <c r="D1760"/>
      <c r="E1760" s="108"/>
      <c r="F1760"/>
      <c r="G1760"/>
      <c r="H1760" s="108"/>
      <c r="I1760"/>
      <c r="J1760"/>
      <c r="K1760"/>
      <c r="L1760" s="111"/>
      <c r="M1760"/>
      <c r="N1760"/>
      <c r="O1760"/>
      <c r="P1760"/>
      <c r="Q1760"/>
      <c r="R1760"/>
      <c r="S1760"/>
      <c r="T1760" s="109"/>
      <c r="U1760"/>
      <c r="V1760"/>
      <c r="W1760"/>
      <c r="X1760"/>
      <c r="Y1760"/>
      <c r="Z1760"/>
      <c r="AA1760"/>
    </row>
    <row r="1761" spans="1:27" x14ac:dyDescent="0.25">
      <c r="A1761"/>
      <c r="B1761"/>
      <c r="C1761"/>
      <c r="D1761"/>
      <c r="E1761" s="108"/>
      <c r="F1761"/>
      <c r="G1761"/>
      <c r="H1761" s="108"/>
      <c r="I1761"/>
      <c r="J1761"/>
      <c r="K1761"/>
      <c r="L1761" s="111"/>
      <c r="M1761"/>
      <c r="N1761"/>
      <c r="O1761"/>
      <c r="P1761"/>
      <c r="Q1761"/>
      <c r="R1761"/>
      <c r="S1761"/>
      <c r="T1761" s="109"/>
      <c r="U1761"/>
      <c r="V1761"/>
      <c r="W1761"/>
      <c r="X1761"/>
      <c r="Y1761"/>
      <c r="Z1761"/>
      <c r="AA1761"/>
    </row>
    <row r="1762" spans="1:27" x14ac:dyDescent="0.25">
      <c r="A1762"/>
      <c r="B1762"/>
      <c r="C1762"/>
      <c r="D1762"/>
      <c r="E1762" s="108"/>
      <c r="F1762"/>
      <c r="G1762"/>
      <c r="H1762" s="108"/>
      <c r="I1762"/>
      <c r="J1762"/>
      <c r="K1762"/>
      <c r="L1762" s="111"/>
      <c r="M1762"/>
      <c r="N1762"/>
      <c r="O1762"/>
      <c r="P1762"/>
      <c r="Q1762"/>
      <c r="R1762"/>
      <c r="S1762"/>
      <c r="T1762" s="109"/>
      <c r="U1762"/>
      <c r="V1762"/>
      <c r="W1762"/>
      <c r="X1762"/>
      <c r="Y1762"/>
      <c r="Z1762"/>
      <c r="AA1762"/>
    </row>
    <row r="1763" spans="1:27" x14ac:dyDescent="0.25">
      <c r="A1763"/>
      <c r="B1763"/>
      <c r="C1763"/>
      <c r="D1763"/>
      <c r="E1763" s="108"/>
      <c r="F1763"/>
      <c r="G1763"/>
      <c r="H1763" s="108"/>
      <c r="I1763"/>
      <c r="J1763"/>
      <c r="K1763"/>
      <c r="L1763" s="111"/>
      <c r="M1763"/>
      <c r="N1763"/>
      <c r="O1763"/>
      <c r="P1763"/>
      <c r="Q1763"/>
      <c r="R1763"/>
      <c r="S1763"/>
      <c r="T1763" s="109"/>
      <c r="U1763"/>
      <c r="V1763"/>
      <c r="W1763"/>
      <c r="X1763"/>
      <c r="Y1763"/>
      <c r="Z1763"/>
      <c r="AA1763"/>
    </row>
    <row r="1764" spans="1:27" x14ac:dyDescent="0.25">
      <c r="A1764"/>
      <c r="B1764"/>
      <c r="C1764"/>
      <c r="D1764"/>
      <c r="E1764" s="108"/>
      <c r="F1764"/>
      <c r="G1764"/>
      <c r="H1764" s="108"/>
      <c r="I1764"/>
      <c r="J1764"/>
      <c r="K1764"/>
      <c r="L1764" s="111"/>
      <c r="M1764"/>
      <c r="N1764"/>
      <c r="O1764"/>
      <c r="P1764"/>
      <c r="Q1764"/>
      <c r="R1764"/>
      <c r="S1764"/>
      <c r="T1764" s="109"/>
      <c r="U1764"/>
      <c r="V1764"/>
      <c r="W1764"/>
      <c r="X1764"/>
      <c r="Y1764"/>
      <c r="Z1764"/>
      <c r="AA1764"/>
    </row>
    <row r="1765" spans="1:27" x14ac:dyDescent="0.25">
      <c r="A1765"/>
      <c r="B1765"/>
      <c r="C1765"/>
      <c r="D1765"/>
      <c r="E1765" s="108"/>
      <c r="F1765"/>
      <c r="G1765"/>
      <c r="H1765" s="108"/>
      <c r="I1765"/>
      <c r="J1765"/>
      <c r="K1765"/>
      <c r="L1765" s="111"/>
      <c r="M1765"/>
      <c r="N1765"/>
      <c r="O1765"/>
      <c r="P1765"/>
      <c r="Q1765"/>
      <c r="R1765"/>
      <c r="S1765"/>
      <c r="T1765" s="109"/>
      <c r="U1765"/>
      <c r="V1765"/>
      <c r="W1765"/>
      <c r="X1765"/>
      <c r="Y1765"/>
      <c r="Z1765"/>
      <c r="AA1765"/>
    </row>
    <row r="1766" spans="1:27" x14ac:dyDescent="0.25">
      <c r="A1766"/>
      <c r="B1766"/>
      <c r="C1766"/>
      <c r="D1766"/>
      <c r="E1766" s="108"/>
      <c r="F1766"/>
      <c r="G1766"/>
      <c r="H1766" s="108"/>
      <c r="I1766"/>
      <c r="J1766"/>
      <c r="K1766"/>
      <c r="L1766" s="111"/>
      <c r="M1766"/>
      <c r="N1766"/>
      <c r="O1766"/>
      <c r="P1766"/>
      <c r="Q1766"/>
      <c r="R1766"/>
      <c r="S1766"/>
      <c r="T1766" s="109"/>
      <c r="U1766"/>
      <c r="V1766"/>
      <c r="W1766"/>
      <c r="X1766"/>
      <c r="Y1766"/>
      <c r="Z1766"/>
      <c r="AA1766"/>
    </row>
    <row r="1767" spans="1:27" x14ac:dyDescent="0.25">
      <c r="A1767"/>
      <c r="B1767"/>
      <c r="C1767"/>
      <c r="D1767"/>
      <c r="E1767" s="108"/>
      <c r="F1767"/>
      <c r="G1767"/>
      <c r="H1767" s="108"/>
      <c r="I1767"/>
      <c r="J1767"/>
      <c r="K1767"/>
      <c r="L1767" s="111"/>
      <c r="M1767"/>
      <c r="N1767"/>
      <c r="O1767"/>
      <c r="P1767"/>
      <c r="Q1767"/>
      <c r="R1767"/>
      <c r="S1767"/>
      <c r="T1767" s="109"/>
      <c r="U1767"/>
      <c r="V1767"/>
      <c r="W1767"/>
      <c r="X1767"/>
      <c r="Y1767"/>
      <c r="Z1767"/>
      <c r="AA1767"/>
    </row>
    <row r="1768" spans="1:27" x14ac:dyDescent="0.25">
      <c r="A1768"/>
      <c r="B1768"/>
      <c r="C1768"/>
      <c r="D1768"/>
      <c r="E1768" s="108"/>
      <c r="F1768"/>
      <c r="G1768"/>
      <c r="H1768" s="108"/>
      <c r="I1768"/>
      <c r="J1768"/>
      <c r="K1768"/>
      <c r="L1768" s="111"/>
      <c r="M1768"/>
      <c r="N1768"/>
      <c r="O1768"/>
      <c r="P1768"/>
      <c r="Q1768"/>
      <c r="R1768"/>
      <c r="S1768"/>
      <c r="T1768" s="109"/>
      <c r="U1768"/>
      <c r="V1768"/>
      <c r="W1768"/>
      <c r="X1768"/>
      <c r="Y1768"/>
      <c r="Z1768"/>
      <c r="AA1768"/>
    </row>
    <row r="1769" spans="1:27" x14ac:dyDescent="0.25">
      <c r="A1769"/>
      <c r="B1769"/>
      <c r="C1769"/>
      <c r="D1769"/>
      <c r="E1769" s="108"/>
      <c r="F1769"/>
      <c r="G1769"/>
      <c r="H1769" s="108"/>
      <c r="I1769"/>
      <c r="J1769"/>
      <c r="K1769"/>
      <c r="L1769" s="111"/>
      <c r="M1769"/>
      <c r="N1769"/>
      <c r="O1769"/>
      <c r="P1769"/>
      <c r="Q1769"/>
      <c r="R1769"/>
      <c r="S1769"/>
      <c r="T1769" s="109"/>
      <c r="U1769"/>
      <c r="V1769"/>
      <c r="W1769"/>
      <c r="X1769"/>
      <c r="Y1769"/>
      <c r="Z1769"/>
      <c r="AA1769"/>
    </row>
    <row r="1770" spans="1:27" x14ac:dyDescent="0.25">
      <c r="A1770"/>
      <c r="B1770"/>
      <c r="C1770"/>
      <c r="D1770"/>
      <c r="E1770" s="108"/>
      <c r="F1770"/>
      <c r="G1770"/>
      <c r="H1770" s="108"/>
      <c r="I1770"/>
      <c r="J1770"/>
      <c r="K1770"/>
      <c r="L1770" s="111"/>
      <c r="M1770"/>
      <c r="N1770"/>
      <c r="O1770"/>
      <c r="P1770"/>
      <c r="Q1770"/>
      <c r="R1770"/>
      <c r="S1770"/>
      <c r="T1770" s="109"/>
      <c r="U1770"/>
      <c r="V1770"/>
      <c r="W1770"/>
      <c r="X1770"/>
      <c r="Y1770"/>
      <c r="Z1770"/>
      <c r="AA1770"/>
    </row>
    <row r="1771" spans="1:27" x14ac:dyDescent="0.25">
      <c r="A1771"/>
      <c r="B1771"/>
      <c r="C1771"/>
      <c r="D1771"/>
      <c r="E1771" s="108"/>
      <c r="F1771"/>
      <c r="G1771"/>
      <c r="H1771" s="108"/>
      <c r="I1771"/>
      <c r="J1771"/>
      <c r="K1771"/>
      <c r="L1771" s="111"/>
      <c r="M1771"/>
      <c r="N1771"/>
      <c r="O1771"/>
      <c r="P1771"/>
      <c r="Q1771"/>
      <c r="R1771"/>
      <c r="S1771"/>
      <c r="T1771" s="109"/>
      <c r="U1771"/>
      <c r="V1771"/>
      <c r="W1771"/>
      <c r="X1771"/>
      <c r="Y1771"/>
      <c r="Z1771"/>
      <c r="AA1771"/>
    </row>
    <row r="1772" spans="1:27" x14ac:dyDescent="0.25">
      <c r="A1772"/>
      <c r="B1772"/>
      <c r="C1772"/>
      <c r="D1772"/>
      <c r="E1772" s="108"/>
      <c r="F1772"/>
      <c r="G1772"/>
      <c r="H1772" s="108"/>
      <c r="I1772"/>
      <c r="J1772"/>
      <c r="K1772"/>
      <c r="L1772" s="111"/>
      <c r="M1772"/>
      <c r="N1772"/>
      <c r="O1772"/>
      <c r="P1772"/>
      <c r="Q1772"/>
      <c r="R1772"/>
      <c r="S1772"/>
      <c r="T1772" s="109"/>
      <c r="U1772"/>
      <c r="V1772"/>
      <c r="W1772"/>
      <c r="X1772"/>
      <c r="Y1772"/>
      <c r="Z1772"/>
      <c r="AA1772"/>
    </row>
    <row r="1773" spans="1:27" x14ac:dyDescent="0.25">
      <c r="A1773"/>
      <c r="B1773"/>
      <c r="C1773"/>
      <c r="D1773"/>
      <c r="E1773" s="108"/>
      <c r="F1773"/>
      <c r="G1773"/>
      <c r="H1773" s="108"/>
      <c r="I1773"/>
      <c r="J1773"/>
      <c r="K1773"/>
      <c r="L1773" s="111"/>
      <c r="M1773"/>
      <c r="N1773"/>
      <c r="O1773"/>
      <c r="P1773"/>
      <c r="Q1773"/>
      <c r="R1773"/>
      <c r="S1773"/>
      <c r="T1773" s="109"/>
      <c r="U1773"/>
      <c r="V1773"/>
      <c r="W1773"/>
      <c r="X1773"/>
      <c r="Y1773"/>
      <c r="Z1773"/>
      <c r="AA1773"/>
    </row>
    <row r="1774" spans="1:27" x14ac:dyDescent="0.25">
      <c r="A1774"/>
      <c r="B1774"/>
      <c r="C1774"/>
      <c r="D1774"/>
      <c r="E1774" s="108"/>
      <c r="F1774"/>
      <c r="G1774"/>
      <c r="H1774" s="108"/>
      <c r="I1774"/>
      <c r="J1774"/>
      <c r="K1774"/>
      <c r="L1774" s="111"/>
      <c r="M1774"/>
      <c r="N1774"/>
      <c r="O1774"/>
      <c r="P1774"/>
      <c r="Q1774"/>
      <c r="R1774"/>
      <c r="S1774"/>
      <c r="T1774" s="109"/>
      <c r="U1774"/>
      <c r="V1774"/>
      <c r="W1774"/>
      <c r="X1774"/>
      <c r="Y1774"/>
      <c r="Z1774"/>
      <c r="AA1774"/>
    </row>
    <row r="1775" spans="1:27" x14ac:dyDescent="0.25">
      <c r="A1775"/>
      <c r="B1775"/>
      <c r="C1775"/>
      <c r="D1775"/>
      <c r="E1775" s="108"/>
      <c r="F1775"/>
      <c r="G1775"/>
      <c r="H1775" s="108"/>
      <c r="I1775"/>
      <c r="J1775"/>
      <c r="K1775"/>
      <c r="L1775" s="111"/>
      <c r="M1775"/>
      <c r="N1775"/>
      <c r="O1775"/>
      <c r="P1775"/>
      <c r="Q1775"/>
      <c r="R1775"/>
      <c r="S1775"/>
      <c r="T1775" s="109"/>
      <c r="U1775"/>
      <c r="V1775"/>
      <c r="W1775"/>
      <c r="X1775"/>
      <c r="Y1775"/>
      <c r="Z1775"/>
      <c r="AA1775"/>
    </row>
    <row r="1776" spans="1:27" x14ac:dyDescent="0.25">
      <c r="A1776"/>
      <c r="B1776"/>
      <c r="C1776"/>
      <c r="D1776"/>
      <c r="E1776" s="108"/>
      <c r="F1776"/>
      <c r="G1776"/>
      <c r="H1776" s="108"/>
      <c r="I1776"/>
      <c r="J1776"/>
      <c r="K1776"/>
      <c r="L1776" s="111"/>
      <c r="M1776"/>
      <c r="N1776"/>
      <c r="O1776"/>
      <c r="P1776"/>
      <c r="Q1776"/>
      <c r="R1776"/>
      <c r="S1776"/>
      <c r="T1776" s="109"/>
      <c r="U1776"/>
      <c r="V1776"/>
      <c r="W1776"/>
      <c r="X1776"/>
      <c r="Y1776"/>
      <c r="Z1776"/>
      <c r="AA1776"/>
    </row>
    <row r="1777" spans="1:27" x14ac:dyDescent="0.25">
      <c r="A1777"/>
      <c r="B1777"/>
      <c r="C1777"/>
      <c r="D1777"/>
      <c r="E1777" s="108"/>
      <c r="F1777"/>
      <c r="G1777"/>
      <c r="H1777" s="108"/>
      <c r="I1777"/>
      <c r="J1777"/>
      <c r="K1777"/>
      <c r="L1777" s="111"/>
      <c r="M1777"/>
      <c r="N1777"/>
      <c r="O1777"/>
      <c r="P1777"/>
      <c r="Q1777"/>
      <c r="R1777"/>
      <c r="S1777"/>
      <c r="T1777" s="109"/>
      <c r="U1777"/>
      <c r="V1777"/>
      <c r="W1777"/>
      <c r="X1777"/>
      <c r="Y1777"/>
      <c r="Z1777"/>
      <c r="AA1777"/>
    </row>
    <row r="1778" spans="1:27" x14ac:dyDescent="0.25">
      <c r="A1778"/>
      <c r="B1778"/>
      <c r="C1778"/>
      <c r="D1778"/>
      <c r="E1778" s="108"/>
      <c r="F1778"/>
      <c r="G1778"/>
      <c r="H1778" s="108"/>
      <c r="I1778"/>
      <c r="J1778"/>
      <c r="K1778"/>
      <c r="L1778" s="111"/>
      <c r="M1778"/>
      <c r="N1778"/>
      <c r="O1778"/>
      <c r="P1778"/>
      <c r="Q1778"/>
      <c r="R1778"/>
      <c r="S1778"/>
      <c r="T1778" s="109"/>
      <c r="U1778"/>
      <c r="V1778"/>
      <c r="W1778"/>
      <c r="X1778"/>
      <c r="Y1778"/>
      <c r="Z1778"/>
      <c r="AA1778"/>
    </row>
    <row r="1779" spans="1:27" x14ac:dyDescent="0.25">
      <c r="A1779"/>
      <c r="B1779"/>
      <c r="C1779"/>
      <c r="D1779"/>
      <c r="E1779" s="108"/>
      <c r="F1779"/>
      <c r="G1779"/>
      <c r="H1779" s="108"/>
      <c r="I1779"/>
      <c r="J1779"/>
      <c r="K1779"/>
      <c r="L1779" s="111"/>
      <c r="M1779"/>
      <c r="N1779"/>
      <c r="O1779"/>
      <c r="P1779"/>
      <c r="Q1779"/>
      <c r="R1779"/>
      <c r="S1779"/>
      <c r="T1779" s="109"/>
      <c r="U1779"/>
      <c r="V1779"/>
      <c r="W1779"/>
      <c r="X1779"/>
      <c r="Y1779"/>
      <c r="Z1779"/>
      <c r="AA1779"/>
    </row>
    <row r="1780" spans="1:27" x14ac:dyDescent="0.25">
      <c r="A1780"/>
      <c r="B1780"/>
      <c r="C1780"/>
      <c r="D1780"/>
      <c r="E1780" s="108"/>
      <c r="F1780"/>
      <c r="G1780"/>
      <c r="H1780" s="108"/>
      <c r="I1780"/>
      <c r="J1780"/>
      <c r="K1780"/>
      <c r="L1780" s="111"/>
      <c r="M1780"/>
      <c r="N1780"/>
      <c r="O1780"/>
      <c r="P1780"/>
      <c r="Q1780"/>
      <c r="R1780"/>
      <c r="S1780"/>
      <c r="T1780" s="109"/>
      <c r="U1780"/>
      <c r="V1780"/>
      <c r="W1780"/>
      <c r="X1780"/>
      <c r="Y1780"/>
      <c r="Z1780"/>
      <c r="AA1780"/>
    </row>
    <row r="1781" spans="1:27" x14ac:dyDescent="0.25">
      <c r="A1781"/>
      <c r="B1781"/>
      <c r="C1781"/>
      <c r="D1781"/>
      <c r="E1781" s="108"/>
      <c r="F1781"/>
      <c r="G1781"/>
      <c r="H1781" s="108"/>
      <c r="I1781"/>
      <c r="J1781"/>
      <c r="K1781"/>
      <c r="L1781" s="111"/>
      <c r="M1781"/>
      <c r="N1781"/>
      <c r="O1781"/>
      <c r="P1781"/>
      <c r="Q1781"/>
      <c r="R1781"/>
      <c r="S1781"/>
      <c r="T1781" s="109"/>
      <c r="U1781"/>
      <c r="V1781"/>
      <c r="W1781"/>
      <c r="X1781"/>
      <c r="Y1781"/>
      <c r="Z1781"/>
      <c r="AA1781"/>
    </row>
    <row r="1782" spans="1:27" x14ac:dyDescent="0.25">
      <c r="A1782"/>
      <c r="B1782"/>
      <c r="C1782"/>
      <c r="D1782"/>
      <c r="E1782" s="108"/>
      <c r="F1782"/>
      <c r="G1782"/>
      <c r="H1782" s="108"/>
      <c r="I1782"/>
      <c r="J1782"/>
      <c r="K1782"/>
      <c r="L1782" s="111"/>
      <c r="M1782"/>
      <c r="N1782"/>
      <c r="O1782"/>
      <c r="P1782"/>
      <c r="Q1782"/>
      <c r="R1782"/>
      <c r="S1782"/>
      <c r="T1782" s="109"/>
      <c r="U1782"/>
      <c r="V1782"/>
      <c r="W1782"/>
      <c r="X1782"/>
      <c r="Y1782"/>
      <c r="Z1782"/>
      <c r="AA1782"/>
    </row>
    <row r="1783" spans="1:27" x14ac:dyDescent="0.25">
      <c r="A1783"/>
      <c r="B1783"/>
      <c r="C1783"/>
      <c r="D1783"/>
      <c r="E1783" s="108"/>
      <c r="F1783"/>
      <c r="G1783"/>
      <c r="H1783" s="108"/>
      <c r="I1783"/>
      <c r="J1783"/>
      <c r="K1783"/>
      <c r="L1783" s="111"/>
      <c r="M1783"/>
      <c r="N1783"/>
      <c r="O1783"/>
      <c r="P1783"/>
      <c r="Q1783"/>
      <c r="R1783"/>
      <c r="S1783"/>
      <c r="T1783" s="109"/>
      <c r="U1783"/>
      <c r="V1783"/>
      <c r="W1783"/>
      <c r="X1783"/>
      <c r="Y1783"/>
      <c r="Z1783"/>
      <c r="AA1783"/>
    </row>
    <row r="1784" spans="1:27" x14ac:dyDescent="0.25">
      <c r="A1784"/>
      <c r="B1784"/>
      <c r="C1784"/>
      <c r="D1784"/>
      <c r="E1784" s="108"/>
      <c r="F1784"/>
      <c r="G1784"/>
      <c r="H1784" s="108"/>
      <c r="I1784"/>
      <c r="J1784"/>
      <c r="K1784"/>
      <c r="L1784" s="111"/>
      <c r="M1784"/>
      <c r="N1784"/>
      <c r="O1784"/>
      <c r="P1784"/>
      <c r="Q1784"/>
      <c r="R1784"/>
      <c r="S1784"/>
      <c r="T1784" s="109"/>
      <c r="U1784"/>
      <c r="V1784"/>
      <c r="W1784"/>
      <c r="X1784"/>
      <c r="Y1784"/>
      <c r="Z1784"/>
      <c r="AA1784"/>
    </row>
    <row r="1785" spans="1:27" x14ac:dyDescent="0.25">
      <c r="A1785"/>
      <c r="B1785"/>
      <c r="C1785"/>
      <c r="D1785"/>
      <c r="E1785" s="108"/>
      <c r="F1785"/>
      <c r="G1785"/>
      <c r="H1785" s="108"/>
      <c r="I1785"/>
      <c r="J1785"/>
      <c r="K1785"/>
      <c r="L1785" s="111"/>
      <c r="M1785"/>
      <c r="N1785"/>
      <c r="O1785"/>
      <c r="P1785"/>
      <c r="Q1785"/>
      <c r="R1785"/>
      <c r="S1785"/>
      <c r="T1785" s="109"/>
      <c r="U1785"/>
      <c r="V1785"/>
      <c r="W1785"/>
      <c r="X1785"/>
      <c r="Y1785"/>
      <c r="Z1785"/>
      <c r="AA1785"/>
    </row>
    <row r="1786" spans="1:27" x14ac:dyDescent="0.25">
      <c r="A1786"/>
      <c r="B1786"/>
      <c r="C1786"/>
      <c r="D1786"/>
      <c r="E1786" s="108"/>
      <c r="F1786"/>
      <c r="G1786"/>
      <c r="H1786" s="108"/>
      <c r="I1786"/>
      <c r="J1786"/>
      <c r="K1786"/>
      <c r="L1786" s="111"/>
      <c r="M1786"/>
      <c r="N1786"/>
      <c r="O1786"/>
      <c r="P1786"/>
      <c r="Q1786"/>
      <c r="R1786"/>
      <c r="S1786"/>
      <c r="T1786" s="109"/>
      <c r="U1786"/>
      <c r="V1786"/>
      <c r="W1786"/>
      <c r="X1786"/>
      <c r="Y1786"/>
      <c r="Z1786"/>
      <c r="AA1786"/>
    </row>
    <row r="1787" spans="1:27" x14ac:dyDescent="0.25">
      <c r="A1787"/>
      <c r="B1787"/>
      <c r="C1787"/>
      <c r="D1787"/>
      <c r="E1787" s="108"/>
      <c r="F1787"/>
      <c r="G1787"/>
      <c r="H1787" s="108"/>
      <c r="I1787"/>
      <c r="J1787"/>
      <c r="K1787"/>
      <c r="L1787" s="111"/>
      <c r="M1787"/>
      <c r="N1787"/>
      <c r="O1787"/>
      <c r="P1787"/>
      <c r="Q1787"/>
      <c r="R1787"/>
      <c r="S1787"/>
      <c r="T1787" s="109"/>
      <c r="U1787"/>
      <c r="V1787"/>
      <c r="W1787"/>
      <c r="X1787"/>
      <c r="Y1787"/>
      <c r="Z1787"/>
      <c r="AA1787"/>
    </row>
    <row r="1788" spans="1:27" x14ac:dyDescent="0.25">
      <c r="A1788"/>
      <c r="B1788"/>
      <c r="C1788"/>
      <c r="D1788"/>
      <c r="E1788" s="108"/>
      <c r="F1788"/>
      <c r="G1788"/>
      <c r="H1788" s="108"/>
      <c r="I1788"/>
      <c r="J1788"/>
      <c r="K1788"/>
      <c r="L1788" s="111"/>
      <c r="M1788"/>
      <c r="N1788"/>
      <c r="O1788"/>
      <c r="P1788"/>
      <c r="Q1788"/>
      <c r="R1788"/>
      <c r="S1788"/>
      <c r="T1788" s="109"/>
      <c r="U1788"/>
      <c r="V1788"/>
      <c r="W1788"/>
      <c r="X1788"/>
      <c r="Y1788"/>
      <c r="Z1788"/>
      <c r="AA1788"/>
    </row>
    <row r="1789" spans="1:27" x14ac:dyDescent="0.25">
      <c r="A1789"/>
      <c r="B1789"/>
      <c r="C1789"/>
      <c r="D1789"/>
      <c r="E1789" s="108"/>
      <c r="F1789"/>
      <c r="G1789"/>
      <c r="H1789" s="108"/>
      <c r="I1789"/>
      <c r="J1789"/>
      <c r="K1789"/>
      <c r="L1789" s="111"/>
      <c r="M1789"/>
      <c r="N1789"/>
      <c r="O1789"/>
      <c r="P1789"/>
      <c r="Q1789"/>
      <c r="R1789"/>
      <c r="S1789"/>
      <c r="T1789" s="109"/>
      <c r="U1789"/>
      <c r="V1789"/>
      <c r="W1789"/>
      <c r="X1789"/>
      <c r="Y1789"/>
      <c r="Z1789"/>
      <c r="AA1789"/>
    </row>
    <row r="1790" spans="1:27" x14ac:dyDescent="0.25">
      <c r="A1790"/>
      <c r="B1790"/>
      <c r="C1790"/>
      <c r="D1790"/>
      <c r="E1790" s="108"/>
      <c r="F1790"/>
      <c r="G1790"/>
      <c r="H1790" s="108"/>
      <c r="I1790"/>
      <c r="J1790"/>
      <c r="K1790"/>
      <c r="L1790" s="111"/>
      <c r="M1790"/>
      <c r="N1790"/>
      <c r="O1790"/>
      <c r="P1790"/>
      <c r="Q1790"/>
      <c r="R1790"/>
      <c r="S1790"/>
      <c r="T1790" s="109"/>
      <c r="U1790"/>
      <c r="V1790"/>
      <c r="W1790"/>
      <c r="X1790"/>
      <c r="Y1790"/>
      <c r="Z1790"/>
      <c r="AA1790"/>
    </row>
    <row r="1791" spans="1:27" x14ac:dyDescent="0.25">
      <c r="A1791"/>
      <c r="B1791"/>
      <c r="C1791"/>
      <c r="D1791"/>
      <c r="E1791" s="108"/>
      <c r="F1791"/>
      <c r="G1791"/>
      <c r="H1791" s="108"/>
      <c r="I1791"/>
      <c r="J1791"/>
      <c r="K1791"/>
      <c r="L1791" s="111"/>
      <c r="M1791"/>
      <c r="N1791"/>
      <c r="O1791"/>
      <c r="P1791"/>
      <c r="Q1791"/>
      <c r="R1791"/>
      <c r="S1791"/>
      <c r="T1791" s="109"/>
      <c r="U1791"/>
      <c r="V1791"/>
      <c r="W1791"/>
      <c r="X1791"/>
      <c r="Y1791"/>
      <c r="Z1791"/>
      <c r="AA1791"/>
    </row>
    <row r="1792" spans="1:27" x14ac:dyDescent="0.25">
      <c r="A1792"/>
      <c r="B1792"/>
      <c r="C1792"/>
      <c r="D1792"/>
      <c r="E1792" s="108"/>
      <c r="F1792"/>
      <c r="G1792"/>
      <c r="H1792" s="108"/>
      <c r="I1792"/>
      <c r="J1792"/>
      <c r="K1792"/>
      <c r="L1792" s="111"/>
      <c r="M1792"/>
      <c r="N1792"/>
      <c r="O1792"/>
      <c r="P1792"/>
      <c r="Q1792"/>
      <c r="R1792"/>
      <c r="S1792"/>
      <c r="T1792" s="109"/>
      <c r="U1792"/>
      <c r="V1792"/>
      <c r="W1792"/>
      <c r="X1792"/>
      <c r="Y1792"/>
      <c r="Z1792"/>
      <c r="AA1792"/>
    </row>
    <row r="1793" spans="1:27" x14ac:dyDescent="0.25">
      <c r="A1793"/>
      <c r="B1793"/>
      <c r="C1793"/>
      <c r="D1793"/>
      <c r="E1793" s="108"/>
      <c r="F1793"/>
      <c r="G1793"/>
      <c r="H1793" s="108"/>
      <c r="I1793"/>
      <c r="J1793"/>
      <c r="K1793"/>
      <c r="L1793" s="111"/>
      <c r="M1793"/>
      <c r="N1793"/>
      <c r="O1793"/>
      <c r="P1793"/>
      <c r="Q1793"/>
      <c r="R1793"/>
      <c r="S1793"/>
      <c r="T1793" s="109"/>
      <c r="U1793"/>
      <c r="V1793"/>
      <c r="W1793"/>
      <c r="X1793"/>
      <c r="Y1793"/>
      <c r="Z1793"/>
      <c r="AA1793"/>
    </row>
    <row r="1794" spans="1:27" x14ac:dyDescent="0.25">
      <c r="A1794"/>
      <c r="B1794"/>
      <c r="C1794"/>
      <c r="D1794"/>
      <c r="E1794" s="108"/>
      <c r="F1794"/>
      <c r="G1794"/>
      <c r="H1794" s="108"/>
      <c r="I1794"/>
      <c r="J1794"/>
      <c r="K1794"/>
      <c r="L1794" s="111"/>
      <c r="M1794"/>
      <c r="N1794"/>
      <c r="O1794"/>
      <c r="P1794"/>
      <c r="Q1794"/>
      <c r="R1794"/>
      <c r="S1794"/>
      <c r="T1794" s="109"/>
      <c r="U1794"/>
      <c r="V1794"/>
      <c r="W1794"/>
      <c r="X1794"/>
      <c r="Y1794"/>
      <c r="Z1794"/>
      <c r="AA1794"/>
    </row>
    <row r="1795" spans="1:27" x14ac:dyDescent="0.25">
      <c r="A1795"/>
      <c r="B1795"/>
      <c r="C1795"/>
      <c r="D1795"/>
      <c r="E1795" s="108"/>
      <c r="F1795"/>
      <c r="G1795"/>
      <c r="H1795" s="108"/>
      <c r="I1795"/>
      <c r="J1795"/>
      <c r="K1795"/>
      <c r="L1795" s="111"/>
      <c r="M1795"/>
      <c r="N1795"/>
      <c r="O1795"/>
      <c r="P1795"/>
      <c r="Q1795"/>
      <c r="R1795"/>
      <c r="S1795"/>
      <c r="T1795" s="109"/>
      <c r="U1795"/>
      <c r="V1795"/>
      <c r="W1795"/>
      <c r="X1795"/>
      <c r="Y1795"/>
      <c r="Z1795"/>
      <c r="AA1795"/>
    </row>
    <row r="1796" spans="1:27" x14ac:dyDescent="0.25">
      <c r="A1796"/>
      <c r="B1796"/>
      <c r="C1796"/>
      <c r="D1796"/>
      <c r="E1796" s="108"/>
      <c r="F1796"/>
      <c r="G1796"/>
      <c r="H1796" s="108"/>
      <c r="I1796"/>
      <c r="J1796"/>
      <c r="K1796"/>
      <c r="L1796" s="111"/>
      <c r="M1796"/>
      <c r="N1796"/>
      <c r="O1796"/>
      <c r="P1796"/>
      <c r="Q1796"/>
      <c r="R1796"/>
      <c r="S1796"/>
      <c r="T1796" s="109"/>
      <c r="U1796"/>
      <c r="V1796"/>
      <c r="W1796"/>
      <c r="X1796"/>
      <c r="Y1796"/>
      <c r="Z1796"/>
      <c r="AA1796"/>
    </row>
    <row r="1797" spans="1:27" x14ac:dyDescent="0.25">
      <c r="A1797"/>
      <c r="B1797"/>
      <c r="C1797"/>
      <c r="D1797"/>
      <c r="E1797" s="108"/>
      <c r="F1797"/>
      <c r="G1797"/>
      <c r="H1797" s="108"/>
      <c r="I1797"/>
      <c r="J1797"/>
      <c r="K1797"/>
      <c r="L1797" s="111"/>
      <c r="M1797"/>
      <c r="N1797"/>
      <c r="O1797"/>
      <c r="P1797"/>
      <c r="Q1797"/>
      <c r="R1797"/>
      <c r="S1797"/>
      <c r="T1797" s="109"/>
      <c r="U1797"/>
      <c r="V1797"/>
      <c r="W1797"/>
      <c r="X1797"/>
      <c r="Y1797"/>
      <c r="Z1797"/>
      <c r="AA1797"/>
    </row>
    <row r="1798" spans="1:27" x14ac:dyDescent="0.25">
      <c r="A1798"/>
      <c r="B1798"/>
      <c r="C1798"/>
      <c r="D1798"/>
      <c r="E1798" s="108"/>
      <c r="F1798"/>
      <c r="G1798"/>
      <c r="H1798" s="108"/>
      <c r="I1798"/>
      <c r="J1798"/>
      <c r="K1798"/>
      <c r="L1798" s="111"/>
      <c r="M1798"/>
      <c r="N1798"/>
      <c r="O1798"/>
      <c r="P1798"/>
      <c r="Q1798"/>
      <c r="R1798"/>
      <c r="S1798"/>
      <c r="T1798" s="109"/>
      <c r="U1798"/>
      <c r="V1798"/>
      <c r="W1798"/>
      <c r="X1798"/>
      <c r="Y1798"/>
      <c r="Z1798"/>
      <c r="AA1798"/>
    </row>
    <row r="1799" spans="1:27" x14ac:dyDescent="0.25">
      <c r="A1799"/>
      <c r="B1799"/>
      <c r="C1799"/>
      <c r="D1799"/>
      <c r="E1799" s="108"/>
      <c r="F1799"/>
      <c r="G1799"/>
      <c r="H1799" s="108"/>
      <c r="I1799"/>
      <c r="J1799"/>
      <c r="K1799"/>
      <c r="L1799" s="111"/>
      <c r="M1799"/>
      <c r="N1799"/>
      <c r="O1799"/>
      <c r="P1799"/>
      <c r="Q1799"/>
      <c r="R1799"/>
      <c r="S1799"/>
      <c r="T1799" s="109"/>
      <c r="U1799"/>
      <c r="V1799"/>
      <c r="W1799"/>
      <c r="X1799"/>
      <c r="Y1799"/>
      <c r="Z1799"/>
      <c r="AA1799"/>
    </row>
    <row r="1800" spans="1:27" x14ac:dyDescent="0.25">
      <c r="A1800"/>
      <c r="B1800"/>
      <c r="C1800"/>
      <c r="D1800"/>
      <c r="E1800" s="108"/>
      <c r="F1800"/>
      <c r="G1800"/>
      <c r="H1800" s="108"/>
      <c r="I1800"/>
      <c r="J1800"/>
      <c r="K1800"/>
      <c r="L1800" s="111"/>
      <c r="M1800"/>
      <c r="N1800"/>
      <c r="O1800"/>
      <c r="P1800"/>
      <c r="Q1800"/>
      <c r="R1800"/>
      <c r="S1800"/>
      <c r="T1800" s="109"/>
      <c r="U1800"/>
      <c r="V1800"/>
      <c r="W1800"/>
      <c r="X1800"/>
      <c r="Y1800"/>
      <c r="Z1800"/>
      <c r="AA1800"/>
    </row>
    <row r="1801" spans="1:27" x14ac:dyDescent="0.25">
      <c r="A1801"/>
      <c r="B1801"/>
      <c r="C1801"/>
      <c r="D1801"/>
      <c r="E1801" s="108"/>
      <c r="F1801"/>
      <c r="G1801"/>
      <c r="H1801" s="108"/>
      <c r="I1801"/>
      <c r="J1801"/>
      <c r="K1801"/>
      <c r="L1801" s="111"/>
      <c r="M1801"/>
      <c r="N1801"/>
      <c r="O1801"/>
      <c r="P1801"/>
      <c r="Q1801"/>
      <c r="R1801"/>
      <c r="S1801"/>
      <c r="T1801" s="109"/>
      <c r="U1801"/>
      <c r="V1801"/>
      <c r="W1801"/>
      <c r="X1801"/>
      <c r="Y1801"/>
      <c r="Z1801"/>
      <c r="AA1801"/>
    </row>
    <row r="1802" spans="1:27" x14ac:dyDescent="0.25">
      <c r="A1802"/>
      <c r="B1802"/>
      <c r="C1802"/>
      <c r="D1802"/>
      <c r="E1802" s="108"/>
      <c r="F1802"/>
      <c r="G1802"/>
      <c r="H1802" s="108"/>
      <c r="I1802"/>
      <c r="J1802"/>
      <c r="K1802"/>
      <c r="L1802" s="111"/>
      <c r="M1802"/>
      <c r="N1802"/>
      <c r="O1802"/>
      <c r="P1802"/>
      <c r="Q1802"/>
      <c r="R1802"/>
      <c r="S1802"/>
      <c r="T1802" s="109"/>
      <c r="U1802"/>
      <c r="V1802"/>
      <c r="W1802"/>
      <c r="X1802"/>
      <c r="Y1802"/>
      <c r="Z1802"/>
      <c r="AA1802"/>
    </row>
    <row r="1803" spans="1:27" x14ac:dyDescent="0.25">
      <c r="A1803"/>
      <c r="B1803"/>
      <c r="C1803"/>
      <c r="D1803"/>
      <c r="E1803" s="108"/>
      <c r="F1803"/>
      <c r="G1803"/>
      <c r="H1803" s="108"/>
      <c r="I1803"/>
      <c r="J1803"/>
      <c r="K1803"/>
      <c r="L1803" s="111"/>
      <c r="M1803"/>
      <c r="N1803"/>
      <c r="O1803"/>
      <c r="P1803"/>
      <c r="Q1803"/>
      <c r="R1803"/>
      <c r="S1803"/>
      <c r="T1803" s="109"/>
      <c r="U1803"/>
      <c r="V1803"/>
      <c r="W1803"/>
      <c r="X1803"/>
      <c r="Y1803"/>
      <c r="Z1803"/>
      <c r="AA1803"/>
    </row>
    <row r="1804" spans="1:27" x14ac:dyDescent="0.25">
      <c r="A1804"/>
      <c r="B1804"/>
      <c r="C1804"/>
      <c r="D1804"/>
      <c r="E1804" s="108"/>
      <c r="F1804"/>
      <c r="G1804"/>
      <c r="H1804" s="108"/>
      <c r="I1804"/>
      <c r="J1804"/>
      <c r="K1804"/>
      <c r="L1804" s="111"/>
      <c r="M1804"/>
      <c r="N1804"/>
      <c r="O1804"/>
      <c r="P1804"/>
      <c r="Q1804"/>
      <c r="R1804"/>
      <c r="S1804"/>
      <c r="T1804" s="109"/>
      <c r="U1804"/>
      <c r="V1804"/>
      <c r="W1804"/>
      <c r="X1804"/>
      <c r="Y1804"/>
      <c r="Z1804"/>
      <c r="AA1804"/>
    </row>
    <row r="1805" spans="1:27" x14ac:dyDescent="0.25">
      <c r="A1805"/>
      <c r="B1805"/>
      <c r="C1805"/>
      <c r="D1805"/>
      <c r="E1805" s="108"/>
      <c r="F1805"/>
      <c r="G1805"/>
      <c r="H1805" s="108"/>
      <c r="I1805"/>
      <c r="J1805"/>
      <c r="K1805"/>
      <c r="L1805" s="111"/>
      <c r="M1805"/>
      <c r="N1805"/>
      <c r="O1805"/>
      <c r="P1805"/>
      <c r="Q1805"/>
      <c r="R1805"/>
      <c r="S1805"/>
      <c r="T1805" s="109"/>
      <c r="U1805"/>
      <c r="V1805"/>
      <c r="W1805"/>
      <c r="X1805"/>
      <c r="Y1805"/>
      <c r="Z1805"/>
      <c r="AA1805"/>
    </row>
    <row r="1806" spans="1:27" x14ac:dyDescent="0.25">
      <c r="A1806"/>
      <c r="B1806"/>
      <c r="C1806"/>
      <c r="D1806"/>
      <c r="E1806" s="108"/>
      <c r="F1806"/>
      <c r="G1806"/>
      <c r="H1806" s="108"/>
      <c r="I1806"/>
      <c r="J1806"/>
      <c r="K1806"/>
      <c r="L1806" s="111"/>
      <c r="M1806"/>
      <c r="N1806"/>
      <c r="O1806"/>
      <c r="P1806"/>
      <c r="Q1806"/>
      <c r="R1806"/>
      <c r="S1806"/>
      <c r="T1806" s="109"/>
      <c r="U1806"/>
      <c r="V1806"/>
      <c r="W1806"/>
      <c r="X1806"/>
      <c r="Y1806"/>
      <c r="Z1806"/>
      <c r="AA1806"/>
    </row>
    <row r="1807" spans="1:27" x14ac:dyDescent="0.25">
      <c r="A1807"/>
      <c r="B1807"/>
      <c r="C1807"/>
      <c r="D1807"/>
      <c r="E1807" s="108"/>
      <c r="F1807"/>
      <c r="G1807"/>
      <c r="H1807" s="108"/>
      <c r="I1807"/>
      <c r="J1807"/>
      <c r="K1807"/>
      <c r="L1807" s="111"/>
      <c r="M1807"/>
      <c r="N1807"/>
      <c r="O1807"/>
      <c r="P1807"/>
      <c r="Q1807"/>
      <c r="R1807"/>
      <c r="S1807"/>
      <c r="T1807" s="109"/>
      <c r="U1807"/>
      <c r="V1807"/>
      <c r="W1807"/>
      <c r="X1807"/>
      <c r="Y1807"/>
      <c r="Z1807"/>
      <c r="AA1807"/>
    </row>
    <row r="1808" spans="1:27" x14ac:dyDescent="0.25">
      <c r="A1808"/>
      <c r="B1808"/>
      <c r="C1808"/>
      <c r="D1808"/>
      <c r="E1808" s="108"/>
      <c r="F1808"/>
      <c r="G1808"/>
      <c r="H1808" s="108"/>
      <c r="I1808"/>
      <c r="J1808"/>
      <c r="K1808"/>
      <c r="L1808" s="111"/>
      <c r="M1808"/>
      <c r="N1808"/>
      <c r="O1808"/>
      <c r="P1808"/>
      <c r="Q1808"/>
      <c r="R1808"/>
      <c r="S1808"/>
      <c r="T1808" s="109"/>
      <c r="U1808"/>
      <c r="V1808"/>
      <c r="W1808"/>
      <c r="X1808"/>
      <c r="Y1808"/>
      <c r="Z1808"/>
      <c r="AA1808"/>
    </row>
    <row r="1809" spans="1:27" x14ac:dyDescent="0.25">
      <c r="A1809"/>
      <c r="B1809"/>
      <c r="C1809"/>
      <c r="D1809"/>
      <c r="E1809" s="108"/>
      <c r="F1809"/>
      <c r="G1809"/>
      <c r="H1809" s="108"/>
      <c r="I1809"/>
      <c r="J1809"/>
      <c r="K1809"/>
      <c r="L1809" s="111"/>
      <c r="M1809"/>
      <c r="N1809"/>
      <c r="O1809"/>
      <c r="P1809"/>
      <c r="Q1809"/>
      <c r="R1809"/>
      <c r="S1809"/>
      <c r="T1809" s="109"/>
      <c r="U1809"/>
      <c r="V1809"/>
      <c r="W1809"/>
      <c r="X1809"/>
      <c r="Y1809"/>
      <c r="Z1809"/>
      <c r="AA1809"/>
    </row>
    <row r="1810" spans="1:27" x14ac:dyDescent="0.25">
      <c r="A1810"/>
      <c r="B1810"/>
      <c r="C1810"/>
      <c r="D1810"/>
      <c r="E1810" s="108"/>
      <c r="F1810"/>
      <c r="G1810"/>
      <c r="H1810" s="108"/>
      <c r="I1810"/>
      <c r="J1810"/>
      <c r="K1810"/>
      <c r="L1810" s="111"/>
      <c r="M1810"/>
      <c r="N1810"/>
      <c r="O1810"/>
      <c r="P1810"/>
      <c r="Q1810"/>
      <c r="R1810"/>
      <c r="S1810"/>
      <c r="T1810" s="109"/>
      <c r="U1810"/>
      <c r="V1810"/>
      <c r="W1810"/>
      <c r="X1810"/>
      <c r="Y1810"/>
      <c r="Z1810"/>
      <c r="AA1810"/>
    </row>
    <row r="1811" spans="1:27" x14ac:dyDescent="0.25">
      <c r="A1811"/>
      <c r="B1811"/>
      <c r="C1811"/>
      <c r="D1811"/>
      <c r="E1811" s="108"/>
      <c r="F1811"/>
      <c r="G1811"/>
      <c r="H1811" s="108"/>
      <c r="I1811"/>
      <c r="J1811"/>
      <c r="K1811"/>
      <c r="L1811" s="111"/>
      <c r="M1811"/>
      <c r="N1811"/>
      <c r="O1811"/>
      <c r="P1811"/>
      <c r="Q1811"/>
      <c r="R1811"/>
      <c r="S1811"/>
      <c r="T1811" s="109"/>
      <c r="U1811"/>
      <c r="V1811"/>
      <c r="W1811"/>
      <c r="X1811"/>
      <c r="Y1811"/>
      <c r="Z1811"/>
      <c r="AA1811"/>
    </row>
    <row r="1812" spans="1:27" x14ac:dyDescent="0.25">
      <c r="A1812"/>
      <c r="B1812"/>
      <c r="C1812"/>
      <c r="D1812"/>
      <c r="E1812" s="108"/>
      <c r="F1812"/>
      <c r="G1812"/>
      <c r="H1812" s="108"/>
      <c r="I1812"/>
      <c r="J1812"/>
      <c r="K1812"/>
      <c r="L1812" s="111"/>
      <c r="M1812"/>
      <c r="N1812"/>
      <c r="O1812"/>
      <c r="P1812"/>
      <c r="Q1812"/>
      <c r="R1812"/>
      <c r="S1812"/>
      <c r="T1812" s="109"/>
      <c r="U1812"/>
      <c r="V1812"/>
      <c r="W1812"/>
      <c r="X1812"/>
      <c r="Y1812"/>
      <c r="Z1812"/>
      <c r="AA1812"/>
    </row>
    <row r="1813" spans="1:27" x14ac:dyDescent="0.25">
      <c r="A1813"/>
      <c r="B1813"/>
      <c r="C1813"/>
      <c r="D1813"/>
      <c r="E1813" s="108"/>
      <c r="F1813"/>
      <c r="G1813"/>
      <c r="H1813" s="108"/>
      <c r="I1813"/>
      <c r="J1813"/>
      <c r="K1813"/>
      <c r="L1813" s="111"/>
      <c r="M1813"/>
      <c r="N1813"/>
      <c r="O1813"/>
      <c r="P1813"/>
      <c r="Q1813"/>
      <c r="R1813"/>
      <c r="S1813"/>
      <c r="T1813" s="109"/>
      <c r="U1813"/>
      <c r="V1813"/>
      <c r="W1813"/>
      <c r="X1813"/>
      <c r="Y1813"/>
      <c r="Z1813"/>
      <c r="AA1813"/>
    </row>
    <row r="1814" spans="1:27" x14ac:dyDescent="0.25">
      <c r="A1814"/>
      <c r="B1814"/>
      <c r="C1814"/>
      <c r="D1814"/>
      <c r="E1814" s="108"/>
      <c r="F1814"/>
      <c r="G1814"/>
      <c r="H1814" s="108"/>
      <c r="I1814"/>
      <c r="J1814"/>
      <c r="K1814"/>
      <c r="L1814" s="111"/>
      <c r="M1814"/>
      <c r="N1814"/>
      <c r="O1814"/>
      <c r="P1814"/>
      <c r="Q1814"/>
      <c r="R1814"/>
      <c r="S1814"/>
      <c r="T1814" s="109"/>
      <c r="U1814"/>
      <c r="V1814"/>
      <c r="W1814"/>
      <c r="X1814"/>
      <c r="Y1814"/>
      <c r="Z1814"/>
      <c r="AA1814"/>
    </row>
    <row r="1815" spans="1:27" x14ac:dyDescent="0.25">
      <c r="A1815"/>
      <c r="B1815"/>
      <c r="C1815"/>
      <c r="D1815"/>
      <c r="E1815" s="108"/>
      <c r="F1815"/>
      <c r="G1815"/>
      <c r="H1815" s="108"/>
      <c r="I1815"/>
      <c r="J1815"/>
      <c r="K1815"/>
      <c r="L1815" s="111"/>
      <c r="M1815"/>
      <c r="N1815"/>
      <c r="O1815"/>
      <c r="P1815"/>
      <c r="Q1815"/>
      <c r="R1815"/>
      <c r="S1815"/>
      <c r="T1815" s="109"/>
      <c r="U1815"/>
      <c r="V1815"/>
      <c r="W1815"/>
      <c r="X1815"/>
      <c r="Y1815"/>
      <c r="Z1815"/>
      <c r="AA1815"/>
    </row>
    <row r="1816" spans="1:27" x14ac:dyDescent="0.25">
      <c r="A1816"/>
      <c r="B1816"/>
      <c r="C1816"/>
      <c r="D1816"/>
      <c r="E1816" s="108"/>
      <c r="F1816"/>
      <c r="G1816"/>
      <c r="H1816" s="108"/>
      <c r="I1816"/>
      <c r="J1816"/>
      <c r="K1816"/>
      <c r="L1816" s="111"/>
      <c r="M1816"/>
      <c r="N1816"/>
      <c r="O1816"/>
      <c r="P1816"/>
      <c r="Q1816"/>
      <c r="R1816"/>
      <c r="S1816"/>
      <c r="T1816" s="109"/>
      <c r="U1816"/>
      <c r="V1816"/>
      <c r="W1816"/>
      <c r="X1816"/>
      <c r="Y1816"/>
      <c r="Z1816"/>
      <c r="AA1816"/>
    </row>
    <row r="1817" spans="1:27" x14ac:dyDescent="0.25">
      <c r="A1817"/>
      <c r="B1817"/>
      <c r="C1817"/>
      <c r="D1817"/>
      <c r="E1817" s="108"/>
      <c r="F1817"/>
      <c r="G1817"/>
      <c r="H1817" s="108"/>
      <c r="I1817"/>
      <c r="J1817"/>
      <c r="K1817"/>
      <c r="L1817" s="111"/>
      <c r="M1817"/>
      <c r="N1817"/>
      <c r="O1817"/>
      <c r="P1817"/>
      <c r="Q1817"/>
      <c r="R1817"/>
      <c r="S1817"/>
      <c r="T1817" s="109"/>
      <c r="U1817"/>
      <c r="V1817"/>
      <c r="W1817"/>
      <c r="X1817"/>
      <c r="Y1817"/>
      <c r="Z1817"/>
      <c r="AA1817"/>
    </row>
    <row r="1818" spans="1:27" x14ac:dyDescent="0.25">
      <c r="A1818"/>
      <c r="B1818"/>
      <c r="C1818"/>
      <c r="D1818"/>
      <c r="E1818" s="108"/>
      <c r="F1818"/>
      <c r="G1818"/>
      <c r="H1818" s="108"/>
      <c r="I1818"/>
      <c r="J1818"/>
      <c r="K1818"/>
      <c r="L1818" s="111"/>
      <c r="M1818"/>
      <c r="N1818"/>
      <c r="O1818"/>
      <c r="P1818"/>
      <c r="Q1818"/>
      <c r="R1818"/>
      <c r="S1818"/>
      <c r="T1818" s="109"/>
      <c r="U1818"/>
      <c r="V1818"/>
      <c r="W1818"/>
      <c r="X1818"/>
      <c r="Y1818"/>
      <c r="Z1818"/>
      <c r="AA1818"/>
    </row>
    <row r="1819" spans="1:27" x14ac:dyDescent="0.25">
      <c r="A1819"/>
      <c r="B1819"/>
      <c r="C1819"/>
      <c r="D1819"/>
      <c r="E1819" s="108"/>
      <c r="F1819"/>
      <c r="G1819"/>
      <c r="H1819" s="108"/>
      <c r="I1819"/>
      <c r="J1819"/>
      <c r="K1819"/>
      <c r="L1819" s="111"/>
      <c r="M1819"/>
      <c r="N1819"/>
      <c r="O1819"/>
      <c r="P1819"/>
      <c r="Q1819"/>
      <c r="R1819"/>
      <c r="S1819"/>
      <c r="T1819" s="109"/>
      <c r="U1819"/>
      <c r="V1819"/>
      <c r="W1819"/>
      <c r="X1819"/>
      <c r="Y1819"/>
      <c r="Z1819"/>
      <c r="AA1819"/>
    </row>
    <row r="1820" spans="1:27" x14ac:dyDescent="0.25">
      <c r="A1820"/>
      <c r="B1820"/>
      <c r="C1820"/>
      <c r="D1820"/>
      <c r="E1820" s="108"/>
      <c r="F1820"/>
      <c r="G1820"/>
      <c r="H1820" s="108"/>
      <c r="I1820"/>
      <c r="J1820"/>
      <c r="K1820"/>
      <c r="L1820" s="111"/>
      <c r="M1820"/>
      <c r="N1820"/>
      <c r="O1820"/>
      <c r="P1820"/>
      <c r="Q1820"/>
      <c r="R1820"/>
      <c r="S1820"/>
      <c r="T1820" s="109"/>
      <c r="U1820"/>
      <c r="V1820"/>
      <c r="W1820"/>
      <c r="X1820"/>
      <c r="Y1820"/>
      <c r="Z1820"/>
      <c r="AA1820"/>
    </row>
    <row r="1821" spans="1:27" x14ac:dyDescent="0.25">
      <c r="A1821"/>
      <c r="B1821"/>
      <c r="C1821"/>
      <c r="D1821"/>
      <c r="E1821" s="108"/>
      <c r="F1821"/>
      <c r="G1821"/>
      <c r="H1821" s="108"/>
      <c r="I1821"/>
      <c r="J1821"/>
      <c r="K1821"/>
      <c r="L1821" s="111"/>
      <c r="M1821"/>
      <c r="N1821"/>
      <c r="O1821"/>
      <c r="P1821"/>
      <c r="Q1821"/>
      <c r="R1821"/>
      <c r="S1821"/>
      <c r="T1821" s="109"/>
      <c r="U1821"/>
      <c r="V1821"/>
      <c r="W1821"/>
      <c r="X1821"/>
      <c r="Y1821"/>
      <c r="Z1821"/>
      <c r="AA1821"/>
    </row>
    <row r="1822" spans="1:27" x14ac:dyDescent="0.25">
      <c r="A1822"/>
      <c r="B1822"/>
      <c r="C1822"/>
      <c r="D1822"/>
      <c r="E1822" s="108"/>
      <c r="F1822"/>
      <c r="G1822"/>
      <c r="H1822" s="108"/>
      <c r="I1822"/>
      <c r="J1822"/>
      <c r="K1822"/>
      <c r="L1822" s="111"/>
      <c r="M1822"/>
      <c r="N1822"/>
      <c r="O1822"/>
      <c r="P1822"/>
      <c r="Q1822"/>
      <c r="R1822"/>
      <c r="S1822"/>
      <c r="T1822" s="109"/>
      <c r="U1822"/>
      <c r="V1822"/>
      <c r="W1822"/>
      <c r="X1822"/>
      <c r="Y1822"/>
      <c r="Z1822"/>
      <c r="AA1822"/>
    </row>
    <row r="1823" spans="1:27" x14ac:dyDescent="0.25">
      <c r="A1823"/>
      <c r="B1823"/>
      <c r="C1823"/>
      <c r="D1823"/>
      <c r="E1823" s="108"/>
      <c r="F1823"/>
      <c r="G1823"/>
      <c r="H1823" s="108"/>
      <c r="I1823"/>
      <c r="J1823"/>
      <c r="K1823"/>
      <c r="L1823" s="111"/>
      <c r="M1823"/>
      <c r="N1823"/>
      <c r="O1823"/>
      <c r="P1823"/>
      <c r="Q1823"/>
      <c r="R1823"/>
      <c r="S1823"/>
      <c r="T1823" s="109"/>
      <c r="U1823"/>
      <c r="V1823"/>
      <c r="W1823"/>
      <c r="X1823"/>
      <c r="Y1823"/>
      <c r="Z1823"/>
      <c r="AA1823"/>
    </row>
    <row r="1824" spans="1:27" x14ac:dyDescent="0.25">
      <c r="A1824"/>
      <c r="B1824"/>
      <c r="C1824"/>
      <c r="D1824"/>
      <c r="E1824" s="108"/>
      <c r="F1824"/>
      <c r="G1824"/>
      <c r="H1824" s="108"/>
      <c r="I1824"/>
      <c r="J1824"/>
      <c r="K1824"/>
      <c r="L1824" s="111"/>
      <c r="M1824"/>
      <c r="N1824"/>
      <c r="O1824"/>
      <c r="P1824"/>
      <c r="Q1824"/>
      <c r="R1824"/>
      <c r="S1824"/>
      <c r="T1824" s="109"/>
      <c r="U1824"/>
      <c r="V1824"/>
      <c r="W1824"/>
      <c r="X1824"/>
      <c r="Y1824"/>
      <c r="Z1824"/>
      <c r="AA1824"/>
    </row>
    <row r="1825" spans="1:27" x14ac:dyDescent="0.25">
      <c r="A1825"/>
      <c r="B1825"/>
      <c r="C1825"/>
      <c r="D1825"/>
      <c r="E1825" s="108"/>
      <c r="F1825"/>
      <c r="G1825"/>
      <c r="H1825" s="108"/>
      <c r="I1825"/>
      <c r="J1825"/>
      <c r="K1825"/>
      <c r="L1825" s="111"/>
      <c r="M1825"/>
      <c r="N1825"/>
      <c r="O1825"/>
      <c r="P1825"/>
      <c r="Q1825"/>
      <c r="R1825"/>
      <c r="S1825"/>
      <c r="T1825" s="109"/>
      <c r="U1825"/>
      <c r="V1825"/>
      <c r="W1825"/>
      <c r="X1825"/>
      <c r="Y1825"/>
      <c r="Z1825"/>
      <c r="AA1825"/>
    </row>
    <row r="1826" spans="1:27" x14ac:dyDescent="0.25">
      <c r="A1826"/>
      <c r="B1826"/>
      <c r="C1826"/>
      <c r="D1826"/>
      <c r="E1826" s="108"/>
      <c r="F1826"/>
      <c r="G1826"/>
      <c r="H1826" s="108"/>
      <c r="I1826"/>
      <c r="J1826"/>
      <c r="K1826"/>
      <c r="L1826" s="111"/>
      <c r="M1826"/>
      <c r="N1826"/>
      <c r="O1826"/>
      <c r="P1826"/>
      <c r="Q1826"/>
      <c r="R1826"/>
      <c r="S1826"/>
      <c r="T1826" s="109"/>
      <c r="U1826"/>
      <c r="V1826"/>
      <c r="W1826"/>
      <c r="X1826"/>
      <c r="Y1826"/>
      <c r="Z1826"/>
      <c r="AA1826"/>
    </row>
    <row r="1827" spans="1:27" x14ac:dyDescent="0.25">
      <c r="A1827"/>
      <c r="B1827"/>
      <c r="C1827"/>
      <c r="D1827"/>
      <c r="E1827" s="108"/>
      <c r="F1827"/>
      <c r="G1827"/>
      <c r="H1827" s="108"/>
      <c r="I1827"/>
      <c r="J1827"/>
      <c r="K1827"/>
      <c r="L1827" s="111"/>
      <c r="M1827"/>
      <c r="N1827"/>
      <c r="O1827"/>
      <c r="P1827"/>
      <c r="Q1827"/>
      <c r="R1827"/>
      <c r="S1827"/>
      <c r="T1827" s="109"/>
      <c r="U1827"/>
      <c r="V1827"/>
      <c r="W1827"/>
      <c r="X1827"/>
      <c r="Y1827"/>
      <c r="Z1827"/>
      <c r="AA1827"/>
    </row>
    <row r="1828" spans="1:27" x14ac:dyDescent="0.25">
      <c r="A1828"/>
      <c r="B1828"/>
      <c r="C1828"/>
      <c r="D1828"/>
      <c r="E1828" s="108"/>
      <c r="F1828"/>
      <c r="G1828"/>
      <c r="H1828" s="108"/>
      <c r="I1828"/>
      <c r="J1828"/>
      <c r="K1828"/>
      <c r="L1828" s="111"/>
      <c r="M1828"/>
      <c r="N1828"/>
      <c r="O1828"/>
      <c r="P1828"/>
      <c r="Q1828"/>
      <c r="R1828"/>
      <c r="S1828"/>
      <c r="T1828" s="109"/>
      <c r="U1828"/>
      <c r="V1828"/>
      <c r="W1828"/>
      <c r="X1828"/>
      <c r="Y1828"/>
      <c r="Z1828"/>
      <c r="AA1828"/>
    </row>
    <row r="1829" spans="1:27" x14ac:dyDescent="0.25">
      <c r="A1829"/>
      <c r="B1829"/>
      <c r="C1829"/>
      <c r="D1829"/>
      <c r="E1829" s="108"/>
      <c r="F1829"/>
      <c r="G1829"/>
      <c r="H1829" s="108"/>
      <c r="I1829"/>
      <c r="J1829"/>
      <c r="K1829"/>
      <c r="L1829" s="111"/>
      <c r="M1829"/>
      <c r="N1829"/>
      <c r="O1829"/>
      <c r="P1829"/>
      <c r="Q1829"/>
      <c r="R1829"/>
      <c r="S1829"/>
      <c r="T1829" s="109"/>
      <c r="U1829"/>
      <c r="V1829"/>
      <c r="W1829"/>
      <c r="X1829"/>
      <c r="Y1829"/>
      <c r="Z1829"/>
      <c r="AA1829"/>
    </row>
    <row r="1830" spans="1:27" x14ac:dyDescent="0.25">
      <c r="A1830"/>
      <c r="B1830"/>
      <c r="C1830"/>
      <c r="D1830"/>
      <c r="E1830" s="108"/>
      <c r="F1830"/>
      <c r="G1830"/>
      <c r="H1830" s="108"/>
      <c r="I1830"/>
      <c r="J1830"/>
      <c r="K1830"/>
      <c r="L1830" s="111"/>
      <c r="M1830"/>
      <c r="N1830"/>
      <c r="O1830"/>
      <c r="P1830"/>
      <c r="Q1830"/>
      <c r="R1830"/>
      <c r="S1830"/>
      <c r="T1830" s="109"/>
      <c r="U1830"/>
      <c r="V1830"/>
      <c r="W1830"/>
      <c r="X1830"/>
      <c r="Y1830"/>
      <c r="Z1830"/>
      <c r="AA1830"/>
    </row>
    <row r="1831" spans="1:27" x14ac:dyDescent="0.25">
      <c r="A1831"/>
      <c r="B1831"/>
      <c r="C1831"/>
      <c r="D1831"/>
      <c r="E1831" s="108"/>
      <c r="F1831"/>
      <c r="G1831"/>
      <c r="H1831" s="108"/>
      <c r="I1831"/>
      <c r="J1831"/>
      <c r="K1831"/>
      <c r="L1831" s="111"/>
      <c r="M1831"/>
      <c r="N1831"/>
      <c r="O1831"/>
      <c r="P1831"/>
      <c r="Q1831"/>
      <c r="R1831"/>
      <c r="S1831"/>
      <c r="T1831" s="109"/>
      <c r="U1831"/>
      <c r="V1831"/>
      <c r="W1831"/>
      <c r="X1831"/>
      <c r="Y1831"/>
      <c r="Z1831"/>
      <c r="AA1831"/>
    </row>
    <row r="1832" spans="1:27" x14ac:dyDescent="0.25">
      <c r="A1832"/>
      <c r="B1832"/>
      <c r="C1832"/>
      <c r="D1832"/>
      <c r="E1832" s="108"/>
      <c r="F1832"/>
      <c r="G1832"/>
      <c r="H1832" s="108"/>
      <c r="I1832"/>
      <c r="J1832"/>
      <c r="K1832"/>
      <c r="L1832" s="111"/>
      <c r="M1832"/>
      <c r="N1832"/>
      <c r="O1832"/>
      <c r="P1832"/>
      <c r="Q1832"/>
      <c r="R1832"/>
      <c r="S1832"/>
      <c r="T1832" s="109"/>
      <c r="U1832"/>
      <c r="V1832"/>
      <c r="W1832"/>
      <c r="X1832"/>
      <c r="Y1832"/>
      <c r="Z1832"/>
      <c r="AA1832"/>
    </row>
    <row r="1833" spans="1:27" x14ac:dyDescent="0.25">
      <c r="A1833"/>
      <c r="B1833"/>
      <c r="C1833"/>
      <c r="D1833"/>
      <c r="E1833" s="108"/>
      <c r="F1833"/>
      <c r="G1833"/>
      <c r="H1833" s="108"/>
      <c r="I1833"/>
      <c r="J1833"/>
      <c r="K1833"/>
      <c r="L1833" s="111"/>
      <c r="M1833"/>
      <c r="N1833"/>
      <c r="O1833"/>
      <c r="P1833"/>
      <c r="Q1833"/>
      <c r="R1833"/>
      <c r="S1833"/>
      <c r="T1833" s="109"/>
      <c r="U1833"/>
      <c r="V1833"/>
      <c r="W1833"/>
      <c r="X1833"/>
      <c r="Y1833"/>
      <c r="Z1833"/>
      <c r="AA1833"/>
    </row>
    <row r="1834" spans="1:27" x14ac:dyDescent="0.25">
      <c r="A1834"/>
      <c r="B1834"/>
      <c r="C1834"/>
      <c r="D1834"/>
      <c r="E1834" s="108"/>
      <c r="F1834"/>
      <c r="G1834"/>
      <c r="H1834" s="108"/>
      <c r="I1834"/>
      <c r="J1834"/>
      <c r="K1834"/>
      <c r="L1834" s="111"/>
      <c r="M1834"/>
      <c r="N1834"/>
      <c r="O1834"/>
      <c r="P1834"/>
      <c r="Q1834"/>
      <c r="R1834"/>
      <c r="S1834"/>
      <c r="T1834" s="109"/>
      <c r="U1834"/>
      <c r="V1834"/>
      <c r="W1834"/>
      <c r="X1834"/>
      <c r="Y1834"/>
      <c r="Z1834"/>
      <c r="AA1834"/>
    </row>
    <row r="1835" spans="1:27" x14ac:dyDescent="0.25">
      <c r="A1835"/>
      <c r="B1835"/>
      <c r="C1835"/>
      <c r="D1835"/>
      <c r="E1835" s="108"/>
      <c r="F1835"/>
      <c r="G1835"/>
      <c r="H1835" s="108"/>
      <c r="I1835"/>
      <c r="J1835"/>
      <c r="K1835"/>
      <c r="L1835" s="111"/>
      <c r="M1835"/>
      <c r="N1835"/>
      <c r="O1835"/>
      <c r="P1835"/>
      <c r="Q1835"/>
      <c r="R1835"/>
      <c r="S1835"/>
      <c r="T1835" s="109"/>
      <c r="U1835"/>
      <c r="V1835"/>
      <c r="W1835"/>
      <c r="X1835"/>
      <c r="Y1835"/>
      <c r="Z1835"/>
      <c r="AA1835"/>
    </row>
    <row r="1836" spans="1:27" x14ac:dyDescent="0.25">
      <c r="A1836"/>
      <c r="B1836"/>
      <c r="C1836"/>
      <c r="D1836"/>
      <c r="E1836" s="108"/>
      <c r="F1836"/>
      <c r="G1836"/>
      <c r="H1836" s="108"/>
      <c r="I1836"/>
      <c r="J1836"/>
      <c r="K1836"/>
      <c r="L1836" s="111"/>
      <c r="M1836"/>
      <c r="N1836"/>
      <c r="O1836"/>
      <c r="P1836"/>
      <c r="Q1836"/>
      <c r="R1836"/>
      <c r="S1836"/>
      <c r="T1836" s="109"/>
      <c r="U1836"/>
      <c r="V1836"/>
      <c r="W1836"/>
      <c r="X1836"/>
      <c r="Y1836"/>
      <c r="Z1836"/>
      <c r="AA1836"/>
    </row>
    <row r="1837" spans="1:27" x14ac:dyDescent="0.25">
      <c r="A1837"/>
      <c r="B1837"/>
      <c r="C1837"/>
      <c r="D1837"/>
      <c r="E1837" s="108"/>
      <c r="F1837"/>
      <c r="G1837"/>
      <c r="H1837" s="108"/>
      <c r="I1837"/>
      <c r="J1837"/>
      <c r="K1837"/>
      <c r="L1837" s="111"/>
      <c r="M1837"/>
      <c r="N1837"/>
      <c r="O1837"/>
      <c r="P1837"/>
      <c r="Q1837"/>
      <c r="R1837"/>
      <c r="S1837"/>
      <c r="T1837" s="109"/>
      <c r="U1837"/>
      <c r="V1837"/>
      <c r="W1837"/>
      <c r="X1837"/>
      <c r="Y1837"/>
      <c r="Z1837"/>
      <c r="AA1837"/>
    </row>
    <row r="1838" spans="1:27" x14ac:dyDescent="0.25">
      <c r="A1838"/>
      <c r="B1838"/>
      <c r="C1838"/>
      <c r="D1838"/>
      <c r="E1838" s="108"/>
      <c r="F1838"/>
      <c r="G1838"/>
      <c r="H1838" s="108"/>
      <c r="I1838"/>
      <c r="J1838"/>
      <c r="K1838"/>
      <c r="L1838" s="111"/>
      <c r="M1838"/>
      <c r="N1838"/>
      <c r="O1838"/>
      <c r="P1838"/>
      <c r="Q1838"/>
      <c r="R1838"/>
      <c r="S1838"/>
      <c r="T1838" s="109"/>
      <c r="U1838"/>
      <c r="V1838"/>
      <c r="W1838"/>
      <c r="X1838"/>
      <c r="Y1838"/>
      <c r="Z1838"/>
      <c r="AA1838"/>
    </row>
    <row r="1839" spans="1:27" x14ac:dyDescent="0.25">
      <c r="A1839"/>
      <c r="B1839"/>
      <c r="C1839"/>
      <c r="D1839"/>
      <c r="E1839" s="108"/>
      <c r="F1839"/>
      <c r="G1839"/>
      <c r="H1839" s="108"/>
      <c r="I1839"/>
      <c r="J1839"/>
      <c r="K1839"/>
      <c r="L1839" s="111"/>
      <c r="M1839"/>
      <c r="N1839"/>
      <c r="O1839"/>
      <c r="P1839"/>
      <c r="Q1839"/>
      <c r="R1839"/>
      <c r="S1839"/>
      <c r="T1839" s="109"/>
      <c r="U1839"/>
      <c r="V1839"/>
      <c r="W1839"/>
      <c r="X1839"/>
      <c r="Y1839"/>
      <c r="Z1839"/>
      <c r="AA1839"/>
    </row>
    <row r="1840" spans="1:27" x14ac:dyDescent="0.25">
      <c r="A1840"/>
      <c r="B1840"/>
      <c r="C1840"/>
      <c r="D1840"/>
      <c r="E1840" s="108"/>
      <c r="F1840"/>
      <c r="G1840"/>
      <c r="H1840" s="108"/>
      <c r="I1840"/>
      <c r="J1840"/>
      <c r="K1840"/>
      <c r="L1840" s="111"/>
      <c r="M1840"/>
      <c r="N1840"/>
      <c r="O1840"/>
      <c r="P1840"/>
      <c r="Q1840"/>
      <c r="R1840"/>
      <c r="S1840"/>
      <c r="T1840" s="109"/>
      <c r="U1840"/>
      <c r="V1840"/>
      <c r="W1840"/>
      <c r="X1840"/>
      <c r="Y1840"/>
      <c r="Z1840"/>
      <c r="AA1840"/>
    </row>
    <row r="1841" spans="1:27" x14ac:dyDescent="0.25">
      <c r="A1841"/>
      <c r="B1841"/>
      <c r="C1841"/>
      <c r="D1841"/>
      <c r="E1841" s="108"/>
      <c r="F1841"/>
      <c r="G1841"/>
      <c r="H1841" s="108"/>
      <c r="I1841"/>
      <c r="J1841"/>
      <c r="K1841"/>
      <c r="L1841" s="111"/>
      <c r="M1841"/>
      <c r="N1841"/>
      <c r="O1841"/>
      <c r="P1841"/>
      <c r="Q1841"/>
      <c r="R1841"/>
      <c r="S1841"/>
      <c r="T1841" s="109"/>
      <c r="U1841"/>
      <c r="V1841"/>
      <c r="W1841"/>
      <c r="X1841"/>
      <c r="Y1841"/>
      <c r="Z1841"/>
      <c r="AA1841"/>
    </row>
    <row r="1842" spans="1:27" x14ac:dyDescent="0.25">
      <c r="A1842"/>
      <c r="B1842"/>
      <c r="C1842"/>
      <c r="D1842"/>
      <c r="E1842" s="108"/>
      <c r="F1842"/>
      <c r="G1842"/>
      <c r="H1842" s="108"/>
      <c r="I1842"/>
      <c r="J1842"/>
      <c r="K1842"/>
      <c r="L1842" s="111"/>
      <c r="M1842"/>
      <c r="N1842"/>
      <c r="O1842"/>
      <c r="P1842"/>
      <c r="Q1842"/>
      <c r="R1842"/>
      <c r="S1842"/>
      <c r="T1842" s="109"/>
      <c r="U1842"/>
      <c r="V1842"/>
      <c r="W1842"/>
      <c r="X1842"/>
      <c r="Y1842"/>
      <c r="Z1842"/>
      <c r="AA1842"/>
    </row>
    <row r="1843" spans="1:27" x14ac:dyDescent="0.25">
      <c r="A1843"/>
      <c r="B1843"/>
      <c r="C1843"/>
      <c r="D1843"/>
      <c r="E1843" s="108"/>
      <c r="F1843"/>
      <c r="G1843"/>
      <c r="H1843" s="108"/>
      <c r="I1843"/>
      <c r="J1843"/>
      <c r="K1843"/>
      <c r="L1843" s="111"/>
      <c r="M1843"/>
      <c r="N1843"/>
      <c r="O1843"/>
      <c r="P1843"/>
      <c r="Q1843"/>
      <c r="R1843"/>
      <c r="S1843"/>
      <c r="T1843" s="109"/>
      <c r="U1843"/>
      <c r="V1843"/>
      <c r="W1843"/>
      <c r="X1843"/>
      <c r="Y1843"/>
      <c r="Z1843"/>
      <c r="AA1843"/>
    </row>
    <row r="1844" spans="1:27" x14ac:dyDescent="0.25">
      <c r="A1844"/>
      <c r="B1844"/>
      <c r="C1844"/>
      <c r="D1844"/>
      <c r="E1844" s="108"/>
      <c r="F1844"/>
      <c r="G1844"/>
      <c r="H1844" s="108"/>
      <c r="I1844"/>
      <c r="J1844"/>
      <c r="K1844"/>
      <c r="L1844" s="111"/>
      <c r="M1844"/>
      <c r="N1844"/>
      <c r="O1844"/>
      <c r="P1844"/>
      <c r="Q1844"/>
      <c r="R1844"/>
      <c r="S1844"/>
      <c r="T1844" s="109"/>
      <c r="U1844"/>
      <c r="V1844"/>
      <c r="W1844"/>
      <c r="X1844"/>
      <c r="Y1844"/>
      <c r="Z1844"/>
      <c r="AA1844"/>
    </row>
    <row r="1845" spans="1:27" x14ac:dyDescent="0.25">
      <c r="A1845"/>
      <c r="B1845"/>
      <c r="C1845"/>
      <c r="D1845"/>
      <c r="E1845" s="108"/>
      <c r="F1845"/>
      <c r="G1845"/>
      <c r="H1845" s="108"/>
      <c r="I1845"/>
      <c r="J1845"/>
      <c r="K1845"/>
      <c r="L1845" s="111"/>
      <c r="M1845"/>
      <c r="N1845"/>
      <c r="O1845"/>
      <c r="P1845"/>
      <c r="Q1845"/>
      <c r="R1845"/>
      <c r="S1845"/>
      <c r="T1845" s="109"/>
      <c r="U1845"/>
      <c r="V1845"/>
      <c r="W1845"/>
      <c r="X1845"/>
      <c r="Y1845"/>
      <c r="Z1845"/>
      <c r="AA1845"/>
    </row>
    <row r="1846" spans="1:27" x14ac:dyDescent="0.25">
      <c r="A1846"/>
      <c r="B1846"/>
      <c r="C1846"/>
      <c r="D1846"/>
      <c r="E1846" s="108"/>
      <c r="F1846"/>
      <c r="G1846"/>
      <c r="H1846" s="108"/>
      <c r="I1846"/>
      <c r="J1846"/>
      <c r="K1846"/>
      <c r="L1846" s="111"/>
      <c r="M1846"/>
      <c r="N1846"/>
      <c r="O1846"/>
      <c r="P1846"/>
      <c r="Q1846"/>
      <c r="R1846"/>
      <c r="S1846"/>
      <c r="T1846" s="109"/>
      <c r="U1846"/>
      <c r="V1846"/>
      <c r="W1846"/>
      <c r="X1846"/>
      <c r="Y1846"/>
      <c r="Z1846"/>
      <c r="AA1846"/>
    </row>
    <row r="1847" spans="1:27" x14ac:dyDescent="0.25">
      <c r="A1847"/>
      <c r="B1847"/>
      <c r="C1847"/>
      <c r="D1847"/>
      <c r="E1847" s="108"/>
      <c r="F1847"/>
      <c r="G1847"/>
      <c r="H1847" s="108"/>
      <c r="I1847"/>
      <c r="J1847"/>
      <c r="K1847"/>
      <c r="L1847" s="111"/>
      <c r="M1847"/>
      <c r="N1847"/>
      <c r="O1847"/>
      <c r="P1847"/>
      <c r="Q1847"/>
      <c r="R1847"/>
      <c r="S1847"/>
      <c r="T1847" s="109"/>
      <c r="U1847"/>
      <c r="V1847"/>
      <c r="W1847"/>
      <c r="X1847"/>
      <c r="Y1847"/>
      <c r="Z1847"/>
      <c r="AA1847"/>
    </row>
    <row r="1848" spans="1:27" x14ac:dyDescent="0.25">
      <c r="A1848"/>
      <c r="B1848"/>
      <c r="C1848"/>
      <c r="D1848"/>
      <c r="E1848" s="108"/>
      <c r="F1848"/>
      <c r="G1848"/>
      <c r="H1848" s="108"/>
      <c r="I1848"/>
      <c r="J1848"/>
      <c r="K1848"/>
      <c r="L1848" s="111"/>
      <c r="M1848"/>
      <c r="N1848"/>
      <c r="O1848"/>
      <c r="P1848"/>
      <c r="Q1848"/>
      <c r="R1848"/>
      <c r="S1848"/>
      <c r="T1848" s="109"/>
      <c r="U1848"/>
      <c r="V1848"/>
      <c r="W1848"/>
      <c r="X1848"/>
      <c r="Y1848"/>
      <c r="Z1848"/>
      <c r="AA1848"/>
    </row>
    <row r="1849" spans="1:27" x14ac:dyDescent="0.25">
      <c r="A1849"/>
      <c r="B1849"/>
      <c r="C1849"/>
      <c r="D1849"/>
      <c r="E1849" s="108"/>
      <c r="F1849"/>
      <c r="G1849"/>
      <c r="H1849" s="108"/>
      <c r="I1849"/>
      <c r="J1849"/>
      <c r="K1849"/>
      <c r="L1849" s="111"/>
      <c r="M1849"/>
      <c r="N1849"/>
      <c r="O1849"/>
      <c r="P1849"/>
      <c r="Q1849"/>
      <c r="R1849"/>
      <c r="S1849"/>
      <c r="T1849" s="109"/>
      <c r="U1849"/>
      <c r="V1849"/>
      <c r="W1849"/>
      <c r="X1849"/>
      <c r="Y1849"/>
      <c r="Z1849"/>
      <c r="AA1849"/>
    </row>
    <row r="1850" spans="1:27" x14ac:dyDescent="0.25">
      <c r="A1850"/>
      <c r="B1850"/>
      <c r="C1850"/>
      <c r="D1850"/>
      <c r="E1850" s="108"/>
      <c r="F1850"/>
      <c r="G1850"/>
      <c r="H1850" s="108"/>
      <c r="I1850"/>
      <c r="J1850"/>
      <c r="K1850"/>
      <c r="L1850" s="111"/>
      <c r="M1850"/>
      <c r="N1850"/>
      <c r="O1850"/>
      <c r="P1850"/>
      <c r="Q1850"/>
      <c r="R1850"/>
      <c r="S1850"/>
      <c r="T1850" s="109"/>
      <c r="U1850"/>
      <c r="V1850"/>
      <c r="W1850"/>
      <c r="X1850"/>
      <c r="Y1850"/>
      <c r="Z1850"/>
      <c r="AA1850"/>
    </row>
    <row r="1851" spans="1:27" x14ac:dyDescent="0.25">
      <c r="A1851"/>
      <c r="B1851"/>
      <c r="C1851"/>
      <c r="D1851"/>
      <c r="E1851" s="108"/>
      <c r="F1851"/>
      <c r="G1851"/>
      <c r="H1851" s="108"/>
      <c r="I1851"/>
      <c r="J1851"/>
      <c r="K1851"/>
      <c r="L1851" s="111"/>
      <c r="M1851"/>
      <c r="N1851"/>
      <c r="O1851"/>
      <c r="P1851"/>
      <c r="Q1851"/>
      <c r="R1851"/>
      <c r="S1851"/>
      <c r="T1851" s="109"/>
      <c r="U1851"/>
      <c r="V1851"/>
      <c r="W1851"/>
      <c r="X1851"/>
      <c r="Y1851"/>
      <c r="Z1851"/>
      <c r="AA1851"/>
    </row>
    <row r="1852" spans="1:27" x14ac:dyDescent="0.25">
      <c r="A1852"/>
      <c r="B1852"/>
      <c r="C1852"/>
      <c r="D1852"/>
      <c r="E1852" s="108"/>
      <c r="F1852"/>
      <c r="G1852"/>
      <c r="H1852" s="108"/>
      <c r="I1852"/>
      <c r="J1852"/>
      <c r="K1852"/>
      <c r="L1852" s="111"/>
      <c r="M1852"/>
      <c r="N1852"/>
      <c r="O1852"/>
      <c r="P1852"/>
      <c r="Q1852"/>
      <c r="R1852"/>
      <c r="S1852"/>
      <c r="T1852" s="109"/>
      <c r="U1852"/>
      <c r="V1852"/>
      <c r="W1852"/>
      <c r="X1852"/>
      <c r="Y1852"/>
      <c r="Z1852"/>
      <c r="AA1852"/>
    </row>
    <row r="1853" spans="1:27" x14ac:dyDescent="0.25">
      <c r="A1853"/>
      <c r="B1853"/>
      <c r="C1853"/>
      <c r="D1853"/>
      <c r="E1853" s="108"/>
      <c r="F1853"/>
      <c r="G1853"/>
      <c r="H1853" s="108"/>
      <c r="I1853"/>
      <c r="J1853"/>
      <c r="K1853"/>
      <c r="L1853" s="111"/>
      <c r="M1853"/>
      <c r="N1853"/>
      <c r="O1853"/>
      <c r="P1853"/>
      <c r="Q1853"/>
      <c r="R1853"/>
      <c r="S1853"/>
      <c r="T1853" s="109"/>
      <c r="U1853"/>
      <c r="V1853"/>
      <c r="W1853"/>
      <c r="X1853"/>
      <c r="Y1853"/>
      <c r="Z1853"/>
      <c r="AA1853"/>
    </row>
    <row r="1854" spans="1:27" x14ac:dyDescent="0.25">
      <c r="A1854"/>
      <c r="B1854"/>
      <c r="C1854"/>
      <c r="D1854"/>
      <c r="E1854" s="108"/>
      <c r="F1854"/>
      <c r="G1854"/>
      <c r="H1854" s="108"/>
      <c r="I1854"/>
      <c r="J1854"/>
      <c r="K1854"/>
      <c r="L1854" s="111"/>
      <c r="M1854"/>
      <c r="N1854"/>
      <c r="O1854"/>
      <c r="P1854"/>
      <c r="Q1854"/>
      <c r="R1854"/>
      <c r="S1854"/>
      <c r="T1854" s="109"/>
      <c r="U1854"/>
      <c r="V1854"/>
      <c r="W1854"/>
      <c r="X1854"/>
      <c r="Y1854"/>
      <c r="Z1854"/>
      <c r="AA1854"/>
    </row>
    <row r="1855" spans="1:27" x14ac:dyDescent="0.25">
      <c r="A1855"/>
      <c r="B1855"/>
      <c r="C1855"/>
      <c r="D1855"/>
      <c r="E1855" s="108"/>
      <c r="F1855"/>
      <c r="G1855"/>
      <c r="H1855" s="108"/>
      <c r="I1855"/>
      <c r="J1855"/>
      <c r="K1855"/>
      <c r="L1855" s="111"/>
      <c r="M1855"/>
      <c r="N1855"/>
      <c r="O1855"/>
      <c r="P1855"/>
      <c r="Q1855"/>
      <c r="R1855"/>
      <c r="S1855"/>
      <c r="T1855" s="109"/>
      <c r="U1855"/>
      <c r="V1855"/>
      <c r="W1855"/>
      <c r="X1855"/>
      <c r="Y1855"/>
      <c r="Z1855"/>
      <c r="AA1855"/>
    </row>
    <row r="1856" spans="1:27" x14ac:dyDescent="0.25">
      <c r="A1856"/>
      <c r="B1856"/>
      <c r="C1856"/>
      <c r="D1856"/>
      <c r="E1856" s="108"/>
      <c r="F1856"/>
      <c r="G1856"/>
      <c r="H1856" s="108"/>
      <c r="I1856"/>
      <c r="J1856"/>
      <c r="K1856"/>
      <c r="L1856" s="111"/>
      <c r="M1856"/>
      <c r="N1856"/>
      <c r="O1856"/>
      <c r="P1856"/>
      <c r="Q1856"/>
      <c r="R1856"/>
      <c r="S1856"/>
      <c r="T1856" s="109"/>
      <c r="U1856"/>
      <c r="V1856"/>
      <c r="W1856"/>
      <c r="X1856"/>
      <c r="Y1856"/>
      <c r="Z1856"/>
      <c r="AA1856"/>
    </row>
    <row r="1857" spans="1:27" x14ac:dyDescent="0.25">
      <c r="A1857"/>
      <c r="B1857"/>
      <c r="C1857"/>
      <c r="D1857"/>
      <c r="E1857" s="108"/>
      <c r="F1857"/>
      <c r="G1857"/>
      <c r="H1857" s="108"/>
      <c r="I1857"/>
      <c r="J1857"/>
      <c r="K1857"/>
      <c r="L1857" s="111"/>
      <c r="M1857"/>
      <c r="N1857"/>
      <c r="O1857"/>
      <c r="P1857"/>
      <c r="Q1857"/>
      <c r="R1857"/>
      <c r="S1857"/>
      <c r="T1857" s="109"/>
      <c r="U1857"/>
      <c r="V1857"/>
      <c r="W1857"/>
      <c r="X1857"/>
      <c r="Y1857"/>
      <c r="Z1857"/>
      <c r="AA1857"/>
    </row>
    <row r="1858" spans="1:27" x14ac:dyDescent="0.25">
      <c r="A1858"/>
      <c r="B1858"/>
      <c r="C1858"/>
      <c r="D1858"/>
      <c r="E1858" s="108"/>
      <c r="F1858"/>
      <c r="G1858"/>
      <c r="H1858" s="108"/>
      <c r="I1858"/>
      <c r="J1858"/>
      <c r="K1858"/>
      <c r="L1858" s="111"/>
      <c r="M1858"/>
      <c r="N1858"/>
      <c r="O1858"/>
      <c r="P1858"/>
      <c r="Q1858"/>
      <c r="R1858"/>
      <c r="S1858"/>
      <c r="T1858" s="109"/>
      <c r="U1858"/>
      <c r="V1858"/>
      <c r="W1858"/>
      <c r="X1858"/>
      <c r="Y1858"/>
      <c r="Z1858"/>
      <c r="AA1858"/>
    </row>
    <row r="1859" spans="1:27" x14ac:dyDescent="0.25">
      <c r="A1859"/>
      <c r="B1859"/>
      <c r="C1859"/>
      <c r="D1859"/>
      <c r="E1859" s="108"/>
      <c r="F1859"/>
      <c r="G1859"/>
      <c r="H1859" s="108"/>
      <c r="I1859"/>
      <c r="J1859"/>
      <c r="K1859"/>
      <c r="L1859" s="111"/>
      <c r="M1859"/>
      <c r="N1859"/>
      <c r="O1859"/>
      <c r="P1859"/>
      <c r="Q1859"/>
      <c r="R1859"/>
      <c r="S1859"/>
      <c r="T1859" s="109"/>
      <c r="U1859"/>
      <c r="V1859"/>
      <c r="W1859"/>
      <c r="X1859"/>
      <c r="Y1859"/>
      <c r="Z1859"/>
      <c r="AA1859"/>
    </row>
    <row r="1860" spans="1:27" x14ac:dyDescent="0.25">
      <c r="A1860"/>
      <c r="B1860"/>
      <c r="C1860"/>
      <c r="D1860"/>
      <c r="E1860" s="108"/>
      <c r="F1860"/>
      <c r="G1860"/>
      <c r="H1860" s="108"/>
      <c r="I1860"/>
      <c r="J1860"/>
      <c r="K1860"/>
      <c r="L1860" s="111"/>
      <c r="M1860"/>
      <c r="N1860"/>
      <c r="O1860"/>
      <c r="P1860"/>
      <c r="Q1860"/>
      <c r="R1860"/>
      <c r="S1860"/>
      <c r="T1860" s="109"/>
      <c r="U1860"/>
      <c r="V1860"/>
      <c r="W1860"/>
      <c r="X1860"/>
      <c r="Y1860"/>
      <c r="Z1860"/>
      <c r="AA1860"/>
    </row>
    <row r="1861" spans="1:27" x14ac:dyDescent="0.25">
      <c r="A1861"/>
      <c r="B1861"/>
      <c r="C1861"/>
      <c r="D1861"/>
      <c r="E1861" s="108"/>
      <c r="F1861"/>
      <c r="G1861"/>
      <c r="H1861" s="108"/>
      <c r="I1861"/>
      <c r="J1861"/>
      <c r="K1861"/>
      <c r="L1861" s="111"/>
      <c r="M1861"/>
      <c r="N1861"/>
      <c r="O1861"/>
      <c r="P1861"/>
      <c r="Q1861"/>
      <c r="R1861"/>
      <c r="S1861"/>
      <c r="T1861" s="109"/>
      <c r="U1861"/>
      <c r="V1861"/>
      <c r="W1861"/>
      <c r="X1861"/>
      <c r="Y1861"/>
      <c r="Z1861"/>
      <c r="AA1861"/>
    </row>
    <row r="1862" spans="1:27" x14ac:dyDescent="0.25">
      <c r="A1862"/>
      <c r="B1862"/>
      <c r="C1862"/>
      <c r="D1862"/>
      <c r="E1862" s="108"/>
      <c r="F1862"/>
      <c r="G1862"/>
      <c r="H1862" s="108"/>
      <c r="I1862"/>
      <c r="J1862"/>
      <c r="K1862"/>
      <c r="L1862" s="111"/>
      <c r="M1862"/>
      <c r="N1862"/>
      <c r="O1862"/>
      <c r="P1862"/>
      <c r="Q1862"/>
      <c r="R1862"/>
      <c r="S1862"/>
      <c r="T1862" s="109"/>
      <c r="U1862"/>
      <c r="V1862"/>
      <c r="W1862"/>
      <c r="X1862"/>
      <c r="Y1862"/>
      <c r="Z1862"/>
      <c r="AA1862"/>
    </row>
    <row r="1863" spans="1:27" x14ac:dyDescent="0.25">
      <c r="A1863"/>
      <c r="B1863"/>
      <c r="C1863"/>
      <c r="D1863"/>
      <c r="E1863" s="108"/>
      <c r="F1863"/>
      <c r="G1863"/>
      <c r="H1863" s="108"/>
      <c r="I1863"/>
      <c r="J1863"/>
      <c r="K1863"/>
      <c r="L1863" s="111"/>
      <c r="M1863"/>
      <c r="N1863"/>
      <c r="O1863"/>
      <c r="P1863"/>
      <c r="Q1863"/>
      <c r="R1863"/>
      <c r="S1863"/>
      <c r="T1863" s="109"/>
      <c r="U1863"/>
      <c r="V1863"/>
      <c r="W1863"/>
      <c r="X1863"/>
      <c r="Y1863"/>
      <c r="Z1863"/>
      <c r="AA1863"/>
    </row>
    <row r="1864" spans="1:27" x14ac:dyDescent="0.25">
      <c r="A1864"/>
      <c r="B1864"/>
      <c r="C1864"/>
      <c r="D1864"/>
      <c r="E1864" s="108"/>
      <c r="F1864"/>
      <c r="G1864"/>
      <c r="H1864" s="108"/>
      <c r="I1864"/>
      <c r="J1864"/>
      <c r="K1864"/>
      <c r="L1864" s="111"/>
      <c r="M1864"/>
      <c r="N1864"/>
      <c r="O1864"/>
      <c r="P1864"/>
      <c r="Q1864"/>
      <c r="R1864"/>
      <c r="S1864"/>
      <c r="T1864" s="109"/>
      <c r="U1864"/>
      <c r="V1864"/>
      <c r="W1864"/>
      <c r="X1864"/>
      <c r="Y1864"/>
      <c r="Z1864"/>
      <c r="AA1864"/>
    </row>
    <row r="1865" spans="1:27" x14ac:dyDescent="0.25">
      <c r="A1865"/>
      <c r="B1865"/>
      <c r="C1865"/>
      <c r="D1865"/>
      <c r="E1865" s="108"/>
      <c r="F1865"/>
      <c r="G1865"/>
      <c r="H1865" s="108"/>
      <c r="I1865"/>
      <c r="J1865"/>
      <c r="K1865"/>
      <c r="L1865" s="111"/>
      <c r="M1865"/>
      <c r="N1865"/>
      <c r="O1865"/>
      <c r="P1865"/>
      <c r="Q1865"/>
      <c r="R1865"/>
      <c r="S1865"/>
      <c r="T1865" s="109"/>
      <c r="U1865"/>
      <c r="V1865"/>
      <c r="W1865"/>
      <c r="X1865"/>
      <c r="Y1865"/>
      <c r="Z1865"/>
      <c r="AA1865"/>
    </row>
    <row r="1866" spans="1:27" x14ac:dyDescent="0.25">
      <c r="A1866"/>
      <c r="B1866"/>
      <c r="C1866"/>
      <c r="D1866"/>
      <c r="E1866" s="108"/>
      <c r="F1866"/>
      <c r="G1866"/>
      <c r="H1866" s="108"/>
      <c r="I1866"/>
      <c r="J1866"/>
      <c r="K1866"/>
      <c r="L1866" s="111"/>
      <c r="M1866"/>
      <c r="N1866"/>
      <c r="O1866"/>
      <c r="P1866"/>
      <c r="Q1866"/>
      <c r="R1866"/>
      <c r="S1866"/>
      <c r="T1866" s="109"/>
      <c r="U1866"/>
      <c r="V1866"/>
      <c r="W1866"/>
      <c r="X1866"/>
      <c r="Y1866"/>
      <c r="Z1866"/>
      <c r="AA1866"/>
    </row>
    <row r="1867" spans="1:27" x14ac:dyDescent="0.25">
      <c r="A1867"/>
      <c r="B1867"/>
      <c r="C1867"/>
      <c r="D1867"/>
      <c r="E1867" s="108"/>
      <c r="F1867"/>
      <c r="G1867"/>
      <c r="H1867" s="108"/>
      <c r="I1867"/>
      <c r="J1867"/>
      <c r="K1867"/>
      <c r="L1867" s="111"/>
      <c r="M1867"/>
      <c r="N1867"/>
      <c r="O1867"/>
      <c r="P1867"/>
      <c r="Q1867"/>
      <c r="R1867"/>
      <c r="S1867"/>
      <c r="T1867" s="109"/>
      <c r="U1867"/>
      <c r="V1867"/>
      <c r="W1867"/>
      <c r="X1867"/>
      <c r="Y1867"/>
      <c r="Z1867"/>
      <c r="AA1867"/>
    </row>
    <row r="1868" spans="1:27" x14ac:dyDescent="0.25">
      <c r="A1868"/>
      <c r="B1868"/>
      <c r="C1868"/>
      <c r="D1868"/>
      <c r="E1868" s="108"/>
      <c r="F1868"/>
      <c r="G1868"/>
      <c r="H1868" s="108"/>
      <c r="I1868"/>
      <c r="J1868"/>
      <c r="K1868"/>
      <c r="L1868" s="111"/>
      <c r="M1868"/>
      <c r="N1868"/>
      <c r="O1868"/>
      <c r="P1868"/>
      <c r="Q1868"/>
      <c r="R1868"/>
      <c r="S1868"/>
      <c r="T1868" s="109"/>
      <c r="U1868"/>
      <c r="V1868"/>
      <c r="W1868"/>
      <c r="X1868"/>
      <c r="Y1868"/>
      <c r="Z1868"/>
      <c r="AA1868"/>
    </row>
    <row r="1869" spans="1:27" x14ac:dyDescent="0.25">
      <c r="A1869"/>
      <c r="B1869"/>
      <c r="C1869"/>
      <c r="D1869"/>
      <c r="E1869" s="108"/>
      <c r="F1869"/>
      <c r="G1869"/>
      <c r="H1869" s="108"/>
      <c r="I1869"/>
      <c r="J1869"/>
      <c r="K1869"/>
      <c r="L1869" s="111"/>
      <c r="M1869"/>
      <c r="N1869"/>
      <c r="O1869"/>
      <c r="P1869"/>
      <c r="Q1869"/>
      <c r="R1869"/>
      <c r="S1869"/>
      <c r="T1869" s="109"/>
      <c r="U1869"/>
      <c r="V1869"/>
      <c r="W1869"/>
      <c r="X1869"/>
      <c r="Y1869"/>
      <c r="Z1869"/>
      <c r="AA1869"/>
    </row>
    <row r="1870" spans="1:27" x14ac:dyDescent="0.25">
      <c r="A1870"/>
      <c r="B1870"/>
      <c r="C1870"/>
      <c r="D1870"/>
      <c r="E1870" s="108"/>
      <c r="F1870"/>
      <c r="G1870"/>
      <c r="H1870" s="108"/>
      <c r="I1870"/>
      <c r="J1870"/>
      <c r="K1870"/>
      <c r="L1870" s="111"/>
      <c r="M1870"/>
      <c r="N1870"/>
      <c r="O1870"/>
      <c r="P1870"/>
      <c r="Q1870"/>
      <c r="R1870"/>
      <c r="S1870"/>
      <c r="T1870" s="109"/>
      <c r="U1870"/>
      <c r="V1870"/>
      <c r="W1870"/>
      <c r="X1870"/>
      <c r="Y1870"/>
      <c r="Z1870"/>
      <c r="AA1870"/>
    </row>
    <row r="1871" spans="1:27" x14ac:dyDescent="0.25">
      <c r="A1871"/>
      <c r="B1871"/>
      <c r="C1871"/>
      <c r="D1871"/>
      <c r="E1871" s="108"/>
      <c r="F1871"/>
      <c r="G1871"/>
      <c r="H1871" s="108"/>
      <c r="I1871"/>
      <c r="J1871"/>
      <c r="K1871"/>
      <c r="L1871" s="111"/>
      <c r="M1871"/>
      <c r="N1871"/>
      <c r="O1871"/>
      <c r="P1871"/>
      <c r="Q1871"/>
      <c r="R1871"/>
      <c r="S1871"/>
      <c r="T1871" s="109"/>
      <c r="U1871"/>
      <c r="V1871"/>
      <c r="W1871"/>
      <c r="X1871"/>
      <c r="Y1871"/>
      <c r="Z1871"/>
      <c r="AA1871"/>
    </row>
    <row r="1872" spans="1:27" x14ac:dyDescent="0.25">
      <c r="A1872"/>
      <c r="B1872"/>
      <c r="C1872"/>
      <c r="D1872"/>
      <c r="E1872" s="108"/>
      <c r="F1872"/>
      <c r="G1872"/>
      <c r="H1872" s="108"/>
      <c r="I1872"/>
      <c r="J1872"/>
      <c r="K1872"/>
      <c r="L1872" s="111"/>
      <c r="M1872"/>
      <c r="N1872"/>
      <c r="O1872"/>
      <c r="P1872"/>
      <c r="Q1872"/>
      <c r="R1872"/>
      <c r="S1872"/>
      <c r="T1872" s="109"/>
      <c r="U1872"/>
      <c r="V1872"/>
      <c r="W1872"/>
      <c r="X1872"/>
      <c r="Y1872"/>
      <c r="Z1872"/>
      <c r="AA1872"/>
    </row>
    <row r="1873" spans="1:27" x14ac:dyDescent="0.25">
      <c r="A1873"/>
      <c r="B1873"/>
      <c r="C1873"/>
      <c r="D1873"/>
      <c r="E1873" s="108"/>
      <c r="F1873"/>
      <c r="G1873"/>
      <c r="H1873" s="108"/>
      <c r="I1873"/>
      <c r="J1873"/>
      <c r="K1873"/>
      <c r="L1873" s="111"/>
      <c r="M1873"/>
      <c r="N1873"/>
      <c r="O1873"/>
      <c r="P1873"/>
      <c r="Q1873"/>
      <c r="R1873"/>
      <c r="S1873"/>
      <c r="T1873" s="109"/>
      <c r="U1873"/>
      <c r="V1873"/>
      <c r="W1873"/>
      <c r="X1873"/>
      <c r="Y1873"/>
      <c r="Z1873"/>
      <c r="AA1873"/>
    </row>
    <row r="1874" spans="1:27" x14ac:dyDescent="0.25">
      <c r="A1874"/>
      <c r="B1874"/>
      <c r="C1874"/>
      <c r="D1874"/>
      <c r="E1874" s="108"/>
      <c r="F1874"/>
      <c r="G1874"/>
      <c r="H1874" s="108"/>
      <c r="I1874"/>
      <c r="J1874"/>
      <c r="K1874"/>
      <c r="L1874" s="111"/>
      <c r="M1874"/>
      <c r="N1874"/>
      <c r="O1874"/>
      <c r="P1874"/>
      <c r="Q1874"/>
      <c r="R1874"/>
      <c r="S1874"/>
      <c r="T1874" s="109"/>
      <c r="U1874"/>
      <c r="V1874"/>
      <c r="W1874"/>
      <c r="X1874"/>
      <c r="Y1874"/>
      <c r="Z1874"/>
      <c r="AA1874"/>
    </row>
    <row r="1875" spans="1:27" x14ac:dyDescent="0.25">
      <c r="A1875"/>
      <c r="B1875"/>
      <c r="C1875"/>
      <c r="D1875"/>
      <c r="E1875" s="108"/>
      <c r="F1875"/>
      <c r="G1875"/>
      <c r="H1875" s="108"/>
      <c r="I1875"/>
      <c r="J1875"/>
      <c r="K1875"/>
      <c r="L1875" s="111"/>
      <c r="M1875"/>
      <c r="N1875"/>
      <c r="O1875"/>
      <c r="P1875"/>
      <c r="Q1875"/>
      <c r="R1875"/>
      <c r="S1875"/>
      <c r="T1875" s="109"/>
      <c r="U1875"/>
      <c r="V1875"/>
      <c r="W1875"/>
      <c r="X1875"/>
      <c r="Y1875"/>
      <c r="Z1875"/>
      <c r="AA1875"/>
    </row>
    <row r="1876" spans="1:27" x14ac:dyDescent="0.25">
      <c r="A1876"/>
      <c r="B1876"/>
      <c r="C1876"/>
      <c r="D1876"/>
      <c r="E1876" s="108"/>
      <c r="F1876"/>
      <c r="G1876"/>
      <c r="H1876" s="108"/>
      <c r="I1876"/>
      <c r="J1876"/>
      <c r="K1876"/>
      <c r="L1876" s="111"/>
      <c r="M1876"/>
      <c r="N1876"/>
      <c r="O1876"/>
      <c r="P1876"/>
      <c r="Q1876"/>
      <c r="R1876"/>
      <c r="S1876"/>
      <c r="T1876" s="109"/>
      <c r="U1876"/>
      <c r="V1876"/>
      <c r="W1876"/>
      <c r="X1876"/>
      <c r="Y1876"/>
      <c r="Z1876"/>
      <c r="AA1876"/>
    </row>
    <row r="1877" spans="1:27" x14ac:dyDescent="0.25">
      <c r="A1877"/>
      <c r="B1877"/>
      <c r="C1877"/>
      <c r="D1877"/>
      <c r="E1877" s="108"/>
      <c r="F1877"/>
      <c r="G1877"/>
      <c r="H1877" s="108"/>
      <c r="I1877"/>
      <c r="J1877"/>
      <c r="K1877"/>
      <c r="L1877" s="111"/>
      <c r="M1877"/>
      <c r="N1877"/>
      <c r="O1877"/>
      <c r="P1877"/>
      <c r="Q1877"/>
      <c r="R1877"/>
      <c r="S1877"/>
      <c r="T1877" s="109"/>
      <c r="U1877"/>
      <c r="V1877"/>
      <c r="W1877"/>
      <c r="X1877"/>
      <c r="Y1877"/>
      <c r="Z1877"/>
      <c r="AA1877"/>
    </row>
    <row r="1878" spans="1:27" x14ac:dyDescent="0.25">
      <c r="A1878"/>
      <c r="B1878"/>
      <c r="C1878"/>
      <c r="D1878"/>
      <c r="E1878" s="108"/>
      <c r="F1878"/>
      <c r="G1878"/>
      <c r="H1878" s="108"/>
      <c r="I1878"/>
      <c r="J1878"/>
      <c r="K1878"/>
      <c r="L1878" s="111"/>
      <c r="M1878"/>
      <c r="N1878"/>
      <c r="O1878"/>
      <c r="P1878"/>
      <c r="Q1878"/>
      <c r="R1878"/>
      <c r="S1878"/>
      <c r="T1878" s="109"/>
      <c r="U1878"/>
      <c r="V1878"/>
      <c r="W1878"/>
      <c r="X1878"/>
      <c r="Y1878"/>
      <c r="Z1878"/>
      <c r="AA1878"/>
    </row>
    <row r="1879" spans="1:27" x14ac:dyDescent="0.25">
      <c r="A1879"/>
      <c r="B1879"/>
      <c r="C1879"/>
      <c r="D1879"/>
      <c r="E1879" s="108"/>
      <c r="F1879"/>
      <c r="G1879"/>
      <c r="H1879" s="108"/>
      <c r="I1879"/>
      <c r="J1879"/>
      <c r="K1879"/>
      <c r="L1879" s="111"/>
      <c r="M1879"/>
      <c r="N1879"/>
      <c r="O1879"/>
      <c r="P1879"/>
      <c r="Q1879"/>
      <c r="R1879"/>
      <c r="S1879"/>
      <c r="T1879" s="109"/>
      <c r="U1879"/>
      <c r="V1879"/>
      <c r="W1879"/>
      <c r="X1879"/>
      <c r="Y1879"/>
      <c r="Z1879"/>
      <c r="AA1879"/>
    </row>
    <row r="1880" spans="1:27" x14ac:dyDescent="0.25">
      <c r="A1880"/>
      <c r="B1880"/>
      <c r="C1880"/>
      <c r="D1880"/>
      <c r="E1880" s="108"/>
      <c r="F1880"/>
      <c r="G1880"/>
      <c r="H1880" s="108"/>
      <c r="I1880"/>
      <c r="J1880"/>
      <c r="K1880"/>
      <c r="L1880" s="111"/>
      <c r="M1880"/>
      <c r="N1880"/>
      <c r="O1880"/>
      <c r="P1880"/>
      <c r="Q1880"/>
      <c r="R1880"/>
      <c r="S1880"/>
      <c r="T1880" s="109"/>
      <c r="U1880"/>
      <c r="V1880"/>
      <c r="W1880"/>
      <c r="X1880"/>
      <c r="Y1880"/>
      <c r="Z1880"/>
      <c r="AA1880"/>
    </row>
    <row r="1881" spans="1:27" x14ac:dyDescent="0.25">
      <c r="A1881"/>
      <c r="B1881"/>
      <c r="C1881"/>
      <c r="D1881"/>
      <c r="E1881" s="108"/>
      <c r="F1881"/>
      <c r="G1881"/>
      <c r="H1881" s="108"/>
      <c r="I1881"/>
      <c r="J1881"/>
      <c r="K1881"/>
      <c r="L1881" s="111"/>
      <c r="M1881"/>
      <c r="N1881"/>
      <c r="O1881"/>
      <c r="P1881"/>
      <c r="Q1881"/>
      <c r="R1881"/>
      <c r="S1881"/>
      <c r="T1881" s="109"/>
      <c r="U1881"/>
      <c r="V1881"/>
      <c r="W1881"/>
      <c r="X1881"/>
      <c r="Y1881"/>
      <c r="Z1881"/>
      <c r="AA1881"/>
    </row>
    <row r="1882" spans="1:27" x14ac:dyDescent="0.25">
      <c r="A1882"/>
      <c r="B1882"/>
      <c r="C1882"/>
      <c r="D1882"/>
      <c r="E1882" s="108"/>
      <c r="F1882"/>
      <c r="G1882"/>
      <c r="H1882" s="108"/>
      <c r="I1882"/>
      <c r="J1882"/>
      <c r="K1882"/>
      <c r="L1882" s="111"/>
      <c r="M1882"/>
      <c r="N1882"/>
      <c r="O1882"/>
      <c r="P1882"/>
      <c r="Q1882"/>
      <c r="R1882"/>
      <c r="S1882"/>
      <c r="T1882" s="109"/>
      <c r="U1882"/>
      <c r="V1882"/>
      <c r="W1882"/>
      <c r="X1882"/>
      <c r="Y1882"/>
      <c r="Z1882"/>
      <c r="AA1882"/>
    </row>
    <row r="1883" spans="1:27" x14ac:dyDescent="0.25">
      <c r="A1883"/>
      <c r="B1883"/>
      <c r="C1883"/>
      <c r="D1883"/>
      <c r="E1883" s="108"/>
      <c r="F1883"/>
      <c r="G1883"/>
      <c r="H1883" s="108"/>
      <c r="I1883"/>
      <c r="J1883"/>
      <c r="K1883"/>
      <c r="L1883" s="111"/>
      <c r="M1883"/>
      <c r="N1883"/>
      <c r="O1883"/>
      <c r="P1883"/>
      <c r="Q1883"/>
      <c r="R1883"/>
      <c r="S1883"/>
      <c r="T1883" s="109"/>
      <c r="U1883"/>
      <c r="V1883"/>
      <c r="W1883"/>
      <c r="X1883"/>
      <c r="Y1883"/>
      <c r="Z1883"/>
      <c r="AA1883"/>
    </row>
    <row r="1884" spans="1:27" x14ac:dyDescent="0.25">
      <c r="A1884"/>
      <c r="B1884"/>
      <c r="C1884"/>
      <c r="D1884"/>
      <c r="E1884" s="108"/>
      <c r="F1884"/>
      <c r="G1884"/>
      <c r="H1884" s="108"/>
      <c r="I1884"/>
      <c r="J1884"/>
      <c r="K1884"/>
      <c r="L1884" s="111"/>
      <c r="M1884"/>
      <c r="N1884"/>
      <c r="O1884"/>
      <c r="P1884"/>
      <c r="Q1884"/>
      <c r="R1884"/>
      <c r="S1884"/>
      <c r="T1884" s="109"/>
      <c r="U1884"/>
      <c r="V1884"/>
      <c r="W1884"/>
      <c r="X1884"/>
      <c r="Y1884"/>
      <c r="Z1884"/>
      <c r="AA1884"/>
    </row>
    <row r="1885" spans="1:27" x14ac:dyDescent="0.25">
      <c r="A1885"/>
      <c r="B1885"/>
      <c r="C1885"/>
      <c r="D1885"/>
      <c r="E1885" s="108"/>
      <c r="F1885"/>
      <c r="G1885"/>
      <c r="H1885" s="108"/>
      <c r="I1885"/>
      <c r="J1885"/>
      <c r="K1885"/>
      <c r="L1885" s="111"/>
      <c r="M1885"/>
      <c r="N1885"/>
      <c r="O1885"/>
      <c r="P1885"/>
      <c r="Q1885"/>
      <c r="R1885"/>
      <c r="S1885"/>
      <c r="T1885" s="109"/>
      <c r="U1885"/>
      <c r="V1885"/>
      <c r="W1885"/>
      <c r="X1885"/>
      <c r="Y1885"/>
      <c r="Z1885"/>
      <c r="AA1885"/>
    </row>
    <row r="1886" spans="1:27" x14ac:dyDescent="0.25">
      <c r="A1886"/>
      <c r="B1886"/>
      <c r="C1886"/>
      <c r="D1886"/>
      <c r="E1886" s="108"/>
      <c r="F1886"/>
      <c r="G1886"/>
      <c r="H1886" s="108"/>
      <c r="I1886"/>
      <c r="J1886"/>
      <c r="K1886"/>
      <c r="L1886" s="111"/>
      <c r="M1886"/>
      <c r="N1886"/>
      <c r="O1886"/>
      <c r="P1886"/>
      <c r="Q1886"/>
      <c r="R1886"/>
      <c r="S1886"/>
      <c r="T1886" s="109"/>
      <c r="U1886"/>
      <c r="V1886"/>
      <c r="W1886"/>
      <c r="X1886"/>
      <c r="Y1886"/>
      <c r="Z1886"/>
      <c r="AA1886"/>
    </row>
    <row r="1887" spans="1:27" x14ac:dyDescent="0.25">
      <c r="A1887"/>
      <c r="B1887"/>
      <c r="C1887"/>
      <c r="D1887"/>
      <c r="E1887" s="108"/>
      <c r="F1887"/>
      <c r="G1887"/>
      <c r="H1887" s="108"/>
      <c r="I1887"/>
      <c r="J1887"/>
      <c r="K1887"/>
      <c r="L1887" s="111"/>
      <c r="M1887"/>
      <c r="N1887"/>
      <c r="O1887"/>
      <c r="P1887"/>
      <c r="Q1887"/>
      <c r="R1887"/>
      <c r="S1887"/>
      <c r="T1887" s="109"/>
      <c r="U1887"/>
      <c r="V1887"/>
      <c r="W1887"/>
      <c r="X1887"/>
      <c r="Y1887"/>
      <c r="Z1887"/>
      <c r="AA1887"/>
    </row>
    <row r="1888" spans="1:27" x14ac:dyDescent="0.25">
      <c r="A1888"/>
      <c r="B1888"/>
      <c r="C1888"/>
      <c r="D1888"/>
      <c r="E1888" s="108"/>
      <c r="F1888"/>
      <c r="G1888"/>
      <c r="H1888" s="108"/>
      <c r="I1888"/>
      <c r="J1888"/>
      <c r="K1888"/>
      <c r="L1888" s="111"/>
      <c r="M1888"/>
      <c r="N1888"/>
      <c r="O1888"/>
      <c r="P1888"/>
      <c r="Q1888"/>
      <c r="R1888"/>
      <c r="S1888"/>
      <c r="T1888" s="109"/>
      <c r="U1888"/>
      <c r="V1888"/>
      <c r="W1888"/>
      <c r="X1888"/>
      <c r="Y1888"/>
      <c r="Z1888"/>
      <c r="AA1888"/>
    </row>
    <row r="1889" spans="1:27" x14ac:dyDescent="0.25">
      <c r="A1889"/>
      <c r="B1889"/>
      <c r="C1889"/>
      <c r="D1889"/>
      <c r="E1889" s="108"/>
      <c r="F1889"/>
      <c r="G1889"/>
      <c r="H1889" s="108"/>
      <c r="I1889"/>
      <c r="J1889"/>
      <c r="K1889"/>
      <c r="L1889" s="111"/>
      <c r="M1889"/>
      <c r="N1889"/>
      <c r="O1889"/>
      <c r="P1889"/>
      <c r="Q1889"/>
      <c r="R1889"/>
      <c r="S1889"/>
      <c r="T1889" s="109"/>
      <c r="U1889"/>
      <c r="V1889"/>
      <c r="W1889"/>
      <c r="X1889"/>
      <c r="Y1889"/>
      <c r="Z1889"/>
      <c r="AA1889"/>
    </row>
    <row r="1890" spans="1:27" x14ac:dyDescent="0.25">
      <c r="A1890"/>
      <c r="B1890"/>
      <c r="C1890"/>
      <c r="D1890"/>
      <c r="E1890" s="108"/>
      <c r="F1890"/>
      <c r="G1890"/>
      <c r="H1890" s="108"/>
      <c r="I1890"/>
      <c r="J1890"/>
      <c r="K1890"/>
      <c r="L1890" s="111"/>
      <c r="M1890"/>
      <c r="N1890"/>
      <c r="O1890"/>
      <c r="P1890"/>
      <c r="Q1890"/>
      <c r="R1890"/>
      <c r="S1890"/>
      <c r="T1890" s="109"/>
      <c r="U1890"/>
      <c r="V1890"/>
      <c r="W1890"/>
      <c r="X1890"/>
      <c r="Y1890"/>
      <c r="Z1890"/>
      <c r="AA1890"/>
    </row>
    <row r="1891" spans="1:27" x14ac:dyDescent="0.25">
      <c r="A1891"/>
      <c r="B1891"/>
      <c r="C1891"/>
      <c r="D1891"/>
      <c r="E1891" s="108"/>
      <c r="F1891"/>
      <c r="G1891"/>
      <c r="H1891" s="108"/>
      <c r="I1891"/>
      <c r="J1891"/>
      <c r="K1891"/>
      <c r="L1891" s="111"/>
      <c r="M1891"/>
      <c r="N1891"/>
      <c r="O1891"/>
      <c r="P1891"/>
      <c r="Q1891"/>
      <c r="R1891"/>
      <c r="S1891"/>
      <c r="T1891" s="109"/>
      <c r="U1891"/>
      <c r="V1891"/>
      <c r="W1891"/>
      <c r="X1891"/>
      <c r="Y1891"/>
      <c r="Z1891"/>
      <c r="AA1891"/>
    </row>
    <row r="1892" spans="1:27" x14ac:dyDescent="0.25">
      <c r="A1892"/>
      <c r="B1892"/>
      <c r="C1892"/>
      <c r="D1892"/>
      <c r="E1892" s="108"/>
      <c r="F1892"/>
      <c r="G1892"/>
      <c r="H1892" s="108"/>
      <c r="I1892"/>
      <c r="J1892"/>
      <c r="K1892"/>
      <c r="L1892" s="111"/>
      <c r="M1892"/>
      <c r="N1892"/>
      <c r="O1892"/>
      <c r="P1892"/>
      <c r="Q1892"/>
      <c r="R1892"/>
      <c r="S1892"/>
      <c r="T1892" s="109"/>
      <c r="U1892"/>
      <c r="V1892"/>
      <c r="W1892"/>
      <c r="X1892"/>
      <c r="Y1892"/>
      <c r="Z1892"/>
      <c r="AA1892"/>
    </row>
    <row r="1893" spans="1:27" x14ac:dyDescent="0.25">
      <c r="A1893"/>
      <c r="B1893"/>
      <c r="C1893"/>
      <c r="D1893"/>
      <c r="E1893" s="108"/>
      <c r="F1893"/>
      <c r="G1893"/>
      <c r="H1893" s="108"/>
      <c r="I1893"/>
      <c r="J1893"/>
      <c r="K1893"/>
      <c r="L1893" s="111"/>
      <c r="M1893"/>
      <c r="N1893"/>
      <c r="O1893"/>
      <c r="P1893"/>
      <c r="Q1893"/>
      <c r="R1893"/>
      <c r="S1893"/>
      <c r="T1893" s="109"/>
      <c r="U1893"/>
      <c r="V1893"/>
      <c r="W1893"/>
      <c r="X1893"/>
      <c r="Y1893"/>
      <c r="Z1893"/>
      <c r="AA1893"/>
    </row>
    <row r="1894" spans="1:27" x14ac:dyDescent="0.25">
      <c r="A1894"/>
      <c r="B1894"/>
      <c r="C1894"/>
      <c r="D1894"/>
      <c r="E1894" s="108"/>
      <c r="F1894"/>
      <c r="G1894"/>
      <c r="H1894" s="108"/>
      <c r="I1894"/>
      <c r="J1894"/>
      <c r="K1894"/>
      <c r="L1894" s="111"/>
      <c r="M1894"/>
      <c r="N1894"/>
      <c r="O1894"/>
      <c r="P1894"/>
      <c r="Q1894"/>
      <c r="R1894"/>
      <c r="S1894"/>
      <c r="T1894" s="109"/>
      <c r="U1894"/>
      <c r="V1894"/>
      <c r="W1894"/>
      <c r="X1894"/>
      <c r="Y1894"/>
      <c r="Z1894"/>
      <c r="AA1894"/>
    </row>
    <row r="1895" spans="1:27" x14ac:dyDescent="0.25">
      <c r="A1895"/>
      <c r="B1895"/>
      <c r="C1895"/>
      <c r="D1895"/>
      <c r="E1895" s="108"/>
      <c r="F1895"/>
      <c r="G1895"/>
      <c r="H1895" s="108"/>
      <c r="I1895"/>
      <c r="J1895"/>
      <c r="K1895"/>
      <c r="L1895" s="111"/>
      <c r="M1895"/>
      <c r="N1895"/>
      <c r="O1895"/>
      <c r="P1895"/>
      <c r="Q1895"/>
      <c r="R1895"/>
      <c r="S1895"/>
      <c r="T1895" s="109"/>
      <c r="U1895"/>
      <c r="V1895"/>
      <c r="W1895"/>
      <c r="X1895"/>
      <c r="Y1895"/>
      <c r="Z1895"/>
      <c r="AA1895"/>
    </row>
    <row r="1896" spans="1:27" x14ac:dyDescent="0.25">
      <c r="A1896"/>
      <c r="B1896"/>
      <c r="C1896"/>
      <c r="D1896"/>
      <c r="E1896" s="108"/>
      <c r="F1896"/>
      <c r="G1896"/>
      <c r="H1896" s="108"/>
      <c r="I1896"/>
      <c r="J1896"/>
      <c r="K1896"/>
      <c r="L1896" s="111"/>
      <c r="M1896"/>
      <c r="N1896"/>
      <c r="O1896"/>
      <c r="P1896"/>
      <c r="Q1896"/>
      <c r="R1896"/>
      <c r="S1896"/>
      <c r="T1896" s="109"/>
      <c r="U1896"/>
      <c r="V1896"/>
      <c r="W1896"/>
      <c r="X1896"/>
      <c r="Y1896"/>
      <c r="Z1896"/>
      <c r="AA1896"/>
    </row>
    <row r="1897" spans="1:27" x14ac:dyDescent="0.25">
      <c r="A1897"/>
      <c r="B1897"/>
      <c r="C1897"/>
      <c r="D1897"/>
      <c r="E1897" s="108"/>
      <c r="F1897"/>
      <c r="G1897"/>
      <c r="H1897" s="108"/>
      <c r="I1897"/>
      <c r="J1897"/>
      <c r="K1897"/>
      <c r="L1897" s="111"/>
      <c r="M1897"/>
      <c r="N1897"/>
      <c r="O1897"/>
      <c r="P1897"/>
      <c r="Q1897"/>
      <c r="R1897"/>
      <c r="S1897"/>
      <c r="T1897" s="109"/>
      <c r="U1897"/>
      <c r="V1897"/>
      <c r="W1897"/>
      <c r="X1897"/>
      <c r="Y1897"/>
      <c r="Z1897"/>
      <c r="AA1897"/>
    </row>
    <row r="1898" spans="1:27" x14ac:dyDescent="0.25">
      <c r="A1898"/>
      <c r="B1898"/>
      <c r="C1898"/>
      <c r="D1898"/>
      <c r="E1898" s="108"/>
      <c r="F1898"/>
      <c r="G1898"/>
      <c r="H1898" s="108"/>
      <c r="I1898"/>
      <c r="J1898"/>
      <c r="K1898"/>
      <c r="L1898" s="111"/>
      <c r="M1898"/>
      <c r="N1898"/>
      <c r="O1898"/>
      <c r="P1898"/>
      <c r="Q1898"/>
      <c r="R1898"/>
      <c r="S1898"/>
      <c r="T1898" s="109"/>
      <c r="U1898"/>
      <c r="V1898"/>
      <c r="W1898"/>
      <c r="X1898"/>
      <c r="Y1898"/>
      <c r="Z1898"/>
      <c r="AA1898"/>
    </row>
    <row r="1899" spans="1:27" x14ac:dyDescent="0.25">
      <c r="A1899"/>
      <c r="B1899"/>
      <c r="C1899"/>
      <c r="D1899"/>
      <c r="E1899" s="108"/>
      <c r="F1899"/>
      <c r="G1899"/>
      <c r="H1899" s="108"/>
      <c r="I1899"/>
      <c r="J1899"/>
      <c r="K1899"/>
      <c r="L1899" s="111"/>
      <c r="M1899"/>
      <c r="N1899"/>
      <c r="O1899"/>
      <c r="P1899"/>
      <c r="Q1899"/>
      <c r="R1899"/>
      <c r="S1899"/>
      <c r="T1899" s="109"/>
      <c r="U1899"/>
      <c r="V1899"/>
      <c r="W1899"/>
      <c r="X1899"/>
      <c r="Y1899"/>
      <c r="Z1899"/>
      <c r="AA1899"/>
    </row>
    <row r="1900" spans="1:27" x14ac:dyDescent="0.25">
      <c r="A1900"/>
      <c r="B1900"/>
      <c r="C1900"/>
      <c r="D1900"/>
      <c r="E1900" s="108"/>
      <c r="F1900"/>
      <c r="G1900"/>
      <c r="H1900" s="108"/>
      <c r="I1900"/>
      <c r="J1900"/>
      <c r="K1900"/>
      <c r="L1900" s="111"/>
      <c r="M1900"/>
      <c r="N1900"/>
      <c r="O1900"/>
      <c r="P1900"/>
      <c r="Q1900"/>
      <c r="R1900"/>
      <c r="S1900"/>
      <c r="T1900" s="109"/>
      <c r="U1900"/>
      <c r="V1900"/>
      <c r="W1900"/>
      <c r="X1900"/>
      <c r="Y1900"/>
      <c r="Z1900"/>
      <c r="AA1900"/>
    </row>
    <row r="1901" spans="1:27" x14ac:dyDescent="0.25">
      <c r="A1901"/>
      <c r="B1901"/>
      <c r="C1901"/>
      <c r="D1901"/>
      <c r="E1901" s="108"/>
      <c r="F1901"/>
      <c r="G1901"/>
      <c r="H1901" s="108"/>
      <c r="I1901"/>
      <c r="J1901"/>
      <c r="K1901"/>
      <c r="L1901" s="111"/>
      <c r="M1901"/>
      <c r="N1901"/>
      <c r="O1901"/>
      <c r="P1901"/>
      <c r="Q1901"/>
      <c r="R1901"/>
      <c r="S1901"/>
      <c r="T1901" s="109"/>
      <c r="U1901"/>
      <c r="V1901"/>
      <c r="W1901"/>
      <c r="X1901"/>
      <c r="Y1901"/>
      <c r="Z1901"/>
      <c r="AA1901"/>
    </row>
    <row r="1902" spans="1:27" x14ac:dyDescent="0.25">
      <c r="A1902"/>
      <c r="B1902"/>
      <c r="C1902"/>
      <c r="D1902"/>
      <c r="E1902" s="108"/>
      <c r="F1902"/>
      <c r="G1902"/>
      <c r="H1902" s="108"/>
      <c r="I1902"/>
      <c r="J1902"/>
      <c r="K1902"/>
      <c r="L1902" s="111"/>
      <c r="M1902"/>
      <c r="N1902"/>
      <c r="O1902"/>
      <c r="P1902"/>
      <c r="Q1902"/>
      <c r="R1902"/>
      <c r="S1902"/>
      <c r="T1902" s="109"/>
      <c r="U1902"/>
      <c r="V1902"/>
      <c r="W1902"/>
      <c r="X1902"/>
      <c r="Y1902"/>
      <c r="Z1902"/>
      <c r="AA1902"/>
    </row>
    <row r="1903" spans="1:27" x14ac:dyDescent="0.25">
      <c r="A1903"/>
      <c r="B1903"/>
      <c r="C1903"/>
      <c r="D1903"/>
      <c r="E1903" s="108"/>
      <c r="F1903"/>
      <c r="G1903"/>
      <c r="H1903" s="108"/>
      <c r="I1903"/>
      <c r="J1903"/>
      <c r="K1903"/>
      <c r="L1903" s="111"/>
      <c r="M1903"/>
      <c r="N1903"/>
      <c r="O1903"/>
      <c r="P1903"/>
      <c r="Q1903"/>
      <c r="R1903"/>
      <c r="S1903"/>
      <c r="T1903" s="109"/>
      <c r="U1903"/>
      <c r="V1903"/>
      <c r="W1903"/>
      <c r="X1903"/>
      <c r="Y1903"/>
      <c r="Z1903"/>
      <c r="AA1903"/>
    </row>
    <row r="1904" spans="1:27" x14ac:dyDescent="0.25">
      <c r="A1904"/>
      <c r="B1904"/>
      <c r="C1904"/>
      <c r="D1904"/>
      <c r="E1904" s="108"/>
      <c r="F1904"/>
      <c r="G1904"/>
      <c r="H1904" s="108"/>
      <c r="I1904"/>
      <c r="J1904"/>
      <c r="K1904"/>
      <c r="L1904" s="111"/>
      <c r="M1904"/>
      <c r="N1904"/>
      <c r="O1904"/>
      <c r="P1904"/>
      <c r="Q1904"/>
      <c r="R1904"/>
      <c r="S1904"/>
      <c r="T1904" s="109"/>
      <c r="U1904"/>
      <c r="V1904"/>
      <c r="W1904"/>
      <c r="X1904"/>
      <c r="Y1904"/>
      <c r="Z1904"/>
      <c r="AA1904"/>
    </row>
    <row r="1905" spans="1:27" x14ac:dyDescent="0.25">
      <c r="A1905"/>
      <c r="B1905"/>
      <c r="C1905"/>
      <c r="D1905"/>
      <c r="E1905" s="108"/>
      <c r="F1905"/>
      <c r="G1905"/>
      <c r="H1905" s="108"/>
      <c r="I1905"/>
      <c r="J1905"/>
      <c r="K1905"/>
      <c r="L1905" s="111"/>
      <c r="M1905"/>
      <c r="N1905"/>
      <c r="O1905"/>
      <c r="P1905"/>
      <c r="Q1905"/>
      <c r="R1905"/>
      <c r="S1905"/>
      <c r="T1905" s="109"/>
      <c r="U1905"/>
      <c r="V1905"/>
      <c r="W1905"/>
      <c r="X1905"/>
      <c r="Y1905"/>
      <c r="Z1905"/>
      <c r="AA1905"/>
    </row>
    <row r="1906" spans="1:27" x14ac:dyDescent="0.25">
      <c r="A1906"/>
      <c r="B1906"/>
      <c r="C1906"/>
      <c r="D1906"/>
      <c r="E1906" s="108"/>
      <c r="F1906"/>
      <c r="G1906"/>
      <c r="H1906" s="108"/>
      <c r="I1906"/>
      <c r="J1906"/>
      <c r="K1906"/>
      <c r="L1906" s="111"/>
      <c r="M1906"/>
      <c r="N1906"/>
      <c r="O1906"/>
      <c r="P1906"/>
      <c r="Q1906"/>
      <c r="R1906"/>
      <c r="S1906"/>
      <c r="T1906" s="109"/>
      <c r="U1906"/>
      <c r="V1906"/>
      <c r="W1906"/>
      <c r="X1906"/>
      <c r="Y1906"/>
      <c r="Z1906"/>
      <c r="AA1906"/>
    </row>
    <row r="1907" spans="1:27" x14ac:dyDescent="0.25">
      <c r="A1907"/>
      <c r="B1907"/>
      <c r="C1907"/>
      <c r="D1907"/>
      <c r="E1907" s="108"/>
      <c r="F1907"/>
      <c r="G1907"/>
      <c r="H1907" s="108"/>
      <c r="I1907"/>
      <c r="J1907"/>
      <c r="K1907"/>
      <c r="L1907" s="111"/>
      <c r="M1907"/>
      <c r="N1907"/>
      <c r="O1907"/>
      <c r="P1907"/>
      <c r="Q1907"/>
      <c r="R1907"/>
      <c r="S1907"/>
      <c r="T1907" s="109"/>
      <c r="U1907"/>
      <c r="V1907"/>
      <c r="W1907"/>
      <c r="X1907"/>
      <c r="Y1907"/>
      <c r="Z1907"/>
      <c r="AA1907"/>
    </row>
    <row r="1908" spans="1:27" x14ac:dyDescent="0.25">
      <c r="A1908"/>
      <c r="B1908"/>
      <c r="C1908"/>
      <c r="D1908"/>
      <c r="E1908" s="108"/>
      <c r="F1908"/>
      <c r="G1908"/>
      <c r="H1908" s="108"/>
      <c r="I1908"/>
      <c r="J1908"/>
      <c r="K1908"/>
      <c r="L1908" s="111"/>
      <c r="M1908"/>
      <c r="N1908"/>
      <c r="O1908"/>
      <c r="P1908"/>
      <c r="Q1908"/>
      <c r="R1908"/>
      <c r="S1908"/>
      <c r="T1908" s="109"/>
      <c r="U1908"/>
      <c r="V1908"/>
      <c r="W1908"/>
      <c r="X1908"/>
      <c r="Y1908"/>
      <c r="Z1908"/>
      <c r="AA1908"/>
    </row>
    <row r="1909" spans="1:27" x14ac:dyDescent="0.25">
      <c r="A1909"/>
      <c r="B1909"/>
      <c r="C1909"/>
      <c r="D1909"/>
      <c r="E1909" s="108"/>
      <c r="F1909"/>
      <c r="G1909"/>
      <c r="H1909" s="108"/>
      <c r="I1909"/>
      <c r="J1909"/>
      <c r="K1909"/>
      <c r="L1909" s="111"/>
      <c r="M1909"/>
      <c r="N1909"/>
      <c r="O1909"/>
      <c r="P1909"/>
      <c r="Q1909"/>
      <c r="R1909"/>
      <c r="S1909"/>
      <c r="T1909" s="109"/>
      <c r="U1909"/>
      <c r="V1909"/>
      <c r="W1909"/>
      <c r="X1909"/>
      <c r="Y1909"/>
      <c r="Z1909"/>
      <c r="AA1909"/>
    </row>
    <row r="1910" spans="1:27" x14ac:dyDescent="0.25">
      <c r="A1910"/>
      <c r="B1910"/>
      <c r="C1910"/>
      <c r="D1910"/>
      <c r="E1910" s="108"/>
      <c r="F1910"/>
      <c r="G1910"/>
      <c r="H1910" s="108"/>
      <c r="I1910"/>
      <c r="J1910"/>
      <c r="K1910"/>
      <c r="L1910" s="111"/>
      <c r="M1910"/>
      <c r="N1910"/>
      <c r="O1910"/>
      <c r="P1910"/>
      <c r="Q1910"/>
      <c r="R1910"/>
      <c r="S1910"/>
      <c r="T1910" s="109"/>
      <c r="U1910"/>
      <c r="V1910"/>
      <c r="W1910"/>
      <c r="X1910"/>
      <c r="Y1910"/>
      <c r="Z1910"/>
      <c r="AA1910"/>
    </row>
    <row r="1911" spans="1:27" x14ac:dyDescent="0.25">
      <c r="A1911"/>
      <c r="B1911"/>
      <c r="C1911"/>
      <c r="D1911"/>
      <c r="E1911" s="108"/>
      <c r="F1911"/>
      <c r="G1911"/>
      <c r="H1911" s="108"/>
      <c r="I1911"/>
      <c r="J1911"/>
      <c r="K1911"/>
      <c r="L1911" s="111"/>
      <c r="M1911"/>
      <c r="N1911"/>
      <c r="O1911"/>
      <c r="P1911"/>
      <c r="Q1911"/>
      <c r="R1911"/>
      <c r="S1911"/>
      <c r="T1911" s="109"/>
      <c r="U1911"/>
      <c r="V1911"/>
      <c r="W1911"/>
      <c r="X1911"/>
      <c r="Y1911"/>
      <c r="Z1911"/>
      <c r="AA1911"/>
    </row>
    <row r="1912" spans="1:27" x14ac:dyDescent="0.25">
      <c r="A1912"/>
      <c r="B1912"/>
      <c r="C1912"/>
      <c r="D1912"/>
      <c r="E1912" s="108"/>
      <c r="F1912"/>
      <c r="G1912"/>
      <c r="H1912" s="108"/>
      <c r="I1912"/>
      <c r="J1912"/>
      <c r="K1912"/>
      <c r="L1912" s="111"/>
      <c r="M1912"/>
      <c r="N1912"/>
      <c r="O1912"/>
      <c r="P1912"/>
      <c r="Q1912"/>
      <c r="R1912"/>
      <c r="S1912"/>
      <c r="T1912" s="109"/>
      <c r="U1912"/>
      <c r="V1912"/>
      <c r="W1912"/>
      <c r="X1912"/>
      <c r="Y1912"/>
      <c r="Z1912"/>
      <c r="AA1912"/>
    </row>
    <row r="1913" spans="1:27" x14ac:dyDescent="0.25">
      <c r="A1913"/>
      <c r="B1913"/>
      <c r="C1913"/>
      <c r="D1913"/>
      <c r="E1913" s="108"/>
      <c r="F1913"/>
      <c r="G1913"/>
      <c r="H1913" s="108"/>
      <c r="I1913"/>
      <c r="J1913"/>
      <c r="K1913"/>
      <c r="L1913" s="111"/>
      <c r="M1913"/>
      <c r="N1913"/>
      <c r="O1913"/>
      <c r="P1913"/>
      <c r="Q1913"/>
      <c r="R1913"/>
      <c r="S1913"/>
      <c r="T1913" s="109"/>
      <c r="U1913"/>
      <c r="V1913"/>
      <c r="W1913"/>
      <c r="X1913"/>
      <c r="Y1913"/>
      <c r="Z1913"/>
      <c r="AA1913"/>
    </row>
    <row r="1914" spans="1:27" x14ac:dyDescent="0.25">
      <c r="A1914"/>
      <c r="B1914"/>
      <c r="C1914"/>
      <c r="D1914"/>
      <c r="E1914" s="108"/>
      <c r="F1914"/>
      <c r="G1914"/>
      <c r="H1914" s="108"/>
      <c r="I1914"/>
      <c r="J1914"/>
      <c r="K1914"/>
      <c r="L1914" s="111"/>
      <c r="M1914"/>
      <c r="N1914"/>
      <c r="O1914"/>
      <c r="P1914"/>
      <c r="Q1914"/>
      <c r="R1914"/>
      <c r="S1914"/>
      <c r="T1914" s="109"/>
      <c r="U1914"/>
      <c r="V1914"/>
      <c r="W1914"/>
      <c r="X1914"/>
      <c r="Y1914"/>
      <c r="Z1914"/>
      <c r="AA1914"/>
    </row>
    <row r="1915" spans="1:27" x14ac:dyDescent="0.25">
      <c r="A1915"/>
      <c r="B1915"/>
      <c r="C1915"/>
      <c r="D1915"/>
      <c r="E1915" s="108"/>
      <c r="F1915"/>
      <c r="G1915"/>
      <c r="H1915" s="108"/>
      <c r="I1915"/>
      <c r="J1915"/>
      <c r="K1915"/>
      <c r="L1915" s="111"/>
      <c r="M1915"/>
      <c r="N1915"/>
      <c r="O1915"/>
      <c r="P1915"/>
      <c r="Q1915"/>
      <c r="R1915"/>
      <c r="S1915"/>
      <c r="T1915" s="109"/>
      <c r="U1915"/>
      <c r="V1915"/>
      <c r="W1915"/>
      <c r="X1915"/>
      <c r="Y1915"/>
      <c r="Z1915"/>
      <c r="AA1915"/>
    </row>
    <row r="1916" spans="1:27" x14ac:dyDescent="0.25">
      <c r="A1916"/>
      <c r="B1916"/>
      <c r="C1916"/>
      <c r="D1916"/>
      <c r="E1916" s="108"/>
      <c r="F1916"/>
      <c r="G1916"/>
      <c r="H1916" s="108"/>
      <c r="I1916"/>
      <c r="J1916"/>
      <c r="K1916"/>
      <c r="L1916" s="111"/>
      <c r="M1916"/>
      <c r="N1916"/>
      <c r="O1916"/>
      <c r="P1916"/>
      <c r="Q1916"/>
      <c r="R1916"/>
      <c r="S1916"/>
      <c r="T1916" s="109"/>
      <c r="U1916"/>
      <c r="V1916"/>
      <c r="W1916"/>
      <c r="X1916"/>
      <c r="Y1916"/>
      <c r="Z1916"/>
      <c r="AA1916"/>
    </row>
    <row r="1917" spans="1:27" x14ac:dyDescent="0.25">
      <c r="A1917"/>
      <c r="B1917"/>
      <c r="C1917"/>
      <c r="D1917"/>
      <c r="E1917" s="108"/>
      <c r="F1917"/>
      <c r="G1917"/>
      <c r="H1917" s="108"/>
      <c r="I1917"/>
      <c r="J1917"/>
      <c r="K1917"/>
      <c r="L1917" s="111"/>
      <c r="M1917"/>
      <c r="N1917"/>
      <c r="O1917"/>
      <c r="P1917"/>
      <c r="Q1917"/>
      <c r="R1917"/>
      <c r="S1917"/>
      <c r="T1917" s="109"/>
      <c r="U1917"/>
      <c r="V1917"/>
      <c r="W1917"/>
      <c r="X1917"/>
      <c r="Y1917"/>
      <c r="Z1917"/>
      <c r="AA1917"/>
    </row>
    <row r="1918" spans="1:27" x14ac:dyDescent="0.25">
      <c r="A1918"/>
      <c r="B1918"/>
      <c r="C1918"/>
      <c r="D1918"/>
      <c r="E1918" s="108"/>
      <c r="F1918"/>
      <c r="G1918"/>
      <c r="H1918" s="108"/>
      <c r="I1918"/>
      <c r="J1918"/>
      <c r="K1918"/>
      <c r="L1918" s="111"/>
      <c r="M1918"/>
      <c r="N1918"/>
      <c r="O1918"/>
      <c r="P1918"/>
      <c r="Q1918"/>
      <c r="R1918"/>
      <c r="S1918"/>
      <c r="T1918" s="109"/>
      <c r="U1918"/>
      <c r="V1918"/>
      <c r="W1918"/>
      <c r="X1918"/>
      <c r="Y1918"/>
      <c r="Z1918"/>
      <c r="AA1918"/>
    </row>
    <row r="1919" spans="1:27" x14ac:dyDescent="0.25">
      <c r="A1919"/>
      <c r="B1919"/>
      <c r="C1919"/>
      <c r="D1919"/>
      <c r="E1919" s="108"/>
      <c r="F1919"/>
      <c r="G1919"/>
      <c r="H1919" s="108"/>
      <c r="I1919"/>
      <c r="J1919"/>
      <c r="K1919"/>
      <c r="L1919" s="111"/>
      <c r="M1919"/>
      <c r="N1919"/>
      <c r="O1919"/>
      <c r="P1919"/>
      <c r="Q1919"/>
      <c r="R1919"/>
      <c r="S1919"/>
      <c r="T1919" s="109"/>
      <c r="U1919"/>
      <c r="V1919"/>
      <c r="W1919"/>
      <c r="X1919"/>
      <c r="Y1919"/>
      <c r="Z1919"/>
      <c r="AA1919"/>
    </row>
    <row r="1920" spans="1:27" x14ac:dyDescent="0.25">
      <c r="A1920"/>
      <c r="B1920"/>
      <c r="C1920"/>
      <c r="D1920"/>
      <c r="E1920" s="108"/>
      <c r="F1920"/>
      <c r="G1920"/>
      <c r="H1920" s="108"/>
      <c r="I1920"/>
      <c r="J1920"/>
      <c r="K1920"/>
      <c r="L1920" s="111"/>
      <c r="M1920"/>
      <c r="N1920"/>
      <c r="O1920"/>
      <c r="P1920"/>
      <c r="Q1920"/>
      <c r="R1920"/>
      <c r="S1920"/>
      <c r="T1920" s="109"/>
      <c r="U1920"/>
      <c r="V1920"/>
      <c r="W1920"/>
      <c r="X1920"/>
      <c r="Y1920"/>
      <c r="Z1920"/>
      <c r="AA1920"/>
    </row>
    <row r="1921" spans="1:27" x14ac:dyDescent="0.25">
      <c r="A1921"/>
      <c r="B1921"/>
      <c r="C1921"/>
      <c r="D1921"/>
      <c r="E1921" s="108"/>
      <c r="F1921"/>
      <c r="G1921"/>
      <c r="H1921" s="108"/>
      <c r="I1921"/>
      <c r="J1921"/>
      <c r="K1921"/>
      <c r="L1921" s="111"/>
      <c r="M1921"/>
      <c r="N1921"/>
      <c r="O1921"/>
      <c r="P1921"/>
      <c r="Q1921"/>
      <c r="R1921"/>
      <c r="S1921"/>
      <c r="T1921" s="109"/>
      <c r="U1921"/>
      <c r="V1921"/>
      <c r="W1921"/>
      <c r="X1921"/>
      <c r="Y1921"/>
      <c r="Z1921"/>
      <c r="AA1921"/>
    </row>
    <row r="1922" spans="1:27" x14ac:dyDescent="0.25">
      <c r="A1922"/>
      <c r="B1922"/>
      <c r="C1922"/>
      <c r="D1922"/>
      <c r="E1922" s="108"/>
      <c r="F1922"/>
      <c r="G1922"/>
      <c r="H1922" s="108"/>
      <c r="I1922"/>
      <c r="J1922"/>
      <c r="K1922"/>
      <c r="L1922" s="111"/>
      <c r="M1922"/>
      <c r="N1922"/>
      <c r="O1922"/>
      <c r="P1922"/>
      <c r="Q1922"/>
      <c r="R1922"/>
      <c r="S1922"/>
      <c r="T1922" s="109"/>
      <c r="U1922"/>
      <c r="V1922"/>
      <c r="W1922"/>
      <c r="X1922"/>
      <c r="Y1922"/>
      <c r="Z1922"/>
      <c r="AA1922"/>
    </row>
    <row r="1923" spans="1:27" x14ac:dyDescent="0.25">
      <c r="A1923"/>
      <c r="B1923"/>
      <c r="C1923"/>
      <c r="D1923"/>
      <c r="E1923" s="108"/>
      <c r="F1923"/>
      <c r="G1923"/>
      <c r="H1923" s="108"/>
      <c r="I1923"/>
      <c r="J1923"/>
      <c r="K1923"/>
      <c r="L1923" s="111"/>
      <c r="M1923"/>
      <c r="N1923"/>
      <c r="O1923"/>
      <c r="P1923"/>
      <c r="Q1923"/>
      <c r="R1923"/>
      <c r="S1923"/>
      <c r="T1923" s="109"/>
      <c r="U1923"/>
      <c r="V1923"/>
      <c r="W1923"/>
      <c r="X1923"/>
      <c r="Y1923"/>
      <c r="Z1923"/>
      <c r="AA1923"/>
    </row>
    <row r="1924" spans="1:27" x14ac:dyDescent="0.25">
      <c r="A1924"/>
      <c r="B1924"/>
      <c r="C1924"/>
      <c r="D1924"/>
      <c r="E1924" s="108"/>
      <c r="F1924"/>
      <c r="G1924"/>
      <c r="H1924" s="108"/>
      <c r="I1924"/>
      <c r="J1924"/>
      <c r="K1924"/>
      <c r="L1924" s="111"/>
      <c r="M1924"/>
      <c r="N1924"/>
      <c r="O1924"/>
      <c r="P1924"/>
      <c r="Q1924"/>
      <c r="R1924"/>
      <c r="S1924"/>
      <c r="T1924" s="109"/>
      <c r="U1924"/>
      <c r="V1924"/>
      <c r="W1924"/>
      <c r="X1924"/>
      <c r="Y1924"/>
      <c r="Z1924"/>
      <c r="AA1924"/>
    </row>
    <row r="1925" spans="1:27" x14ac:dyDescent="0.25">
      <c r="A1925"/>
      <c r="B1925"/>
      <c r="C1925"/>
      <c r="D1925"/>
      <c r="E1925" s="108"/>
      <c r="F1925"/>
      <c r="G1925"/>
      <c r="H1925" s="108"/>
      <c r="I1925"/>
      <c r="J1925"/>
      <c r="K1925"/>
      <c r="L1925" s="111"/>
      <c r="M1925"/>
      <c r="N1925"/>
      <c r="O1925"/>
      <c r="P1925"/>
      <c r="Q1925"/>
      <c r="R1925"/>
      <c r="S1925"/>
      <c r="T1925" s="109"/>
      <c r="U1925"/>
      <c r="V1925"/>
      <c r="W1925"/>
      <c r="X1925"/>
      <c r="Y1925"/>
      <c r="Z1925"/>
      <c r="AA1925"/>
    </row>
    <row r="1926" spans="1:27" x14ac:dyDescent="0.25">
      <c r="A1926"/>
      <c r="B1926"/>
      <c r="C1926"/>
      <c r="D1926"/>
      <c r="E1926" s="108"/>
      <c r="F1926"/>
      <c r="G1926"/>
      <c r="H1926" s="108"/>
      <c r="I1926"/>
      <c r="J1926"/>
      <c r="K1926"/>
      <c r="L1926" s="111"/>
      <c r="M1926"/>
      <c r="N1926"/>
      <c r="O1926"/>
      <c r="P1926"/>
      <c r="Q1926"/>
      <c r="R1926"/>
      <c r="S1926"/>
      <c r="T1926" s="109"/>
      <c r="U1926"/>
      <c r="V1926"/>
      <c r="W1926"/>
      <c r="X1926"/>
      <c r="Y1926"/>
      <c r="Z1926"/>
      <c r="AA1926"/>
    </row>
    <row r="1927" spans="1:27" x14ac:dyDescent="0.25">
      <c r="A1927"/>
      <c r="B1927"/>
      <c r="C1927"/>
      <c r="D1927"/>
      <c r="E1927" s="108"/>
      <c r="F1927"/>
      <c r="G1927"/>
      <c r="H1927" s="108"/>
      <c r="I1927"/>
      <c r="J1927"/>
      <c r="K1927"/>
      <c r="L1927" s="111"/>
      <c r="M1927"/>
      <c r="N1927"/>
      <c r="O1927"/>
      <c r="P1927"/>
      <c r="Q1927"/>
      <c r="R1927"/>
      <c r="S1927"/>
      <c r="T1927" s="109"/>
      <c r="U1927"/>
      <c r="V1927"/>
      <c r="W1927"/>
      <c r="X1927"/>
      <c r="Y1927"/>
      <c r="Z1927"/>
      <c r="AA1927"/>
    </row>
    <row r="1928" spans="1:27" x14ac:dyDescent="0.25">
      <c r="A1928"/>
      <c r="B1928"/>
      <c r="C1928"/>
      <c r="D1928"/>
      <c r="E1928" s="108"/>
      <c r="F1928"/>
      <c r="G1928"/>
      <c r="H1928" s="108"/>
      <c r="I1928"/>
      <c r="J1928"/>
      <c r="K1928"/>
      <c r="L1928" s="111"/>
      <c r="M1928"/>
      <c r="N1928"/>
      <c r="O1928"/>
      <c r="P1928"/>
      <c r="Q1928"/>
      <c r="R1928"/>
      <c r="S1928"/>
      <c r="T1928" s="109"/>
      <c r="U1928"/>
      <c r="V1928"/>
      <c r="W1928"/>
      <c r="X1928"/>
      <c r="Y1928"/>
      <c r="Z1928"/>
      <c r="AA1928"/>
    </row>
    <row r="1929" spans="1:27" x14ac:dyDescent="0.25">
      <c r="A1929"/>
      <c r="B1929"/>
      <c r="C1929"/>
      <c r="D1929"/>
      <c r="E1929" s="108"/>
      <c r="F1929"/>
      <c r="G1929"/>
      <c r="H1929" s="108"/>
      <c r="I1929"/>
      <c r="J1929"/>
      <c r="K1929"/>
      <c r="L1929" s="111"/>
      <c r="M1929"/>
      <c r="N1929"/>
      <c r="O1929"/>
      <c r="P1929"/>
      <c r="Q1929"/>
      <c r="R1929"/>
      <c r="S1929"/>
      <c r="T1929" s="109"/>
      <c r="U1929"/>
      <c r="V1929"/>
      <c r="W1929"/>
      <c r="X1929"/>
      <c r="Y1929"/>
      <c r="Z1929"/>
      <c r="AA1929"/>
    </row>
    <row r="1930" spans="1:27" x14ac:dyDescent="0.25">
      <c r="A1930"/>
      <c r="B1930"/>
      <c r="C1930"/>
      <c r="D1930"/>
      <c r="E1930" s="108"/>
      <c r="F1930"/>
      <c r="G1930"/>
      <c r="H1930" s="108"/>
      <c r="I1930"/>
      <c r="J1930"/>
      <c r="K1930"/>
      <c r="L1930" s="111"/>
      <c r="M1930"/>
      <c r="N1930"/>
      <c r="O1930"/>
      <c r="P1930"/>
      <c r="Q1930"/>
      <c r="R1930"/>
      <c r="S1930"/>
      <c r="T1930" s="109"/>
      <c r="U1930"/>
      <c r="V1930"/>
      <c r="W1930"/>
      <c r="X1930"/>
      <c r="Y1930"/>
      <c r="Z1930"/>
      <c r="AA1930"/>
    </row>
    <row r="1931" spans="1:27" x14ac:dyDescent="0.25">
      <c r="A1931"/>
      <c r="B1931"/>
      <c r="C1931"/>
      <c r="D1931"/>
      <c r="E1931" s="108"/>
      <c r="F1931"/>
      <c r="G1931"/>
      <c r="H1931" s="108"/>
      <c r="I1931"/>
      <c r="J1931"/>
      <c r="K1931"/>
      <c r="L1931" s="111"/>
      <c r="M1931"/>
      <c r="N1931"/>
      <c r="O1931"/>
      <c r="P1931"/>
      <c r="Q1931"/>
      <c r="R1931"/>
      <c r="S1931"/>
      <c r="T1931" s="109"/>
      <c r="U1931"/>
      <c r="V1931"/>
      <c r="W1931"/>
      <c r="X1931"/>
      <c r="Y1931"/>
      <c r="Z1931"/>
      <c r="AA1931"/>
    </row>
    <row r="1932" spans="1:27" x14ac:dyDescent="0.25">
      <c r="A1932"/>
      <c r="B1932"/>
      <c r="C1932"/>
      <c r="D1932"/>
      <c r="E1932" s="108"/>
      <c r="F1932"/>
      <c r="G1932"/>
      <c r="H1932" s="108"/>
      <c r="I1932"/>
      <c r="J1932"/>
      <c r="K1932"/>
      <c r="L1932" s="111"/>
      <c r="M1932"/>
      <c r="N1932"/>
      <c r="O1932"/>
      <c r="P1932"/>
      <c r="Q1932"/>
      <c r="R1932"/>
      <c r="S1932"/>
      <c r="T1932" s="109"/>
      <c r="U1932"/>
      <c r="V1932"/>
      <c r="W1932"/>
      <c r="X1932"/>
      <c r="Y1932"/>
      <c r="Z1932"/>
      <c r="AA1932"/>
    </row>
    <row r="1933" spans="1:27" x14ac:dyDescent="0.25">
      <c r="A1933"/>
      <c r="B1933"/>
      <c r="C1933"/>
      <c r="D1933"/>
      <c r="E1933" s="108"/>
      <c r="F1933"/>
      <c r="G1933"/>
      <c r="H1933" s="108"/>
      <c r="I1933"/>
      <c r="J1933"/>
      <c r="K1933"/>
      <c r="L1933" s="111"/>
      <c r="M1933"/>
      <c r="N1933"/>
      <c r="O1933"/>
      <c r="P1933"/>
      <c r="Q1933"/>
      <c r="R1933"/>
      <c r="S1933"/>
      <c r="T1933" s="109"/>
      <c r="U1933"/>
      <c r="V1933"/>
      <c r="W1933"/>
      <c r="X1933"/>
      <c r="Y1933"/>
      <c r="Z1933"/>
      <c r="AA1933"/>
    </row>
    <row r="1934" spans="1:27" x14ac:dyDescent="0.25">
      <c r="A1934"/>
      <c r="B1934"/>
      <c r="C1934"/>
      <c r="D1934"/>
      <c r="E1934" s="108"/>
      <c r="F1934"/>
      <c r="G1934"/>
      <c r="H1934" s="108"/>
      <c r="I1934"/>
      <c r="J1934"/>
      <c r="K1934"/>
      <c r="L1934" s="111"/>
      <c r="M1934"/>
      <c r="N1934"/>
      <c r="O1934"/>
      <c r="P1934"/>
      <c r="Q1934"/>
      <c r="R1934"/>
      <c r="S1934"/>
      <c r="T1934" s="109"/>
      <c r="U1934"/>
      <c r="V1934"/>
      <c r="W1934"/>
      <c r="X1934"/>
      <c r="Y1934"/>
      <c r="Z1934"/>
      <c r="AA1934"/>
    </row>
    <row r="1935" spans="1:27" x14ac:dyDescent="0.25">
      <c r="A1935"/>
      <c r="B1935"/>
      <c r="C1935"/>
      <c r="D1935"/>
      <c r="E1935" s="108"/>
      <c r="F1935"/>
      <c r="G1935"/>
      <c r="H1935" s="108"/>
      <c r="I1935"/>
      <c r="J1935"/>
      <c r="K1935"/>
      <c r="L1935" s="111"/>
      <c r="M1935"/>
      <c r="N1935"/>
      <c r="O1935"/>
      <c r="P1935"/>
      <c r="Q1935"/>
      <c r="R1935"/>
      <c r="S1935"/>
      <c r="T1935" s="109"/>
      <c r="U1935"/>
      <c r="V1935"/>
      <c r="W1935"/>
      <c r="X1935"/>
      <c r="Y1935"/>
      <c r="Z1935"/>
      <c r="AA1935"/>
    </row>
    <row r="1936" spans="1:27" x14ac:dyDescent="0.25">
      <c r="A1936"/>
      <c r="B1936"/>
      <c r="C1936"/>
      <c r="D1936"/>
      <c r="E1936" s="108"/>
      <c r="F1936"/>
      <c r="G1936"/>
      <c r="H1936" s="108"/>
      <c r="I1936"/>
      <c r="J1936"/>
      <c r="K1936"/>
      <c r="L1936" s="111"/>
      <c r="M1936"/>
      <c r="N1936"/>
      <c r="O1936"/>
      <c r="P1936"/>
      <c r="Q1936"/>
      <c r="R1936"/>
      <c r="S1936"/>
      <c r="T1936" s="109"/>
      <c r="U1936"/>
      <c r="V1936"/>
      <c r="W1936"/>
      <c r="X1936"/>
      <c r="Y1936"/>
      <c r="Z1936"/>
      <c r="AA1936"/>
    </row>
    <row r="1937" spans="1:27" x14ac:dyDescent="0.25">
      <c r="A1937"/>
      <c r="B1937"/>
      <c r="C1937"/>
      <c r="D1937"/>
      <c r="E1937" s="108"/>
      <c r="F1937"/>
      <c r="G1937"/>
      <c r="H1937" s="108"/>
      <c r="I1937"/>
      <c r="J1937"/>
      <c r="K1937"/>
      <c r="L1937" s="111"/>
      <c r="M1937"/>
      <c r="N1937"/>
      <c r="O1937"/>
      <c r="P1937"/>
      <c r="Q1937"/>
      <c r="R1937"/>
      <c r="S1937"/>
      <c r="T1937" s="109"/>
      <c r="U1937"/>
      <c r="V1937"/>
      <c r="W1937"/>
      <c r="X1937"/>
      <c r="Y1937"/>
      <c r="Z1937"/>
      <c r="AA1937"/>
    </row>
    <row r="1938" spans="1:27" x14ac:dyDescent="0.25">
      <c r="A1938"/>
      <c r="B1938"/>
      <c r="C1938"/>
      <c r="D1938"/>
      <c r="E1938" s="108"/>
      <c r="F1938"/>
      <c r="G1938"/>
      <c r="H1938" s="108"/>
      <c r="I1938"/>
      <c r="J1938"/>
      <c r="K1938"/>
      <c r="L1938" s="111"/>
      <c r="M1938"/>
      <c r="N1938"/>
      <c r="O1938"/>
      <c r="P1938"/>
      <c r="Q1938"/>
      <c r="R1938"/>
      <c r="S1938"/>
      <c r="T1938" s="109"/>
      <c r="U1938"/>
      <c r="V1938"/>
      <c r="W1938"/>
      <c r="X1938"/>
      <c r="Y1938"/>
      <c r="Z1938"/>
      <c r="AA1938"/>
    </row>
    <row r="1939" spans="1:27" x14ac:dyDescent="0.25">
      <c r="A1939"/>
      <c r="B1939"/>
      <c r="C1939"/>
      <c r="D1939"/>
      <c r="E1939" s="108"/>
      <c r="F1939"/>
      <c r="G1939"/>
      <c r="H1939" s="108"/>
      <c r="I1939"/>
      <c r="J1939"/>
      <c r="K1939"/>
      <c r="L1939" s="111"/>
      <c r="M1939"/>
      <c r="N1939"/>
      <c r="O1939"/>
      <c r="P1939"/>
      <c r="Q1939"/>
      <c r="R1939"/>
      <c r="S1939"/>
      <c r="T1939" s="109"/>
      <c r="U1939"/>
      <c r="V1939"/>
      <c r="W1939"/>
      <c r="X1939"/>
      <c r="Y1939"/>
      <c r="Z1939"/>
      <c r="AA1939"/>
    </row>
    <row r="1940" spans="1:27" x14ac:dyDescent="0.25">
      <c r="A1940"/>
      <c r="B1940"/>
      <c r="C1940"/>
      <c r="D1940"/>
      <c r="E1940" s="108"/>
      <c r="F1940"/>
      <c r="G1940"/>
      <c r="H1940" s="108"/>
      <c r="I1940"/>
      <c r="J1940"/>
      <c r="K1940"/>
      <c r="L1940" s="111"/>
      <c r="M1940"/>
      <c r="N1940"/>
      <c r="O1940"/>
      <c r="P1940"/>
      <c r="Q1940"/>
      <c r="R1940"/>
      <c r="S1940"/>
      <c r="T1940" s="109"/>
      <c r="U1940"/>
      <c r="V1940"/>
      <c r="W1940"/>
      <c r="X1940"/>
      <c r="Y1940"/>
      <c r="Z1940"/>
      <c r="AA1940"/>
    </row>
    <row r="1941" spans="1:27" x14ac:dyDescent="0.25">
      <c r="A1941"/>
      <c r="B1941"/>
      <c r="C1941"/>
      <c r="D1941"/>
      <c r="E1941" s="108"/>
      <c r="F1941"/>
      <c r="G1941"/>
      <c r="H1941" s="108"/>
      <c r="I1941"/>
      <c r="J1941"/>
      <c r="K1941"/>
      <c r="L1941" s="111"/>
      <c r="M1941"/>
      <c r="N1941"/>
      <c r="O1941"/>
      <c r="P1941"/>
      <c r="Q1941"/>
      <c r="R1941"/>
      <c r="S1941"/>
      <c r="T1941" s="109"/>
      <c r="U1941"/>
      <c r="V1941"/>
      <c r="W1941"/>
      <c r="X1941"/>
      <c r="Y1941"/>
      <c r="Z1941"/>
      <c r="AA1941"/>
    </row>
    <row r="1942" spans="1:27" x14ac:dyDescent="0.25">
      <c r="A1942"/>
      <c r="B1942"/>
      <c r="C1942"/>
      <c r="D1942"/>
      <c r="E1942" s="108"/>
      <c r="F1942"/>
      <c r="G1942"/>
      <c r="H1942" s="108"/>
      <c r="I1942"/>
      <c r="J1942"/>
      <c r="K1942"/>
      <c r="L1942" s="111"/>
      <c r="M1942"/>
      <c r="N1942"/>
      <c r="O1942"/>
      <c r="P1942"/>
      <c r="Q1942"/>
      <c r="R1942"/>
      <c r="S1942"/>
      <c r="T1942" s="109"/>
      <c r="U1942"/>
      <c r="V1942"/>
      <c r="W1942"/>
      <c r="X1942"/>
      <c r="Y1942"/>
      <c r="Z1942"/>
      <c r="AA1942"/>
    </row>
    <row r="1943" spans="1:27" x14ac:dyDescent="0.25">
      <c r="A1943"/>
      <c r="B1943"/>
      <c r="C1943"/>
      <c r="D1943"/>
      <c r="E1943" s="108"/>
      <c r="F1943"/>
      <c r="G1943"/>
      <c r="H1943" s="108"/>
      <c r="I1943"/>
      <c r="J1943"/>
      <c r="K1943"/>
      <c r="L1943" s="111"/>
      <c r="M1943"/>
      <c r="N1943"/>
      <c r="O1943"/>
      <c r="P1943"/>
      <c r="Q1943"/>
      <c r="R1943"/>
      <c r="S1943"/>
      <c r="T1943" s="109"/>
      <c r="U1943"/>
      <c r="V1943"/>
      <c r="W1943"/>
      <c r="X1943"/>
      <c r="Y1943"/>
      <c r="Z1943"/>
      <c r="AA1943"/>
    </row>
    <row r="1944" spans="1:27" x14ac:dyDescent="0.25">
      <c r="A1944"/>
      <c r="B1944"/>
      <c r="C1944"/>
      <c r="D1944"/>
      <c r="E1944" s="108"/>
      <c r="F1944"/>
      <c r="G1944"/>
      <c r="H1944" s="108"/>
      <c r="I1944"/>
      <c r="J1944"/>
      <c r="K1944"/>
      <c r="L1944" s="111"/>
      <c r="M1944"/>
      <c r="N1944"/>
      <c r="O1944"/>
      <c r="P1944"/>
      <c r="Q1944"/>
      <c r="R1944"/>
      <c r="S1944"/>
      <c r="T1944" s="109"/>
      <c r="U1944"/>
      <c r="V1944"/>
      <c r="W1944"/>
      <c r="X1944"/>
      <c r="Y1944"/>
      <c r="Z1944"/>
      <c r="AA1944"/>
    </row>
    <row r="1945" spans="1:27" x14ac:dyDescent="0.25">
      <c r="A1945"/>
      <c r="B1945"/>
      <c r="C1945"/>
      <c r="D1945"/>
      <c r="E1945" s="108"/>
      <c r="F1945"/>
      <c r="G1945"/>
      <c r="H1945" s="108"/>
      <c r="I1945"/>
      <c r="J1945"/>
      <c r="K1945"/>
      <c r="L1945" s="111"/>
      <c r="M1945"/>
      <c r="N1945"/>
      <c r="O1945"/>
      <c r="P1945"/>
      <c r="Q1945"/>
      <c r="R1945"/>
      <c r="S1945"/>
      <c r="T1945" s="109"/>
      <c r="U1945"/>
      <c r="V1945"/>
      <c r="W1945"/>
      <c r="X1945"/>
      <c r="Y1945"/>
      <c r="Z1945"/>
      <c r="AA1945"/>
    </row>
    <row r="1946" spans="1:27" x14ac:dyDescent="0.25">
      <c r="A1946"/>
      <c r="B1946"/>
      <c r="C1946"/>
      <c r="D1946"/>
      <c r="E1946" s="108"/>
      <c r="F1946"/>
      <c r="G1946"/>
      <c r="H1946" s="108"/>
      <c r="I1946"/>
      <c r="J1946"/>
      <c r="K1946"/>
      <c r="L1946" s="111"/>
      <c r="M1946"/>
      <c r="N1946"/>
      <c r="O1946"/>
      <c r="P1946"/>
      <c r="Q1946"/>
      <c r="R1946"/>
      <c r="S1946"/>
      <c r="T1946" s="109"/>
      <c r="U1946"/>
      <c r="V1946"/>
      <c r="W1946"/>
      <c r="X1946"/>
      <c r="Y1946"/>
      <c r="Z1946"/>
      <c r="AA1946"/>
    </row>
    <row r="1947" spans="1:27" x14ac:dyDescent="0.25">
      <c r="A1947"/>
      <c r="B1947"/>
      <c r="C1947"/>
      <c r="D1947"/>
      <c r="E1947" s="108"/>
      <c r="F1947"/>
      <c r="G1947"/>
      <c r="H1947" s="108"/>
      <c r="I1947"/>
      <c r="J1947"/>
      <c r="K1947"/>
      <c r="L1947" s="111"/>
      <c r="M1947"/>
      <c r="N1947"/>
      <c r="O1947"/>
      <c r="P1947"/>
      <c r="Q1947"/>
      <c r="R1947"/>
      <c r="S1947"/>
      <c r="T1947" s="109"/>
      <c r="U1947"/>
      <c r="V1947"/>
      <c r="W1947"/>
      <c r="X1947"/>
      <c r="Y1947"/>
      <c r="Z1947"/>
      <c r="AA1947"/>
    </row>
    <row r="1948" spans="1:27" x14ac:dyDescent="0.25">
      <c r="A1948"/>
      <c r="B1948"/>
      <c r="C1948"/>
      <c r="D1948"/>
      <c r="E1948" s="108"/>
      <c r="F1948"/>
      <c r="G1948"/>
      <c r="H1948" s="108"/>
      <c r="I1948"/>
      <c r="J1948"/>
      <c r="K1948"/>
      <c r="L1948" s="111"/>
      <c r="M1948"/>
      <c r="N1948"/>
      <c r="O1948"/>
      <c r="P1948"/>
      <c r="Q1948"/>
      <c r="R1948"/>
      <c r="S1948"/>
      <c r="T1948" s="109"/>
      <c r="U1948"/>
      <c r="V1948"/>
      <c r="W1948"/>
      <c r="X1948"/>
      <c r="Y1948"/>
      <c r="Z1948"/>
      <c r="AA1948"/>
    </row>
    <row r="1949" spans="1:27" x14ac:dyDescent="0.25">
      <c r="A1949"/>
      <c r="B1949"/>
      <c r="C1949"/>
      <c r="D1949"/>
      <c r="E1949" s="108"/>
      <c r="F1949"/>
      <c r="G1949"/>
      <c r="H1949" s="108"/>
      <c r="I1949"/>
      <c r="J1949"/>
      <c r="K1949"/>
      <c r="L1949" s="111"/>
      <c r="M1949"/>
      <c r="N1949"/>
      <c r="O1949"/>
      <c r="P1949"/>
      <c r="Q1949"/>
      <c r="R1949"/>
      <c r="S1949"/>
      <c r="T1949" s="109"/>
      <c r="U1949"/>
      <c r="V1949"/>
      <c r="W1949"/>
      <c r="X1949"/>
      <c r="Y1949"/>
      <c r="Z1949"/>
      <c r="AA1949"/>
    </row>
    <row r="1950" spans="1:27" x14ac:dyDescent="0.25">
      <c r="A1950"/>
      <c r="B1950"/>
      <c r="C1950"/>
      <c r="D1950"/>
      <c r="E1950" s="108"/>
      <c r="F1950"/>
      <c r="G1950"/>
      <c r="H1950" s="108"/>
      <c r="I1950"/>
      <c r="J1950"/>
      <c r="K1950"/>
      <c r="L1950" s="111"/>
      <c r="M1950"/>
      <c r="N1950"/>
      <c r="O1950"/>
      <c r="P1950"/>
      <c r="Q1950"/>
      <c r="R1950"/>
      <c r="S1950"/>
      <c r="T1950" s="109"/>
      <c r="U1950"/>
      <c r="V1950"/>
      <c r="W1950"/>
      <c r="X1950"/>
      <c r="Y1950"/>
      <c r="Z1950"/>
      <c r="AA1950"/>
    </row>
    <row r="1951" spans="1:27" x14ac:dyDescent="0.25">
      <c r="A1951"/>
      <c r="B1951"/>
      <c r="C1951"/>
      <c r="D1951"/>
      <c r="E1951" s="108"/>
      <c r="F1951"/>
      <c r="G1951"/>
      <c r="H1951" s="108"/>
      <c r="I1951"/>
      <c r="J1951"/>
      <c r="K1951"/>
      <c r="L1951" s="111"/>
      <c r="M1951"/>
      <c r="N1951"/>
      <c r="O1951"/>
      <c r="P1951"/>
      <c r="Q1951"/>
      <c r="R1951"/>
      <c r="S1951"/>
      <c r="T1951" s="109"/>
      <c r="U1951"/>
      <c r="V1951"/>
      <c r="W1951"/>
      <c r="X1951"/>
      <c r="Y1951"/>
      <c r="Z1951"/>
      <c r="AA1951"/>
    </row>
    <row r="1952" spans="1:27" x14ac:dyDescent="0.25">
      <c r="A1952"/>
      <c r="B1952"/>
      <c r="C1952"/>
      <c r="D1952"/>
      <c r="E1952" s="108"/>
      <c r="F1952"/>
      <c r="G1952"/>
      <c r="H1952" s="108"/>
      <c r="I1952"/>
      <c r="J1952"/>
      <c r="K1952"/>
      <c r="L1952" s="111"/>
      <c r="M1952"/>
      <c r="N1952"/>
      <c r="O1952"/>
      <c r="P1952"/>
      <c r="Q1952"/>
      <c r="R1952"/>
      <c r="S1952"/>
      <c r="T1952" s="109"/>
      <c r="U1952"/>
      <c r="V1952"/>
      <c r="W1952"/>
      <c r="X1952"/>
      <c r="Y1952"/>
      <c r="Z1952"/>
      <c r="AA1952"/>
    </row>
    <row r="1953" spans="1:27" x14ac:dyDescent="0.25">
      <c r="A1953"/>
      <c r="B1953"/>
      <c r="C1953"/>
      <c r="D1953"/>
      <c r="E1953" s="108"/>
      <c r="F1953"/>
      <c r="G1953"/>
      <c r="H1953" s="108"/>
      <c r="I1953"/>
      <c r="J1953"/>
      <c r="K1953"/>
      <c r="L1953" s="111"/>
      <c r="M1953"/>
      <c r="N1953"/>
      <c r="O1953"/>
      <c r="P1953"/>
      <c r="Q1953"/>
      <c r="R1953"/>
      <c r="S1953"/>
      <c r="T1953" s="109"/>
      <c r="U1953"/>
      <c r="V1953"/>
      <c r="W1953"/>
      <c r="X1953"/>
      <c r="Y1953"/>
      <c r="Z1953"/>
      <c r="AA1953"/>
    </row>
    <row r="1954" spans="1:27" x14ac:dyDescent="0.25">
      <c r="A1954"/>
      <c r="B1954"/>
      <c r="C1954"/>
      <c r="D1954"/>
      <c r="E1954" s="108"/>
      <c r="F1954"/>
      <c r="G1954"/>
      <c r="H1954" s="108"/>
      <c r="I1954"/>
      <c r="J1954"/>
      <c r="K1954"/>
      <c r="L1954" s="111"/>
      <c r="M1954"/>
      <c r="N1954"/>
      <c r="O1954"/>
      <c r="P1954"/>
      <c r="Q1954"/>
      <c r="R1954"/>
      <c r="S1954"/>
      <c r="T1954" s="109"/>
      <c r="U1954"/>
      <c r="V1954"/>
      <c r="W1954"/>
      <c r="X1954"/>
      <c r="Y1954"/>
      <c r="Z1954"/>
      <c r="AA1954"/>
    </row>
    <row r="1955" spans="1:27" x14ac:dyDescent="0.25">
      <c r="A1955"/>
      <c r="B1955"/>
      <c r="C1955"/>
      <c r="D1955"/>
      <c r="E1955" s="108"/>
      <c r="F1955"/>
      <c r="G1955"/>
      <c r="H1955" s="108"/>
      <c r="I1955"/>
      <c r="J1955"/>
      <c r="K1955"/>
      <c r="L1955" s="111"/>
      <c r="M1955"/>
      <c r="N1955"/>
      <c r="O1955"/>
      <c r="P1955"/>
      <c r="Q1955"/>
      <c r="R1955"/>
      <c r="S1955"/>
      <c r="T1955" s="109"/>
      <c r="U1955"/>
      <c r="V1955"/>
      <c r="W1955"/>
      <c r="X1955"/>
      <c r="Y1955"/>
      <c r="Z1955"/>
      <c r="AA1955"/>
    </row>
    <row r="1956" spans="1:27" x14ac:dyDescent="0.25">
      <c r="A1956"/>
      <c r="B1956"/>
      <c r="C1956"/>
      <c r="D1956"/>
      <c r="E1956" s="108"/>
      <c r="F1956"/>
      <c r="G1956"/>
      <c r="H1956" s="108"/>
      <c r="I1956"/>
      <c r="J1956"/>
      <c r="K1956"/>
      <c r="L1956" s="111"/>
      <c r="M1956"/>
      <c r="N1956"/>
      <c r="O1956"/>
      <c r="P1956"/>
      <c r="Q1956"/>
      <c r="R1956"/>
      <c r="S1956"/>
      <c r="T1956" s="109"/>
      <c r="U1956"/>
      <c r="V1956"/>
      <c r="W1956"/>
      <c r="X1956"/>
      <c r="Y1956"/>
      <c r="Z1956"/>
      <c r="AA1956"/>
    </row>
    <row r="1957" spans="1:27" x14ac:dyDescent="0.25">
      <c r="A1957"/>
      <c r="B1957"/>
      <c r="C1957"/>
      <c r="D1957"/>
      <c r="E1957" s="108"/>
      <c r="F1957"/>
      <c r="G1957"/>
      <c r="H1957" s="108"/>
      <c r="I1957"/>
      <c r="J1957"/>
      <c r="K1957"/>
      <c r="L1957" s="111"/>
      <c r="M1957"/>
      <c r="N1957"/>
      <c r="O1957"/>
      <c r="P1957"/>
      <c r="Q1957"/>
      <c r="R1957"/>
      <c r="S1957"/>
      <c r="T1957" s="109"/>
      <c r="U1957"/>
      <c r="V1957"/>
      <c r="W1957"/>
      <c r="X1957"/>
      <c r="Y1957"/>
      <c r="Z1957"/>
      <c r="AA1957"/>
    </row>
    <row r="1958" spans="1:27" x14ac:dyDescent="0.25">
      <c r="A1958"/>
      <c r="B1958"/>
      <c r="C1958"/>
      <c r="D1958"/>
      <c r="E1958" s="108"/>
      <c r="F1958"/>
      <c r="G1958"/>
      <c r="H1958" s="108"/>
      <c r="I1958"/>
      <c r="J1958"/>
      <c r="K1958"/>
      <c r="L1958" s="111"/>
      <c r="M1958"/>
      <c r="N1958"/>
      <c r="O1958"/>
      <c r="P1958"/>
      <c r="Q1958"/>
      <c r="R1958"/>
      <c r="S1958"/>
      <c r="T1958" s="109"/>
      <c r="U1958"/>
      <c r="V1958"/>
      <c r="W1958"/>
      <c r="X1958"/>
      <c r="Y1958"/>
      <c r="Z1958"/>
      <c r="AA1958"/>
    </row>
    <row r="1959" spans="1:27" x14ac:dyDescent="0.25">
      <c r="A1959"/>
      <c r="B1959"/>
      <c r="C1959"/>
      <c r="D1959"/>
      <c r="E1959" s="108"/>
      <c r="F1959"/>
      <c r="G1959"/>
      <c r="H1959" s="108"/>
      <c r="I1959"/>
      <c r="J1959"/>
      <c r="K1959"/>
      <c r="L1959" s="111"/>
      <c r="M1959"/>
      <c r="N1959"/>
      <c r="O1959"/>
      <c r="P1959"/>
      <c r="Q1959"/>
      <c r="R1959"/>
      <c r="S1959"/>
      <c r="T1959" s="109"/>
      <c r="U1959"/>
      <c r="V1959"/>
      <c r="W1959"/>
      <c r="X1959"/>
      <c r="Y1959"/>
      <c r="Z1959"/>
      <c r="AA1959"/>
    </row>
    <row r="1960" spans="1:27" x14ac:dyDescent="0.25">
      <c r="A1960"/>
      <c r="B1960"/>
      <c r="C1960"/>
      <c r="D1960"/>
      <c r="E1960" s="108"/>
      <c r="F1960"/>
      <c r="G1960"/>
      <c r="H1960" s="108"/>
      <c r="I1960"/>
      <c r="J1960"/>
      <c r="K1960"/>
      <c r="L1960" s="111"/>
      <c r="M1960"/>
      <c r="N1960"/>
      <c r="O1960"/>
      <c r="P1960"/>
      <c r="Q1960"/>
      <c r="R1960"/>
      <c r="S1960"/>
      <c r="T1960" s="109"/>
      <c r="U1960"/>
      <c r="V1960"/>
      <c r="W1960"/>
      <c r="X1960"/>
      <c r="Y1960"/>
      <c r="Z1960"/>
      <c r="AA1960"/>
    </row>
    <row r="1961" spans="1:27" x14ac:dyDescent="0.25">
      <c r="A1961"/>
      <c r="B1961"/>
      <c r="C1961"/>
      <c r="D1961"/>
      <c r="E1961" s="108"/>
      <c r="F1961"/>
      <c r="G1961"/>
      <c r="H1961" s="108"/>
      <c r="I1961"/>
      <c r="J1961"/>
      <c r="K1961"/>
      <c r="L1961" s="111"/>
      <c r="M1961"/>
      <c r="N1961"/>
      <c r="O1961"/>
      <c r="P1961"/>
      <c r="Q1961"/>
      <c r="R1961"/>
      <c r="S1961"/>
      <c r="T1961" s="109"/>
      <c r="U1961"/>
      <c r="V1961"/>
      <c r="W1961"/>
      <c r="X1961"/>
      <c r="Y1961"/>
      <c r="Z1961"/>
      <c r="AA1961"/>
    </row>
    <row r="1962" spans="1:27" x14ac:dyDescent="0.25">
      <c r="A1962"/>
      <c r="B1962"/>
      <c r="C1962"/>
      <c r="D1962"/>
      <c r="E1962" s="108"/>
      <c r="F1962"/>
      <c r="G1962"/>
      <c r="H1962" s="108"/>
      <c r="I1962"/>
      <c r="J1962"/>
      <c r="K1962"/>
      <c r="L1962" s="111"/>
      <c r="M1962"/>
      <c r="N1962"/>
      <c r="O1962"/>
      <c r="P1962"/>
      <c r="Q1962"/>
      <c r="R1962"/>
      <c r="S1962"/>
      <c r="T1962" s="109"/>
      <c r="U1962"/>
      <c r="V1962"/>
      <c r="W1962"/>
      <c r="X1962"/>
      <c r="Y1962"/>
      <c r="Z1962"/>
      <c r="AA1962"/>
    </row>
    <row r="1963" spans="1:27" x14ac:dyDescent="0.25">
      <c r="A1963"/>
      <c r="B1963"/>
      <c r="C1963"/>
      <c r="D1963"/>
      <c r="E1963" s="108"/>
      <c r="F1963"/>
      <c r="G1963"/>
      <c r="H1963" s="108"/>
      <c r="I1963"/>
      <c r="J1963"/>
      <c r="K1963"/>
      <c r="L1963" s="111"/>
      <c r="M1963"/>
      <c r="N1963"/>
      <c r="O1963"/>
      <c r="P1963"/>
      <c r="Q1963"/>
      <c r="R1963"/>
      <c r="S1963"/>
      <c r="T1963" s="109"/>
      <c r="U1963"/>
      <c r="V1963"/>
      <c r="W1963"/>
      <c r="X1963"/>
      <c r="Y1963"/>
      <c r="Z1963"/>
      <c r="AA1963"/>
    </row>
    <row r="1964" spans="1:27" x14ac:dyDescent="0.25">
      <c r="A1964"/>
      <c r="B1964"/>
      <c r="C1964"/>
      <c r="D1964"/>
      <c r="E1964" s="108"/>
      <c r="F1964"/>
      <c r="G1964"/>
      <c r="H1964" s="108"/>
      <c r="I1964"/>
      <c r="J1964"/>
      <c r="K1964"/>
      <c r="L1964" s="111"/>
      <c r="M1964"/>
      <c r="N1964"/>
      <c r="O1964"/>
      <c r="P1964"/>
      <c r="Q1964"/>
      <c r="R1964"/>
      <c r="S1964"/>
      <c r="T1964" s="109"/>
      <c r="U1964"/>
      <c r="V1964"/>
      <c r="W1964"/>
      <c r="X1964"/>
      <c r="Y1964"/>
      <c r="Z1964"/>
      <c r="AA1964"/>
    </row>
    <row r="1965" spans="1:27" x14ac:dyDescent="0.25">
      <c r="A1965"/>
      <c r="B1965"/>
      <c r="C1965"/>
      <c r="D1965"/>
      <c r="E1965" s="108"/>
      <c r="F1965"/>
      <c r="G1965"/>
      <c r="H1965" s="108"/>
      <c r="I1965"/>
      <c r="J1965"/>
      <c r="K1965"/>
      <c r="L1965" s="111"/>
      <c r="M1965"/>
      <c r="N1965"/>
      <c r="O1965"/>
      <c r="P1965"/>
      <c r="Q1965"/>
      <c r="R1965"/>
      <c r="S1965"/>
      <c r="T1965" s="109"/>
      <c r="U1965"/>
      <c r="V1965"/>
      <c r="W1965"/>
      <c r="X1965"/>
      <c r="Y1965"/>
      <c r="Z1965"/>
      <c r="AA1965"/>
    </row>
    <row r="1966" spans="1:27" x14ac:dyDescent="0.25">
      <c r="A1966"/>
      <c r="B1966"/>
      <c r="C1966"/>
      <c r="D1966"/>
      <c r="E1966" s="108"/>
      <c r="F1966"/>
      <c r="G1966"/>
      <c r="H1966" s="108"/>
      <c r="I1966"/>
      <c r="J1966"/>
      <c r="K1966"/>
      <c r="L1966" s="111"/>
      <c r="M1966"/>
      <c r="N1966"/>
      <c r="O1966"/>
      <c r="P1966"/>
      <c r="Q1966"/>
      <c r="R1966"/>
      <c r="S1966"/>
      <c r="T1966" s="109"/>
      <c r="U1966"/>
      <c r="V1966"/>
      <c r="W1966"/>
      <c r="X1966"/>
      <c r="Y1966"/>
      <c r="Z1966"/>
      <c r="AA1966"/>
    </row>
    <row r="1967" spans="1:27" x14ac:dyDescent="0.25">
      <c r="A1967"/>
      <c r="B1967"/>
      <c r="C1967"/>
      <c r="D1967"/>
      <c r="E1967" s="108"/>
      <c r="F1967"/>
      <c r="G1967"/>
      <c r="H1967" s="108"/>
      <c r="I1967"/>
      <c r="J1967"/>
      <c r="K1967"/>
      <c r="L1967" s="111"/>
      <c r="M1967"/>
      <c r="N1967"/>
      <c r="O1967"/>
      <c r="P1967"/>
      <c r="Q1967"/>
      <c r="R1967"/>
      <c r="S1967"/>
      <c r="T1967" s="109"/>
      <c r="U1967"/>
      <c r="V1967"/>
      <c r="W1967"/>
      <c r="X1967"/>
      <c r="Y1967"/>
      <c r="Z1967"/>
      <c r="AA1967"/>
    </row>
    <row r="1968" spans="1:27" x14ac:dyDescent="0.25">
      <c r="A1968"/>
      <c r="B1968"/>
      <c r="C1968"/>
      <c r="D1968"/>
      <c r="E1968" s="108"/>
      <c r="F1968"/>
      <c r="G1968"/>
      <c r="H1968" s="108"/>
      <c r="I1968"/>
      <c r="J1968"/>
      <c r="K1968"/>
      <c r="L1968" s="111"/>
      <c r="M1968"/>
      <c r="N1968"/>
      <c r="O1968"/>
      <c r="P1968"/>
      <c r="Q1968"/>
      <c r="R1968"/>
      <c r="S1968"/>
      <c r="T1968" s="109"/>
      <c r="U1968"/>
      <c r="V1968"/>
      <c r="W1968"/>
      <c r="X1968"/>
      <c r="Y1968"/>
      <c r="Z1968"/>
      <c r="AA1968"/>
    </row>
    <row r="1969" spans="1:27" x14ac:dyDescent="0.25">
      <c r="A1969"/>
      <c r="B1969"/>
      <c r="C1969"/>
      <c r="D1969"/>
      <c r="E1969" s="108"/>
      <c r="F1969"/>
      <c r="G1969"/>
      <c r="H1969" s="108"/>
      <c r="I1969"/>
      <c r="J1969"/>
      <c r="K1969"/>
      <c r="L1969" s="111"/>
      <c r="M1969"/>
      <c r="N1969"/>
      <c r="O1969"/>
      <c r="P1969"/>
      <c r="Q1969"/>
      <c r="R1969"/>
      <c r="S1969"/>
      <c r="T1969" s="109"/>
      <c r="U1969"/>
      <c r="V1969"/>
      <c r="W1969"/>
      <c r="X1969"/>
      <c r="Y1969"/>
      <c r="Z1969"/>
      <c r="AA1969"/>
    </row>
    <row r="1970" spans="1:27" x14ac:dyDescent="0.25">
      <c r="A1970"/>
      <c r="B1970"/>
      <c r="C1970"/>
      <c r="D1970"/>
      <c r="E1970" s="108"/>
      <c r="F1970"/>
      <c r="G1970"/>
      <c r="H1970" s="108"/>
      <c r="I1970"/>
      <c r="J1970"/>
      <c r="K1970"/>
      <c r="L1970" s="111"/>
      <c r="M1970"/>
      <c r="N1970"/>
      <c r="O1970"/>
      <c r="P1970"/>
      <c r="Q1970"/>
      <c r="R1970"/>
      <c r="S1970"/>
      <c r="T1970" s="109"/>
      <c r="U1970"/>
      <c r="V1970"/>
      <c r="W1970"/>
      <c r="X1970"/>
      <c r="Y1970"/>
      <c r="Z1970"/>
      <c r="AA1970"/>
    </row>
    <row r="1971" spans="1:27" x14ac:dyDescent="0.25">
      <c r="A1971"/>
      <c r="B1971"/>
      <c r="C1971"/>
      <c r="D1971"/>
      <c r="E1971" s="108"/>
      <c r="F1971"/>
      <c r="G1971"/>
      <c r="H1971" s="108"/>
      <c r="I1971"/>
      <c r="J1971"/>
      <c r="K1971"/>
      <c r="L1971" s="111"/>
      <c r="M1971"/>
      <c r="N1971"/>
      <c r="O1971"/>
      <c r="P1971"/>
      <c r="Q1971"/>
      <c r="R1971"/>
      <c r="S1971"/>
      <c r="T1971" s="109"/>
      <c r="U1971"/>
      <c r="V1971"/>
      <c r="W1971"/>
      <c r="X1971"/>
      <c r="Y1971"/>
      <c r="Z1971"/>
      <c r="AA1971"/>
    </row>
    <row r="1972" spans="1:27" x14ac:dyDescent="0.25">
      <c r="A1972"/>
      <c r="B1972"/>
      <c r="C1972"/>
      <c r="D1972"/>
      <c r="E1972" s="108"/>
      <c r="F1972"/>
      <c r="G1972"/>
      <c r="H1972" s="108"/>
      <c r="I1972"/>
      <c r="J1972"/>
      <c r="K1972"/>
      <c r="L1972" s="111"/>
      <c r="M1972"/>
      <c r="N1972"/>
      <c r="O1972"/>
      <c r="P1972"/>
      <c r="Q1972"/>
      <c r="R1972"/>
      <c r="S1972"/>
      <c r="T1972" s="109"/>
      <c r="U1972"/>
      <c r="V1972"/>
      <c r="W1972"/>
      <c r="X1972"/>
      <c r="Y1972"/>
      <c r="Z1972"/>
      <c r="AA1972"/>
    </row>
    <row r="1973" spans="1:27" x14ac:dyDescent="0.25">
      <c r="A1973"/>
      <c r="B1973"/>
      <c r="C1973"/>
      <c r="D1973"/>
      <c r="E1973" s="108"/>
      <c r="F1973"/>
      <c r="G1973"/>
      <c r="H1973" s="108"/>
      <c r="I1973"/>
      <c r="J1973"/>
      <c r="K1973"/>
      <c r="L1973" s="111"/>
      <c r="M1973"/>
      <c r="N1973"/>
      <c r="O1973"/>
      <c r="P1973"/>
      <c r="Q1973"/>
      <c r="R1973"/>
      <c r="S1973"/>
      <c r="T1973" s="109"/>
      <c r="U1973"/>
      <c r="V1973"/>
      <c r="W1973"/>
      <c r="X1973"/>
      <c r="Y1973"/>
      <c r="Z1973"/>
      <c r="AA1973"/>
    </row>
    <row r="1974" spans="1:27" x14ac:dyDescent="0.25">
      <c r="A1974"/>
      <c r="B1974"/>
      <c r="C1974"/>
      <c r="D1974"/>
      <c r="E1974" s="108"/>
      <c r="F1974"/>
      <c r="G1974"/>
      <c r="H1974" s="108"/>
      <c r="I1974"/>
      <c r="J1974"/>
      <c r="K1974"/>
      <c r="L1974" s="111"/>
      <c r="M1974"/>
      <c r="N1974"/>
      <c r="O1974"/>
      <c r="P1974"/>
      <c r="Q1974"/>
      <c r="R1974"/>
      <c r="S1974"/>
      <c r="T1974" s="109"/>
      <c r="U1974"/>
      <c r="V1974"/>
      <c r="W1974"/>
      <c r="X1974"/>
      <c r="Y1974"/>
      <c r="Z1974"/>
      <c r="AA1974"/>
    </row>
    <row r="1975" spans="1:27" x14ac:dyDescent="0.25">
      <c r="A1975"/>
      <c r="B1975"/>
      <c r="C1975"/>
      <c r="D1975"/>
      <c r="E1975" s="108"/>
      <c r="F1975"/>
      <c r="G1975"/>
      <c r="H1975" s="108"/>
      <c r="I1975"/>
      <c r="J1975"/>
      <c r="K1975"/>
      <c r="L1975" s="111"/>
      <c r="M1975"/>
      <c r="N1975"/>
      <c r="O1975"/>
      <c r="P1975"/>
      <c r="Q1975"/>
      <c r="R1975"/>
      <c r="S1975"/>
      <c r="T1975" s="109"/>
      <c r="U1975"/>
      <c r="V1975"/>
      <c r="W1975"/>
      <c r="X1975"/>
      <c r="Y1975"/>
      <c r="Z1975"/>
      <c r="AA1975"/>
    </row>
    <row r="1976" spans="1:27" x14ac:dyDescent="0.25">
      <c r="A1976"/>
      <c r="B1976"/>
      <c r="C1976"/>
      <c r="D1976"/>
      <c r="E1976" s="108"/>
      <c r="F1976"/>
      <c r="G1976"/>
      <c r="H1976" s="108"/>
      <c r="I1976"/>
      <c r="J1976"/>
      <c r="K1976"/>
      <c r="L1976" s="111"/>
      <c r="M1976"/>
      <c r="N1976"/>
      <c r="O1976"/>
      <c r="P1976"/>
      <c r="Q1976"/>
      <c r="R1976"/>
      <c r="S1976"/>
      <c r="T1976" s="109"/>
      <c r="U1976"/>
      <c r="V1976"/>
      <c r="W1976"/>
      <c r="X1976"/>
      <c r="Y1976"/>
      <c r="Z1976"/>
      <c r="AA1976"/>
    </row>
    <row r="1977" spans="1:27" x14ac:dyDescent="0.25">
      <c r="A1977"/>
      <c r="B1977"/>
      <c r="C1977"/>
      <c r="D1977"/>
      <c r="E1977" s="108"/>
      <c r="F1977"/>
      <c r="G1977"/>
      <c r="H1977" s="108"/>
      <c r="I1977"/>
      <c r="J1977"/>
      <c r="K1977"/>
      <c r="L1977" s="111"/>
      <c r="M1977"/>
      <c r="N1977"/>
      <c r="O1977"/>
      <c r="P1977"/>
      <c r="Q1977"/>
      <c r="R1977"/>
      <c r="S1977"/>
      <c r="T1977" s="109"/>
      <c r="U1977"/>
      <c r="V1977"/>
      <c r="W1977"/>
      <c r="X1977"/>
      <c r="Y1977"/>
      <c r="Z1977"/>
      <c r="AA1977"/>
    </row>
    <row r="1978" spans="1:27" x14ac:dyDescent="0.25">
      <c r="A1978"/>
      <c r="B1978"/>
      <c r="C1978"/>
      <c r="D1978"/>
      <c r="E1978" s="108"/>
      <c r="F1978"/>
      <c r="G1978"/>
      <c r="H1978" s="108"/>
      <c r="I1978"/>
      <c r="J1978"/>
      <c r="K1978"/>
      <c r="L1978" s="111"/>
      <c r="M1978"/>
      <c r="N1978"/>
      <c r="O1978"/>
      <c r="P1978"/>
      <c r="Q1978"/>
      <c r="R1978"/>
      <c r="S1978"/>
      <c r="T1978" s="109"/>
      <c r="U1978"/>
      <c r="V1978"/>
      <c r="W1978"/>
      <c r="X1978"/>
      <c r="Y1978"/>
      <c r="Z1978"/>
      <c r="AA1978"/>
    </row>
    <row r="1979" spans="1:27" x14ac:dyDescent="0.25">
      <c r="A1979"/>
      <c r="B1979"/>
      <c r="C1979"/>
      <c r="D1979"/>
      <c r="E1979" s="108"/>
      <c r="F1979"/>
      <c r="G1979"/>
      <c r="H1979" s="108"/>
      <c r="I1979"/>
      <c r="J1979"/>
      <c r="K1979"/>
      <c r="L1979" s="111"/>
      <c r="M1979"/>
      <c r="N1979"/>
      <c r="O1979"/>
      <c r="P1979"/>
      <c r="Q1979"/>
      <c r="R1979"/>
      <c r="S1979"/>
      <c r="T1979" s="109"/>
      <c r="U1979"/>
      <c r="V1979"/>
      <c r="W1979"/>
      <c r="X1979"/>
      <c r="Y1979"/>
      <c r="Z1979"/>
      <c r="AA1979"/>
    </row>
    <row r="1980" spans="1:27" x14ac:dyDescent="0.25">
      <c r="A1980"/>
      <c r="B1980"/>
      <c r="C1980"/>
      <c r="D1980"/>
      <c r="E1980" s="108"/>
      <c r="F1980"/>
      <c r="G1980"/>
      <c r="H1980" s="108"/>
      <c r="I1980"/>
      <c r="J1980"/>
      <c r="K1980"/>
      <c r="L1980" s="111"/>
      <c r="M1980"/>
      <c r="N1980"/>
      <c r="O1980"/>
      <c r="P1980"/>
      <c r="Q1980"/>
      <c r="R1980"/>
      <c r="S1980"/>
      <c r="T1980" s="109"/>
      <c r="U1980"/>
      <c r="V1980"/>
      <c r="W1980"/>
      <c r="X1980"/>
      <c r="Y1980"/>
      <c r="Z1980"/>
      <c r="AA1980"/>
    </row>
    <row r="1981" spans="1:27" x14ac:dyDescent="0.25">
      <c r="A1981"/>
      <c r="B1981"/>
      <c r="C1981"/>
      <c r="D1981"/>
      <c r="E1981" s="108"/>
      <c r="F1981"/>
      <c r="G1981"/>
      <c r="H1981" s="108"/>
      <c r="I1981"/>
      <c r="J1981"/>
      <c r="K1981"/>
      <c r="L1981" s="111"/>
      <c r="M1981"/>
      <c r="N1981"/>
      <c r="O1981"/>
      <c r="P1981"/>
      <c r="Q1981"/>
      <c r="R1981"/>
      <c r="S1981"/>
      <c r="T1981" s="109"/>
      <c r="U1981"/>
      <c r="V1981"/>
      <c r="W1981"/>
      <c r="X1981"/>
      <c r="Y1981"/>
      <c r="Z1981"/>
      <c r="AA1981"/>
    </row>
    <row r="1982" spans="1:27" x14ac:dyDescent="0.25">
      <c r="A1982"/>
      <c r="B1982"/>
      <c r="C1982"/>
      <c r="D1982"/>
      <c r="E1982" s="108"/>
      <c r="F1982"/>
      <c r="G1982"/>
      <c r="H1982" s="108"/>
      <c r="I1982"/>
      <c r="J1982"/>
      <c r="K1982"/>
      <c r="L1982" s="111"/>
      <c r="M1982"/>
      <c r="N1982"/>
      <c r="O1982"/>
      <c r="P1982"/>
      <c r="Q1982"/>
      <c r="R1982"/>
      <c r="S1982"/>
      <c r="T1982" s="109"/>
      <c r="U1982"/>
      <c r="V1982"/>
      <c r="W1982"/>
      <c r="X1982"/>
      <c r="Y1982"/>
      <c r="Z1982"/>
      <c r="AA1982"/>
    </row>
    <row r="1983" spans="1:27" x14ac:dyDescent="0.25">
      <c r="A1983"/>
      <c r="B1983"/>
      <c r="C1983"/>
      <c r="D1983"/>
      <c r="E1983" s="108"/>
      <c r="F1983"/>
      <c r="G1983"/>
      <c r="H1983" s="108"/>
      <c r="I1983"/>
      <c r="J1983"/>
      <c r="K1983"/>
      <c r="L1983" s="111"/>
      <c r="M1983"/>
      <c r="N1983"/>
      <c r="O1983"/>
      <c r="P1983"/>
      <c r="Q1983"/>
      <c r="R1983"/>
      <c r="S1983"/>
      <c r="T1983" s="109"/>
      <c r="U1983"/>
      <c r="V1983"/>
      <c r="W1983"/>
      <c r="X1983"/>
      <c r="Y1983"/>
      <c r="Z1983"/>
      <c r="AA1983"/>
    </row>
    <row r="1984" spans="1:27" x14ac:dyDescent="0.25">
      <c r="A1984"/>
      <c r="B1984"/>
      <c r="C1984"/>
      <c r="D1984"/>
      <c r="E1984" s="108"/>
      <c r="F1984"/>
      <c r="G1984"/>
      <c r="H1984" s="108"/>
      <c r="I1984"/>
      <c r="J1984"/>
      <c r="K1984"/>
      <c r="L1984" s="111"/>
      <c r="M1984"/>
      <c r="N1984"/>
      <c r="O1984"/>
      <c r="P1984"/>
      <c r="Q1984"/>
      <c r="R1984"/>
      <c r="S1984"/>
      <c r="T1984" s="109"/>
      <c r="U1984"/>
      <c r="V1984"/>
      <c r="W1984"/>
      <c r="X1984"/>
      <c r="Y1984"/>
      <c r="Z1984"/>
      <c r="AA1984"/>
    </row>
    <row r="1985" spans="1:27" x14ac:dyDescent="0.25">
      <c r="A1985"/>
      <c r="B1985"/>
      <c r="C1985"/>
      <c r="D1985"/>
      <c r="E1985" s="108"/>
      <c r="F1985"/>
      <c r="G1985"/>
      <c r="H1985" s="108"/>
      <c r="I1985"/>
      <c r="J1985"/>
      <c r="K1985"/>
      <c r="L1985" s="111"/>
      <c r="M1985"/>
      <c r="N1985"/>
      <c r="O1985"/>
      <c r="P1985"/>
      <c r="Q1985"/>
      <c r="R1985"/>
      <c r="S1985"/>
      <c r="T1985" s="109"/>
      <c r="U1985"/>
      <c r="V1985"/>
      <c r="W1985"/>
      <c r="X1985"/>
      <c r="Y1985"/>
      <c r="Z1985"/>
      <c r="AA1985"/>
    </row>
    <row r="1986" spans="1:27" x14ac:dyDescent="0.25">
      <c r="A1986"/>
      <c r="B1986"/>
      <c r="C1986"/>
      <c r="D1986"/>
      <c r="E1986" s="108"/>
      <c r="F1986"/>
      <c r="G1986"/>
      <c r="H1986" s="108"/>
      <c r="I1986"/>
      <c r="J1986"/>
      <c r="K1986"/>
      <c r="L1986" s="111"/>
      <c r="M1986"/>
      <c r="N1986"/>
      <c r="O1986"/>
      <c r="P1986"/>
      <c r="Q1986"/>
      <c r="R1986"/>
      <c r="S1986"/>
      <c r="T1986" s="109"/>
      <c r="U1986"/>
      <c r="V1986"/>
      <c r="W1986"/>
      <c r="X1986"/>
      <c r="Y1986"/>
      <c r="Z1986"/>
      <c r="AA1986"/>
    </row>
    <row r="1987" spans="1:27" x14ac:dyDescent="0.25">
      <c r="A1987"/>
      <c r="B1987"/>
      <c r="C1987"/>
      <c r="D1987"/>
      <c r="E1987" s="108"/>
      <c r="F1987"/>
      <c r="G1987"/>
      <c r="H1987" s="108"/>
      <c r="I1987"/>
      <c r="J1987"/>
      <c r="K1987"/>
      <c r="L1987" s="111"/>
      <c r="M1987"/>
      <c r="N1987"/>
      <c r="O1987"/>
      <c r="P1987"/>
      <c r="Q1987"/>
      <c r="R1987"/>
      <c r="S1987"/>
      <c r="T1987" s="109"/>
      <c r="U1987"/>
      <c r="V1987"/>
      <c r="W1987"/>
      <c r="X1987"/>
      <c r="Y1987"/>
      <c r="Z1987"/>
      <c r="AA1987"/>
    </row>
    <row r="1988" spans="1:27" x14ac:dyDescent="0.25">
      <c r="A1988"/>
      <c r="B1988"/>
      <c r="C1988"/>
      <c r="D1988"/>
      <c r="E1988" s="108"/>
      <c r="F1988"/>
      <c r="G1988"/>
      <c r="H1988" s="108"/>
      <c r="I1988"/>
      <c r="J1988"/>
      <c r="K1988"/>
      <c r="L1988" s="111"/>
      <c r="M1988"/>
      <c r="N1988"/>
      <c r="O1988"/>
      <c r="P1988"/>
      <c r="Q1988"/>
      <c r="R1988"/>
      <c r="S1988"/>
      <c r="T1988" s="109"/>
      <c r="U1988"/>
      <c r="V1988"/>
      <c r="W1988"/>
      <c r="X1988"/>
      <c r="Y1988"/>
      <c r="Z1988"/>
      <c r="AA1988"/>
    </row>
    <row r="1989" spans="1:27" x14ac:dyDescent="0.25">
      <c r="A1989"/>
      <c r="B1989"/>
      <c r="C1989"/>
      <c r="D1989"/>
      <c r="E1989" s="108"/>
      <c r="F1989"/>
      <c r="G1989"/>
      <c r="H1989" s="108"/>
      <c r="I1989"/>
      <c r="J1989"/>
      <c r="K1989"/>
      <c r="L1989" s="111"/>
      <c r="M1989"/>
      <c r="N1989"/>
      <c r="O1989"/>
      <c r="P1989"/>
      <c r="Q1989"/>
      <c r="R1989"/>
      <c r="S1989"/>
      <c r="T1989" s="109"/>
      <c r="U1989"/>
      <c r="V1989"/>
      <c r="W1989"/>
      <c r="X1989"/>
      <c r="Y1989"/>
      <c r="Z1989"/>
      <c r="AA1989"/>
    </row>
    <row r="1990" spans="1:27" x14ac:dyDescent="0.25">
      <c r="A1990"/>
      <c r="B1990"/>
      <c r="C1990"/>
      <c r="D1990"/>
      <c r="E1990" s="108"/>
      <c r="F1990"/>
      <c r="G1990"/>
      <c r="H1990" s="108"/>
      <c r="I1990"/>
      <c r="J1990"/>
      <c r="K1990"/>
      <c r="L1990" s="111"/>
      <c r="M1990"/>
      <c r="N1990"/>
      <c r="O1990"/>
      <c r="P1990"/>
      <c r="Q1990"/>
      <c r="R1990"/>
      <c r="S1990"/>
      <c r="T1990" s="109"/>
      <c r="U1990"/>
      <c r="V1990"/>
      <c r="W1990"/>
      <c r="X1990"/>
      <c r="Y1990"/>
      <c r="Z1990"/>
      <c r="AA1990"/>
    </row>
    <row r="1991" spans="1:27" x14ac:dyDescent="0.25">
      <c r="A1991"/>
      <c r="B1991"/>
      <c r="C1991"/>
      <c r="D1991"/>
      <c r="E1991" s="108"/>
      <c r="F1991"/>
      <c r="G1991"/>
      <c r="H1991" s="108"/>
      <c r="I1991"/>
      <c r="J1991"/>
      <c r="K1991"/>
      <c r="L1991" s="111"/>
      <c r="M1991"/>
      <c r="N1991"/>
      <c r="O1991"/>
      <c r="P1991"/>
      <c r="Q1991"/>
      <c r="R1991"/>
      <c r="S1991"/>
      <c r="T1991" s="109"/>
      <c r="U1991"/>
      <c r="V1991"/>
      <c r="W1991"/>
      <c r="X1991"/>
      <c r="Y1991"/>
      <c r="Z1991"/>
      <c r="AA1991"/>
    </row>
    <row r="1992" spans="1:27" x14ac:dyDescent="0.25">
      <c r="A1992"/>
      <c r="B1992"/>
      <c r="C1992"/>
      <c r="D1992"/>
      <c r="E1992" s="108"/>
      <c r="F1992"/>
      <c r="G1992"/>
      <c r="H1992" s="108"/>
      <c r="I1992"/>
      <c r="J1992"/>
      <c r="K1992"/>
      <c r="L1992" s="111"/>
      <c r="M1992"/>
      <c r="N1992"/>
      <c r="O1992"/>
      <c r="P1992"/>
      <c r="Q1992"/>
      <c r="R1992"/>
      <c r="S1992"/>
      <c r="T1992" s="109"/>
      <c r="U1992"/>
      <c r="V1992"/>
      <c r="W1992"/>
      <c r="X1992"/>
      <c r="Y1992"/>
      <c r="Z1992"/>
      <c r="AA1992"/>
    </row>
    <row r="1993" spans="1:27" x14ac:dyDescent="0.25">
      <c r="A1993"/>
      <c r="B1993"/>
      <c r="C1993"/>
      <c r="D1993"/>
      <c r="E1993" s="108"/>
      <c r="F1993"/>
      <c r="G1993"/>
      <c r="H1993" s="108"/>
      <c r="I1993"/>
      <c r="J1993"/>
      <c r="K1993"/>
      <c r="L1993" s="111"/>
      <c r="M1993"/>
      <c r="N1993"/>
      <c r="O1993"/>
      <c r="P1993"/>
      <c r="Q1993"/>
      <c r="R1993"/>
      <c r="S1993"/>
      <c r="T1993" s="109"/>
      <c r="U1993"/>
      <c r="V1993"/>
      <c r="W1993"/>
      <c r="X1993"/>
      <c r="Y1993"/>
      <c r="Z1993"/>
      <c r="AA1993"/>
    </row>
    <row r="1994" spans="1:27" x14ac:dyDescent="0.25">
      <c r="A1994"/>
      <c r="B1994"/>
      <c r="C1994"/>
      <c r="D1994"/>
      <c r="E1994" s="108"/>
      <c r="F1994"/>
      <c r="G1994"/>
      <c r="H1994" s="108"/>
      <c r="I1994"/>
      <c r="J1994"/>
      <c r="K1994"/>
      <c r="L1994" s="111"/>
      <c r="M1994"/>
      <c r="N1994"/>
      <c r="O1994"/>
      <c r="P1994"/>
      <c r="Q1994"/>
      <c r="R1994"/>
      <c r="S1994"/>
      <c r="T1994" s="109"/>
      <c r="U1994"/>
      <c r="V1994"/>
      <c r="W1994"/>
      <c r="X1994"/>
      <c r="Y1994"/>
      <c r="Z1994"/>
      <c r="AA1994"/>
    </row>
    <row r="1995" spans="1:27" x14ac:dyDescent="0.25">
      <c r="A1995"/>
      <c r="B1995"/>
      <c r="C1995"/>
      <c r="D1995"/>
      <c r="E1995" s="108"/>
      <c r="F1995"/>
      <c r="G1995"/>
      <c r="H1995" s="108"/>
      <c r="I1995"/>
      <c r="J1995"/>
      <c r="K1995"/>
      <c r="L1995" s="111"/>
      <c r="M1995"/>
      <c r="N1995"/>
      <c r="O1995"/>
      <c r="P1995"/>
      <c r="Q1995"/>
      <c r="R1995"/>
      <c r="S1995"/>
      <c r="T1995" s="109"/>
      <c r="U1995"/>
      <c r="V1995"/>
      <c r="W1995"/>
      <c r="X1995"/>
      <c r="Y1995"/>
      <c r="Z1995"/>
      <c r="AA1995"/>
    </row>
    <row r="1996" spans="1:27" x14ac:dyDescent="0.25">
      <c r="A1996"/>
      <c r="B1996"/>
      <c r="C1996"/>
      <c r="D1996"/>
      <c r="E1996" s="108"/>
      <c r="F1996"/>
      <c r="G1996"/>
      <c r="H1996" s="108"/>
      <c r="I1996"/>
      <c r="J1996"/>
      <c r="K1996"/>
      <c r="L1996" s="111"/>
      <c r="M1996"/>
      <c r="N1996"/>
      <c r="O1996"/>
      <c r="P1996"/>
      <c r="Q1996"/>
      <c r="R1996"/>
      <c r="S1996"/>
      <c r="T1996" s="109"/>
      <c r="U1996"/>
      <c r="V1996"/>
      <c r="W1996"/>
      <c r="X1996"/>
      <c r="Y1996"/>
      <c r="Z1996"/>
      <c r="AA1996"/>
    </row>
    <row r="1997" spans="1:27" x14ac:dyDescent="0.25">
      <c r="A1997"/>
      <c r="B1997"/>
      <c r="C1997"/>
      <c r="D1997"/>
      <c r="E1997" s="108"/>
      <c r="F1997"/>
      <c r="G1997"/>
      <c r="H1997" s="108"/>
      <c r="I1997"/>
      <c r="J1997"/>
      <c r="K1997"/>
      <c r="L1997" s="111"/>
      <c r="M1997"/>
      <c r="N1997"/>
      <c r="O1997"/>
      <c r="P1997"/>
      <c r="Q1997"/>
      <c r="R1997"/>
      <c r="S1997"/>
      <c r="T1997" s="109"/>
      <c r="U1997"/>
      <c r="V1997"/>
      <c r="W1997"/>
      <c r="X1997"/>
      <c r="Y1997"/>
      <c r="Z1997"/>
      <c r="AA1997"/>
    </row>
    <row r="1998" spans="1:27" x14ac:dyDescent="0.25">
      <c r="A1998"/>
      <c r="B1998"/>
      <c r="C1998"/>
      <c r="D1998"/>
      <c r="E1998" s="108"/>
      <c r="F1998"/>
      <c r="G1998"/>
      <c r="H1998" s="108"/>
      <c r="I1998"/>
      <c r="J1998"/>
      <c r="K1998"/>
      <c r="L1998" s="111"/>
      <c r="M1998"/>
      <c r="N1998"/>
      <c r="O1998"/>
      <c r="P1998"/>
      <c r="Q1998"/>
      <c r="R1998"/>
      <c r="S1998"/>
      <c r="T1998" s="109"/>
      <c r="U1998"/>
      <c r="V1998"/>
      <c r="W1998"/>
      <c r="X1998"/>
      <c r="Y1998"/>
      <c r="Z1998"/>
      <c r="AA1998"/>
    </row>
    <row r="1999" spans="1:27" x14ac:dyDescent="0.25">
      <c r="A1999"/>
      <c r="B1999"/>
      <c r="C1999"/>
      <c r="D1999"/>
      <c r="E1999" s="108"/>
      <c r="F1999"/>
      <c r="G1999"/>
      <c r="H1999" s="108"/>
      <c r="I1999"/>
      <c r="J1999"/>
      <c r="K1999"/>
      <c r="L1999" s="111"/>
      <c r="M1999"/>
      <c r="N1999"/>
      <c r="O1999"/>
      <c r="P1999"/>
      <c r="Q1999"/>
      <c r="R1999"/>
      <c r="S1999"/>
      <c r="T1999" s="109"/>
      <c r="U1999"/>
      <c r="V1999"/>
      <c r="W1999"/>
      <c r="X1999"/>
      <c r="Y1999"/>
      <c r="Z1999"/>
      <c r="AA1999"/>
    </row>
    <row r="2000" spans="1:27" x14ac:dyDescent="0.25">
      <c r="A2000"/>
      <c r="B2000"/>
      <c r="C2000"/>
      <c r="D2000"/>
      <c r="E2000" s="108"/>
      <c r="F2000"/>
      <c r="G2000"/>
      <c r="H2000" s="108"/>
      <c r="I2000"/>
      <c r="J2000"/>
      <c r="K2000"/>
      <c r="L2000" s="111"/>
      <c r="M2000"/>
      <c r="N2000"/>
      <c r="O2000"/>
      <c r="P2000"/>
      <c r="Q2000"/>
      <c r="R2000"/>
      <c r="S2000"/>
      <c r="T2000" s="109"/>
      <c r="U2000"/>
      <c r="V2000"/>
      <c r="W2000"/>
      <c r="X2000"/>
      <c r="Y2000"/>
      <c r="Z2000"/>
      <c r="AA2000"/>
    </row>
    <row r="2001" spans="1:27" x14ac:dyDescent="0.25">
      <c r="A2001"/>
      <c r="B2001"/>
      <c r="C2001"/>
      <c r="D2001"/>
      <c r="E2001" s="108"/>
      <c r="F2001"/>
      <c r="G2001"/>
      <c r="H2001" s="108"/>
      <c r="I2001"/>
      <c r="J2001"/>
      <c r="K2001"/>
      <c r="L2001" s="111"/>
      <c r="M2001"/>
      <c r="N2001"/>
      <c r="O2001"/>
      <c r="P2001"/>
      <c r="Q2001"/>
      <c r="R2001"/>
      <c r="S2001"/>
      <c r="T2001" s="109"/>
      <c r="U2001"/>
      <c r="V2001"/>
      <c r="W2001"/>
      <c r="X2001"/>
      <c r="Y2001"/>
      <c r="Z2001"/>
      <c r="AA2001"/>
    </row>
    <row r="2002" spans="1:27" x14ac:dyDescent="0.25">
      <c r="A2002"/>
      <c r="B2002"/>
      <c r="C2002"/>
      <c r="D2002"/>
      <c r="E2002" s="108"/>
      <c r="F2002"/>
      <c r="G2002"/>
      <c r="H2002" s="108"/>
      <c r="I2002"/>
      <c r="J2002"/>
      <c r="K2002"/>
      <c r="L2002" s="111"/>
      <c r="M2002"/>
      <c r="N2002"/>
      <c r="O2002"/>
      <c r="P2002"/>
      <c r="Q2002"/>
      <c r="R2002"/>
      <c r="S2002"/>
      <c r="T2002" s="109"/>
      <c r="U2002"/>
      <c r="V2002"/>
      <c r="W2002"/>
      <c r="X2002"/>
      <c r="Y2002"/>
      <c r="Z2002"/>
      <c r="AA2002"/>
    </row>
    <row r="2003" spans="1:27" x14ac:dyDescent="0.25">
      <c r="A2003"/>
      <c r="B2003"/>
      <c r="C2003"/>
      <c r="D2003"/>
      <c r="E2003" s="108"/>
      <c r="F2003"/>
      <c r="G2003"/>
      <c r="H2003" s="108"/>
      <c r="I2003"/>
      <c r="J2003"/>
      <c r="K2003"/>
      <c r="L2003" s="111"/>
      <c r="M2003"/>
      <c r="N2003"/>
      <c r="O2003"/>
      <c r="P2003"/>
      <c r="Q2003"/>
      <c r="R2003"/>
      <c r="S2003"/>
      <c r="T2003" s="109"/>
      <c r="U2003"/>
      <c r="V2003"/>
      <c r="W2003"/>
      <c r="X2003"/>
      <c r="Y2003"/>
      <c r="Z2003"/>
      <c r="AA2003"/>
    </row>
    <row r="2004" spans="1:27" x14ac:dyDescent="0.25">
      <c r="A2004"/>
      <c r="B2004"/>
      <c r="C2004"/>
      <c r="D2004"/>
      <c r="E2004" s="108"/>
      <c r="F2004"/>
      <c r="G2004"/>
      <c r="H2004"/>
      <c r="I2004"/>
      <c r="J2004"/>
      <c r="K2004"/>
      <c r="L2004" s="111"/>
      <c r="M2004"/>
      <c r="N2004"/>
      <c r="O2004"/>
      <c r="P2004"/>
      <c r="Q2004"/>
      <c r="R2004"/>
      <c r="S2004"/>
      <c r="T2004" s="109"/>
      <c r="U2004"/>
      <c r="V2004"/>
      <c r="W2004"/>
      <c r="X2004"/>
      <c r="Y2004"/>
      <c r="Z2004"/>
      <c r="AA2004"/>
    </row>
    <row r="2005" spans="1:27" x14ac:dyDescent="0.25">
      <c r="A2005"/>
      <c r="B2005"/>
      <c r="C2005"/>
      <c r="D2005"/>
      <c r="E2005" s="108"/>
      <c r="F2005"/>
      <c r="G2005"/>
      <c r="H2005" s="108"/>
      <c r="I2005"/>
      <c r="J2005"/>
      <c r="K2005"/>
      <c r="L2005" s="111"/>
      <c r="M2005"/>
      <c r="N2005"/>
      <c r="O2005"/>
      <c r="P2005"/>
      <c r="Q2005"/>
      <c r="R2005"/>
      <c r="S2005"/>
      <c r="T2005" s="109"/>
      <c r="U2005"/>
      <c r="V2005"/>
      <c r="W2005"/>
      <c r="X2005"/>
      <c r="Y2005"/>
      <c r="Z2005"/>
      <c r="AA2005"/>
    </row>
    <row r="2006" spans="1:27" x14ac:dyDescent="0.25">
      <c r="A2006"/>
      <c r="B2006"/>
      <c r="C2006"/>
      <c r="D2006"/>
      <c r="E2006" s="108"/>
      <c r="F2006"/>
      <c r="G2006"/>
      <c r="H2006" s="108"/>
      <c r="I2006"/>
      <c r="J2006"/>
      <c r="K2006"/>
      <c r="L2006" s="111"/>
      <c r="M2006"/>
      <c r="N2006"/>
      <c r="O2006"/>
      <c r="P2006"/>
      <c r="Q2006"/>
      <c r="R2006"/>
      <c r="S2006"/>
      <c r="T2006" s="109"/>
      <c r="U2006"/>
      <c r="V2006"/>
      <c r="W2006"/>
      <c r="X2006"/>
      <c r="Y2006"/>
      <c r="Z2006"/>
      <c r="AA2006"/>
    </row>
    <row r="2007" spans="1:27" x14ac:dyDescent="0.25">
      <c r="A2007"/>
      <c r="B2007"/>
      <c r="C2007"/>
      <c r="D2007"/>
      <c r="E2007" s="108"/>
      <c r="F2007"/>
      <c r="G2007"/>
      <c r="H2007"/>
      <c r="I2007"/>
      <c r="J2007"/>
      <c r="K2007"/>
      <c r="L2007" s="111"/>
      <c r="M2007"/>
      <c r="N2007"/>
      <c r="O2007"/>
      <c r="P2007"/>
      <c r="Q2007"/>
      <c r="R2007"/>
      <c r="S2007"/>
      <c r="T2007" s="109"/>
      <c r="U2007"/>
      <c r="V2007"/>
      <c r="W2007"/>
      <c r="X2007"/>
      <c r="Y2007"/>
      <c r="Z2007"/>
      <c r="AA2007"/>
    </row>
    <row r="2008" spans="1:27" x14ac:dyDescent="0.25">
      <c r="A2008"/>
      <c r="B2008"/>
      <c r="C2008"/>
      <c r="D2008"/>
      <c r="E2008" s="108"/>
      <c r="F2008"/>
      <c r="G2008"/>
      <c r="H2008" s="108"/>
      <c r="I2008"/>
      <c r="J2008"/>
      <c r="K2008"/>
      <c r="L2008" s="111"/>
      <c r="M2008"/>
      <c r="N2008"/>
      <c r="O2008"/>
      <c r="P2008"/>
      <c r="Q2008"/>
      <c r="R2008"/>
      <c r="S2008"/>
      <c r="T2008" s="109"/>
      <c r="U2008"/>
      <c r="V2008"/>
      <c r="W2008"/>
      <c r="X2008"/>
      <c r="Y2008"/>
      <c r="Z2008"/>
      <c r="AA2008"/>
    </row>
    <row r="2009" spans="1:27" x14ac:dyDescent="0.25">
      <c r="A2009"/>
      <c r="B2009"/>
      <c r="C2009"/>
      <c r="D2009"/>
      <c r="E2009" s="108"/>
      <c r="F2009"/>
      <c r="G2009"/>
      <c r="H2009" s="108"/>
      <c r="I2009"/>
      <c r="J2009"/>
      <c r="K2009"/>
      <c r="L2009" s="111"/>
      <c r="M2009"/>
      <c r="N2009"/>
      <c r="O2009"/>
      <c r="P2009"/>
      <c r="Q2009"/>
      <c r="R2009"/>
      <c r="S2009"/>
      <c r="T2009" s="109"/>
      <c r="U2009"/>
      <c r="V2009"/>
      <c r="W2009"/>
      <c r="X2009"/>
      <c r="Y2009"/>
      <c r="Z2009"/>
      <c r="AA2009"/>
    </row>
    <row r="2010" spans="1:27" x14ac:dyDescent="0.25">
      <c r="A2010"/>
      <c r="B2010"/>
      <c r="C2010"/>
      <c r="D2010"/>
      <c r="E2010" s="108"/>
      <c r="F2010"/>
      <c r="G2010"/>
      <c r="H2010"/>
      <c r="I2010"/>
      <c r="J2010"/>
      <c r="K2010"/>
      <c r="L2010" s="111"/>
      <c r="M2010"/>
      <c r="N2010"/>
      <c r="O2010"/>
      <c r="P2010"/>
      <c r="Q2010"/>
      <c r="R2010"/>
      <c r="S2010"/>
      <c r="T2010" s="109"/>
      <c r="U2010"/>
      <c r="V2010"/>
      <c r="W2010"/>
      <c r="X2010"/>
      <c r="Y2010"/>
      <c r="Z2010"/>
      <c r="AA2010"/>
    </row>
    <row r="2011" spans="1:27" x14ac:dyDescent="0.25">
      <c r="A2011"/>
      <c r="B2011"/>
      <c r="C2011"/>
      <c r="D2011"/>
      <c r="E2011" s="108"/>
      <c r="F2011"/>
      <c r="G2011"/>
      <c r="H2011" s="108"/>
      <c r="I2011"/>
      <c r="J2011"/>
      <c r="K2011"/>
      <c r="L2011" s="111"/>
      <c r="M2011"/>
      <c r="N2011"/>
      <c r="O2011"/>
      <c r="P2011"/>
      <c r="Q2011"/>
      <c r="R2011"/>
      <c r="S2011"/>
      <c r="T2011" s="109"/>
      <c r="U2011"/>
      <c r="V2011"/>
      <c r="W2011"/>
      <c r="X2011"/>
      <c r="Y2011"/>
      <c r="Z2011"/>
      <c r="AA2011"/>
    </row>
    <row r="2012" spans="1:27" x14ac:dyDescent="0.25">
      <c r="A2012"/>
      <c r="B2012"/>
      <c r="C2012"/>
      <c r="D2012"/>
      <c r="E2012" s="108"/>
      <c r="F2012"/>
      <c r="G2012"/>
      <c r="H2012" s="108"/>
      <c r="I2012"/>
      <c r="J2012"/>
      <c r="K2012"/>
      <c r="L2012" s="111"/>
      <c r="M2012"/>
      <c r="N2012"/>
      <c r="O2012"/>
      <c r="P2012"/>
      <c r="Q2012"/>
      <c r="R2012"/>
      <c r="S2012"/>
      <c r="T2012" s="109"/>
      <c r="U2012"/>
      <c r="V2012"/>
      <c r="W2012"/>
      <c r="X2012"/>
      <c r="Y2012"/>
      <c r="Z2012"/>
      <c r="AA2012"/>
    </row>
    <row r="2013" spans="1:27" x14ac:dyDescent="0.25">
      <c r="A2013"/>
      <c r="B2013"/>
      <c r="C2013"/>
      <c r="D2013"/>
      <c r="E2013" s="108"/>
      <c r="F2013"/>
      <c r="G2013"/>
      <c r="H2013"/>
      <c r="I2013"/>
      <c r="J2013"/>
      <c r="K2013"/>
      <c r="L2013" s="111"/>
      <c r="M2013"/>
      <c r="N2013"/>
      <c r="O2013"/>
      <c r="P2013"/>
      <c r="Q2013"/>
      <c r="R2013"/>
      <c r="S2013"/>
      <c r="T2013" s="109"/>
      <c r="U2013"/>
      <c r="V2013"/>
      <c r="W2013"/>
      <c r="X2013"/>
      <c r="Y2013"/>
      <c r="Z2013"/>
      <c r="AA2013"/>
    </row>
    <row r="2014" spans="1:27" x14ac:dyDescent="0.25">
      <c r="A2014"/>
      <c r="B2014"/>
      <c r="C2014"/>
      <c r="D2014"/>
      <c r="E2014" s="108"/>
      <c r="F2014"/>
      <c r="G2014"/>
      <c r="H2014" s="108"/>
      <c r="I2014"/>
      <c r="J2014"/>
      <c r="K2014"/>
      <c r="L2014" s="111"/>
      <c r="M2014"/>
      <c r="N2014"/>
      <c r="O2014"/>
      <c r="P2014"/>
      <c r="Q2014"/>
      <c r="R2014"/>
      <c r="S2014"/>
      <c r="T2014" s="109"/>
      <c r="U2014"/>
      <c r="V2014"/>
      <c r="W2014"/>
      <c r="X2014"/>
      <c r="Y2014"/>
      <c r="Z2014"/>
      <c r="AA2014"/>
    </row>
    <row r="2015" spans="1:27" x14ac:dyDescent="0.25">
      <c r="A2015"/>
      <c r="B2015"/>
      <c r="C2015"/>
      <c r="D2015"/>
      <c r="E2015" s="108"/>
      <c r="F2015"/>
      <c r="G2015"/>
      <c r="H2015" s="108"/>
      <c r="I2015"/>
      <c r="J2015"/>
      <c r="K2015"/>
      <c r="L2015" s="111"/>
      <c r="M2015"/>
      <c r="N2015"/>
      <c r="O2015"/>
      <c r="P2015"/>
      <c r="Q2015"/>
      <c r="R2015"/>
      <c r="S2015"/>
      <c r="T2015" s="109"/>
      <c r="U2015"/>
      <c r="V2015"/>
      <c r="W2015"/>
      <c r="X2015"/>
      <c r="Y2015"/>
      <c r="Z2015"/>
      <c r="AA2015"/>
    </row>
    <row r="2016" spans="1:27" x14ac:dyDescent="0.25">
      <c r="A2016"/>
      <c r="B2016"/>
      <c r="C2016"/>
      <c r="D2016"/>
      <c r="E2016" s="108"/>
      <c r="F2016"/>
      <c r="G2016"/>
      <c r="H2016"/>
      <c r="I2016"/>
      <c r="J2016"/>
      <c r="K2016"/>
      <c r="L2016" s="111"/>
      <c r="M2016"/>
      <c r="N2016"/>
      <c r="O2016"/>
      <c r="P2016"/>
      <c r="Q2016"/>
      <c r="R2016"/>
      <c r="S2016"/>
      <c r="T2016" s="109"/>
      <c r="U2016"/>
      <c r="V2016"/>
      <c r="W2016"/>
      <c r="X2016"/>
      <c r="Y2016"/>
      <c r="Z2016"/>
      <c r="AA2016"/>
    </row>
    <row r="2017" spans="1:27" x14ac:dyDescent="0.25">
      <c r="A2017"/>
      <c r="B2017"/>
      <c r="C2017"/>
      <c r="D2017"/>
      <c r="E2017" s="108"/>
      <c r="F2017"/>
      <c r="G2017"/>
      <c r="H2017" s="108"/>
      <c r="I2017"/>
      <c r="J2017"/>
      <c r="K2017"/>
      <c r="L2017" s="111"/>
      <c r="M2017"/>
      <c r="N2017"/>
      <c r="O2017"/>
      <c r="P2017"/>
      <c r="Q2017"/>
      <c r="R2017"/>
      <c r="S2017"/>
      <c r="T2017" s="109"/>
      <c r="U2017"/>
      <c r="V2017"/>
      <c r="W2017"/>
      <c r="X2017"/>
      <c r="Y2017"/>
      <c r="Z2017"/>
      <c r="AA2017"/>
    </row>
    <row r="2018" spans="1:27" x14ac:dyDescent="0.25">
      <c r="A2018"/>
      <c r="B2018"/>
      <c r="C2018"/>
      <c r="D2018"/>
      <c r="E2018" s="108"/>
      <c r="F2018"/>
      <c r="G2018"/>
      <c r="H2018" s="108"/>
      <c r="I2018"/>
      <c r="J2018"/>
      <c r="K2018"/>
      <c r="L2018" s="111"/>
      <c r="M2018"/>
      <c r="N2018"/>
      <c r="O2018"/>
      <c r="P2018"/>
      <c r="Q2018"/>
      <c r="R2018"/>
      <c r="S2018"/>
      <c r="T2018" s="109"/>
      <c r="U2018"/>
      <c r="V2018"/>
      <c r="W2018"/>
      <c r="X2018"/>
      <c r="Y2018"/>
      <c r="Z2018"/>
      <c r="AA2018"/>
    </row>
    <row r="2019" spans="1:27" x14ac:dyDescent="0.25">
      <c r="A2019"/>
      <c r="B2019"/>
      <c r="C2019"/>
      <c r="D2019"/>
      <c r="E2019" s="108"/>
      <c r="F2019"/>
      <c r="G2019"/>
      <c r="H2019"/>
      <c r="I2019"/>
      <c r="J2019"/>
      <c r="K2019"/>
      <c r="L2019" s="111"/>
      <c r="M2019"/>
      <c r="N2019"/>
      <c r="O2019"/>
      <c r="P2019"/>
      <c r="Q2019"/>
      <c r="R2019"/>
      <c r="S2019"/>
      <c r="T2019" s="109"/>
      <c r="U2019"/>
      <c r="V2019"/>
      <c r="W2019"/>
      <c r="X2019"/>
      <c r="Y2019"/>
      <c r="Z2019"/>
      <c r="AA2019"/>
    </row>
    <row r="2020" spans="1:27" x14ac:dyDescent="0.25">
      <c r="A2020"/>
      <c r="B2020"/>
      <c r="C2020"/>
      <c r="D2020"/>
      <c r="E2020" s="108"/>
      <c r="F2020"/>
      <c r="G2020"/>
      <c r="H2020" s="108"/>
      <c r="I2020"/>
      <c r="J2020"/>
      <c r="K2020"/>
      <c r="L2020" s="111"/>
      <c r="M2020"/>
      <c r="N2020"/>
      <c r="O2020"/>
      <c r="P2020"/>
      <c r="Q2020"/>
      <c r="R2020"/>
      <c r="S2020"/>
      <c r="T2020" s="109"/>
      <c r="U2020"/>
      <c r="V2020"/>
      <c r="W2020"/>
      <c r="X2020"/>
      <c r="Y2020"/>
      <c r="Z2020"/>
      <c r="AA2020"/>
    </row>
    <row r="2021" spans="1:27" x14ac:dyDescent="0.25">
      <c r="A2021"/>
      <c r="B2021"/>
      <c r="C2021"/>
      <c r="D2021"/>
      <c r="E2021" s="108"/>
      <c r="F2021"/>
      <c r="G2021"/>
      <c r="H2021" s="108"/>
      <c r="I2021"/>
      <c r="J2021"/>
      <c r="K2021"/>
      <c r="L2021" s="111"/>
      <c r="M2021"/>
      <c r="N2021"/>
      <c r="O2021"/>
      <c r="P2021"/>
      <c r="Q2021"/>
      <c r="R2021"/>
      <c r="S2021"/>
      <c r="T2021" s="109"/>
      <c r="U2021"/>
      <c r="V2021"/>
      <c r="W2021"/>
      <c r="X2021"/>
      <c r="Y2021"/>
      <c r="Z2021"/>
      <c r="AA2021"/>
    </row>
    <row r="2022" spans="1:27" x14ac:dyDescent="0.25">
      <c r="A2022"/>
      <c r="B2022"/>
      <c r="C2022"/>
      <c r="D2022"/>
      <c r="E2022" s="108"/>
      <c r="F2022"/>
      <c r="G2022"/>
      <c r="H2022"/>
      <c r="I2022"/>
      <c r="J2022"/>
      <c r="K2022"/>
      <c r="L2022" s="111"/>
      <c r="M2022"/>
      <c r="N2022"/>
      <c r="O2022"/>
      <c r="P2022"/>
      <c r="Q2022"/>
      <c r="R2022"/>
      <c r="S2022"/>
      <c r="T2022" s="109"/>
      <c r="U2022"/>
      <c r="V2022"/>
      <c r="W2022"/>
      <c r="X2022"/>
      <c r="Y2022"/>
      <c r="Z2022"/>
      <c r="AA2022"/>
    </row>
    <row r="2023" spans="1:27" x14ac:dyDescent="0.25">
      <c r="A2023"/>
      <c r="B2023"/>
      <c r="C2023"/>
      <c r="D2023"/>
      <c r="E2023" s="108"/>
      <c r="F2023"/>
      <c r="G2023"/>
      <c r="H2023" s="108"/>
      <c r="I2023"/>
      <c r="J2023"/>
      <c r="K2023"/>
      <c r="L2023" s="111"/>
      <c r="M2023"/>
      <c r="N2023"/>
      <c r="O2023"/>
      <c r="P2023"/>
      <c r="Q2023"/>
      <c r="R2023"/>
      <c r="S2023"/>
      <c r="T2023" s="109"/>
      <c r="U2023"/>
      <c r="V2023"/>
      <c r="W2023"/>
      <c r="X2023"/>
      <c r="Y2023"/>
      <c r="Z2023"/>
      <c r="AA2023"/>
    </row>
    <row r="2024" spans="1:27" x14ac:dyDescent="0.25">
      <c r="A2024"/>
      <c r="B2024"/>
      <c r="C2024"/>
      <c r="D2024"/>
      <c r="E2024" s="108"/>
      <c r="F2024"/>
      <c r="G2024"/>
      <c r="H2024" s="108"/>
      <c r="I2024"/>
      <c r="J2024"/>
      <c r="K2024"/>
      <c r="L2024" s="111"/>
      <c r="M2024"/>
      <c r="N2024"/>
      <c r="O2024"/>
      <c r="P2024"/>
      <c r="Q2024"/>
      <c r="R2024"/>
      <c r="S2024"/>
      <c r="T2024" s="109"/>
      <c r="U2024"/>
      <c r="V2024"/>
      <c r="W2024"/>
      <c r="X2024"/>
      <c r="Y2024"/>
      <c r="Z2024"/>
      <c r="AA2024"/>
    </row>
    <row r="2025" spans="1:27" x14ac:dyDescent="0.25">
      <c r="A2025"/>
      <c r="B2025"/>
      <c r="C2025"/>
      <c r="D2025"/>
      <c r="E2025" s="108"/>
      <c r="F2025"/>
      <c r="G2025"/>
      <c r="H2025"/>
      <c r="I2025"/>
      <c r="J2025"/>
      <c r="K2025"/>
      <c r="L2025" s="111"/>
      <c r="M2025"/>
      <c r="N2025"/>
      <c r="O2025"/>
      <c r="P2025"/>
      <c r="Q2025"/>
      <c r="R2025"/>
      <c r="S2025"/>
      <c r="T2025" s="109"/>
      <c r="U2025"/>
      <c r="V2025"/>
      <c r="W2025"/>
      <c r="X2025"/>
      <c r="Y2025"/>
      <c r="Z2025"/>
      <c r="AA2025"/>
    </row>
    <row r="2026" spans="1:27" x14ac:dyDescent="0.25">
      <c r="A2026"/>
      <c r="B2026"/>
      <c r="C2026"/>
      <c r="D2026"/>
      <c r="E2026" s="108"/>
      <c r="F2026"/>
      <c r="G2026"/>
      <c r="H2026" s="108"/>
      <c r="I2026"/>
      <c r="J2026"/>
      <c r="K2026"/>
      <c r="L2026" s="111"/>
      <c r="M2026"/>
      <c r="N2026"/>
      <c r="O2026"/>
      <c r="P2026"/>
      <c r="Q2026"/>
      <c r="R2026"/>
      <c r="S2026"/>
      <c r="T2026" s="109"/>
      <c r="U2026"/>
      <c r="V2026"/>
      <c r="W2026"/>
      <c r="X2026"/>
      <c r="Y2026"/>
      <c r="Z2026"/>
      <c r="AA2026"/>
    </row>
    <row r="2027" spans="1:27" x14ac:dyDescent="0.25">
      <c r="A2027"/>
      <c r="B2027"/>
      <c r="C2027"/>
      <c r="D2027"/>
      <c r="E2027" s="108"/>
      <c r="F2027"/>
      <c r="G2027"/>
      <c r="H2027" s="108"/>
      <c r="I2027"/>
      <c r="J2027"/>
      <c r="K2027"/>
      <c r="L2027" s="111"/>
      <c r="M2027"/>
      <c r="N2027"/>
      <c r="O2027"/>
      <c r="P2027"/>
      <c r="Q2027"/>
      <c r="R2027"/>
      <c r="S2027"/>
      <c r="T2027" s="109"/>
      <c r="U2027"/>
      <c r="V2027"/>
      <c r="W2027"/>
      <c r="X2027"/>
      <c r="Y2027"/>
      <c r="Z2027"/>
      <c r="AA2027"/>
    </row>
    <row r="2028" spans="1:27" x14ac:dyDescent="0.25">
      <c r="A2028"/>
      <c r="B2028"/>
      <c r="C2028"/>
      <c r="D2028"/>
      <c r="E2028" s="108"/>
      <c r="F2028"/>
      <c r="G2028"/>
      <c r="H2028"/>
      <c r="I2028"/>
      <c r="J2028"/>
      <c r="K2028"/>
      <c r="L2028" s="111"/>
      <c r="M2028"/>
      <c r="N2028"/>
      <c r="O2028"/>
      <c r="P2028"/>
      <c r="Q2028"/>
      <c r="R2028"/>
      <c r="S2028"/>
      <c r="T2028" s="109"/>
      <c r="U2028"/>
      <c r="V2028"/>
      <c r="W2028"/>
      <c r="X2028"/>
      <c r="Y2028"/>
      <c r="Z2028"/>
      <c r="AA2028"/>
    </row>
    <row r="2029" spans="1:27" x14ac:dyDescent="0.25">
      <c r="A2029"/>
      <c r="B2029"/>
      <c r="C2029"/>
      <c r="D2029"/>
      <c r="E2029" s="108"/>
      <c r="F2029"/>
      <c r="G2029"/>
      <c r="H2029" s="108"/>
      <c r="I2029"/>
      <c r="J2029"/>
      <c r="K2029"/>
      <c r="L2029" s="111"/>
      <c r="M2029"/>
      <c r="N2029"/>
      <c r="O2029"/>
      <c r="P2029"/>
      <c r="Q2029"/>
      <c r="R2029"/>
      <c r="S2029"/>
      <c r="T2029" s="109"/>
      <c r="U2029"/>
      <c r="V2029"/>
      <c r="W2029"/>
      <c r="X2029"/>
      <c r="Y2029"/>
      <c r="Z2029"/>
      <c r="AA2029"/>
    </row>
    <row r="2030" spans="1:27" x14ac:dyDescent="0.25">
      <c r="A2030"/>
      <c r="B2030"/>
      <c r="C2030"/>
      <c r="D2030"/>
      <c r="E2030" s="108"/>
      <c r="F2030"/>
      <c r="G2030"/>
      <c r="H2030" s="108"/>
      <c r="I2030"/>
      <c r="J2030"/>
      <c r="K2030"/>
      <c r="L2030" s="111"/>
      <c r="M2030"/>
      <c r="N2030"/>
      <c r="O2030"/>
      <c r="P2030"/>
      <c r="Q2030"/>
      <c r="R2030"/>
      <c r="S2030"/>
      <c r="T2030" s="109"/>
      <c r="U2030"/>
      <c r="V2030"/>
      <c r="W2030"/>
      <c r="X2030"/>
      <c r="Y2030"/>
      <c r="Z2030"/>
      <c r="AA2030"/>
    </row>
    <row r="2031" spans="1:27" x14ac:dyDescent="0.25">
      <c r="A2031"/>
      <c r="B2031"/>
      <c r="C2031"/>
      <c r="D2031"/>
      <c r="E2031" s="108"/>
      <c r="F2031"/>
      <c r="G2031"/>
      <c r="H2031"/>
      <c r="I2031"/>
      <c r="J2031"/>
      <c r="K2031"/>
      <c r="L2031" s="111"/>
      <c r="M2031"/>
      <c r="N2031"/>
      <c r="O2031"/>
      <c r="P2031"/>
      <c r="Q2031"/>
      <c r="R2031"/>
      <c r="S2031"/>
      <c r="T2031" s="109"/>
      <c r="U2031"/>
      <c r="V2031"/>
      <c r="W2031"/>
      <c r="X2031"/>
      <c r="Y2031"/>
      <c r="Z2031"/>
      <c r="AA2031"/>
    </row>
    <row r="2032" spans="1:27" x14ac:dyDescent="0.25">
      <c r="A2032"/>
      <c r="B2032"/>
      <c r="C2032"/>
      <c r="D2032"/>
      <c r="E2032" s="108"/>
      <c r="F2032"/>
      <c r="G2032"/>
      <c r="H2032" s="108"/>
      <c r="I2032"/>
      <c r="J2032"/>
      <c r="K2032"/>
      <c r="L2032" s="111"/>
      <c r="M2032"/>
      <c r="N2032"/>
      <c r="O2032"/>
      <c r="P2032"/>
      <c r="Q2032"/>
      <c r="R2032"/>
      <c r="S2032"/>
      <c r="T2032" s="109"/>
      <c r="U2032"/>
      <c r="V2032"/>
      <c r="W2032"/>
      <c r="X2032"/>
      <c r="Y2032"/>
      <c r="Z2032"/>
      <c r="AA2032"/>
    </row>
    <row r="2033" spans="1:27" x14ac:dyDescent="0.25">
      <c r="A2033"/>
      <c r="B2033"/>
      <c r="C2033"/>
      <c r="D2033"/>
      <c r="E2033" s="108"/>
      <c r="F2033"/>
      <c r="G2033"/>
      <c r="H2033" s="108"/>
      <c r="I2033"/>
      <c r="J2033"/>
      <c r="K2033"/>
      <c r="L2033" s="111"/>
      <c r="M2033"/>
      <c r="N2033"/>
      <c r="O2033"/>
      <c r="P2033"/>
      <c r="Q2033"/>
      <c r="R2033"/>
      <c r="S2033"/>
      <c r="T2033" s="109"/>
      <c r="U2033"/>
      <c r="V2033"/>
      <c r="W2033"/>
      <c r="X2033"/>
      <c r="Y2033"/>
      <c r="Z2033"/>
      <c r="AA2033"/>
    </row>
    <row r="2034" spans="1:27" x14ac:dyDescent="0.25">
      <c r="A2034"/>
      <c r="B2034"/>
      <c r="C2034"/>
      <c r="D2034"/>
      <c r="E2034" s="108"/>
      <c r="F2034"/>
      <c r="G2034"/>
      <c r="H2034"/>
      <c r="I2034"/>
      <c r="J2034"/>
      <c r="K2034"/>
      <c r="L2034" s="111"/>
      <c r="M2034"/>
      <c r="N2034"/>
      <c r="O2034"/>
      <c r="P2034"/>
      <c r="Q2034"/>
      <c r="R2034"/>
      <c r="S2034"/>
      <c r="T2034" s="109"/>
      <c r="U2034"/>
      <c r="V2034"/>
      <c r="W2034"/>
      <c r="X2034"/>
      <c r="Y2034"/>
      <c r="Z2034"/>
      <c r="AA2034"/>
    </row>
    <row r="2035" spans="1:27" x14ac:dyDescent="0.25">
      <c r="A2035"/>
      <c r="B2035"/>
      <c r="C2035"/>
      <c r="D2035"/>
      <c r="E2035" s="108"/>
      <c r="F2035"/>
      <c r="G2035"/>
      <c r="H2035" s="108"/>
      <c r="I2035"/>
      <c r="J2035"/>
      <c r="K2035"/>
      <c r="L2035" s="111"/>
      <c r="M2035"/>
      <c r="N2035"/>
      <c r="O2035"/>
      <c r="P2035"/>
      <c r="Q2035"/>
      <c r="R2035"/>
      <c r="S2035"/>
      <c r="T2035" s="109"/>
      <c r="U2035"/>
      <c r="V2035"/>
      <c r="W2035"/>
      <c r="X2035"/>
      <c r="Y2035"/>
      <c r="Z2035"/>
      <c r="AA2035"/>
    </row>
    <row r="2036" spans="1:27" x14ac:dyDescent="0.25">
      <c r="A2036"/>
      <c r="B2036"/>
      <c r="C2036"/>
      <c r="D2036"/>
      <c r="E2036" s="108"/>
      <c r="F2036"/>
      <c r="G2036"/>
      <c r="H2036" s="108"/>
      <c r="I2036"/>
      <c r="J2036"/>
      <c r="K2036"/>
      <c r="L2036" s="111"/>
      <c r="M2036"/>
      <c r="N2036"/>
      <c r="O2036"/>
      <c r="P2036"/>
      <c r="Q2036"/>
      <c r="R2036"/>
      <c r="S2036"/>
      <c r="T2036" s="109"/>
      <c r="U2036"/>
      <c r="V2036"/>
      <c r="W2036"/>
      <c r="X2036"/>
      <c r="Y2036"/>
      <c r="Z2036"/>
      <c r="AA2036"/>
    </row>
    <row r="2037" spans="1:27" x14ac:dyDescent="0.25">
      <c r="A2037"/>
      <c r="B2037"/>
      <c r="C2037"/>
      <c r="D2037"/>
      <c r="E2037" s="108"/>
      <c r="F2037"/>
      <c r="G2037"/>
      <c r="H2037"/>
      <c r="I2037"/>
      <c r="J2037"/>
      <c r="K2037"/>
      <c r="L2037" s="111"/>
      <c r="M2037"/>
      <c r="N2037"/>
      <c r="O2037"/>
      <c r="P2037"/>
      <c r="Q2037"/>
      <c r="R2037"/>
      <c r="S2037"/>
      <c r="T2037" s="109"/>
      <c r="U2037"/>
      <c r="V2037"/>
      <c r="W2037"/>
      <c r="X2037"/>
      <c r="Y2037"/>
      <c r="Z2037"/>
      <c r="AA2037"/>
    </row>
    <row r="2038" spans="1:27" x14ac:dyDescent="0.25">
      <c r="A2038" s="1"/>
      <c r="B2038" s="1"/>
      <c r="C2038" s="1"/>
      <c r="D2038" s="1"/>
      <c r="E2038" s="110"/>
      <c r="F2038" s="1"/>
      <c r="G2038" s="1"/>
      <c r="H2038" s="110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3"/>
      <c r="U2038" s="1"/>
      <c r="V2038" s="1"/>
    </row>
    <row r="2039" spans="1:27" x14ac:dyDescent="0.25">
      <c r="A2039" s="1"/>
      <c r="B2039" s="1"/>
      <c r="C2039" s="1"/>
      <c r="D2039" s="1"/>
      <c r="E2039" s="110"/>
      <c r="F2039" s="1"/>
      <c r="G2039" s="1"/>
      <c r="H2039" s="110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3"/>
      <c r="U2039" s="1"/>
      <c r="V2039" s="1"/>
    </row>
    <row r="2040" spans="1:27" x14ac:dyDescent="0.25">
      <c r="A2040" s="1"/>
      <c r="B2040" s="1"/>
      <c r="C2040" s="1"/>
      <c r="D2040" s="1"/>
      <c r="E2040" s="110"/>
      <c r="F2040" s="1"/>
      <c r="G2040" s="1"/>
      <c r="H2040" s="110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3"/>
      <c r="U2040" s="1"/>
      <c r="V2040" s="1"/>
    </row>
    <row r="2041" spans="1:27" x14ac:dyDescent="0.25">
      <c r="A2041" s="1"/>
      <c r="B2041" s="1"/>
      <c r="C2041" s="1"/>
      <c r="D2041" s="1"/>
      <c r="E2041" s="110"/>
      <c r="F2041" s="1"/>
      <c r="G2041" s="1"/>
      <c r="H2041" s="110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3"/>
      <c r="U2041" s="1"/>
      <c r="V2041" s="1"/>
    </row>
    <row r="2042" spans="1:27" x14ac:dyDescent="0.25">
      <c r="A2042" s="1"/>
      <c r="B2042" s="1"/>
      <c r="C2042" s="1"/>
      <c r="D2042" s="1"/>
      <c r="E2042" s="110"/>
      <c r="F2042" s="1"/>
      <c r="G2042" s="1"/>
      <c r="H2042" s="110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3"/>
      <c r="U2042" s="1"/>
      <c r="V2042" s="1"/>
    </row>
    <row r="2043" spans="1:27" x14ac:dyDescent="0.25">
      <c r="A2043" s="1"/>
      <c r="B2043" s="1"/>
      <c r="C2043" s="1"/>
      <c r="D2043" s="1"/>
      <c r="E2043" s="110"/>
      <c r="F2043" s="1"/>
      <c r="G2043" s="1"/>
      <c r="H2043" s="110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3"/>
      <c r="U2043" s="1"/>
      <c r="V2043" s="1"/>
    </row>
    <row r="2044" spans="1:27" x14ac:dyDescent="0.25">
      <c r="A2044" s="1"/>
      <c r="B2044" s="1"/>
      <c r="C2044" s="1"/>
      <c r="D2044" s="1"/>
      <c r="E2044" s="110"/>
      <c r="F2044" s="1"/>
      <c r="G2044" s="1"/>
      <c r="H2044" s="110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3"/>
      <c r="U2044" s="1"/>
      <c r="V2044" s="1"/>
    </row>
    <row r="2045" spans="1:27" x14ac:dyDescent="0.25">
      <c r="A2045" s="1"/>
      <c r="B2045" s="1"/>
      <c r="C2045" s="1"/>
      <c r="D2045" s="1"/>
      <c r="E2045" s="110"/>
      <c r="F2045" s="1"/>
      <c r="G2045" s="1"/>
      <c r="H2045" s="110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3"/>
      <c r="U2045" s="1"/>
      <c r="V2045" s="1"/>
    </row>
    <row r="2046" spans="1:27" x14ac:dyDescent="0.25">
      <c r="A2046" s="1"/>
      <c r="B2046" s="1"/>
      <c r="C2046" s="1"/>
      <c r="D2046" s="1"/>
      <c r="E2046" s="110"/>
      <c r="F2046" s="1"/>
      <c r="G2046" s="1"/>
      <c r="H2046" s="110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3"/>
      <c r="U2046" s="1"/>
      <c r="V2046" s="1"/>
    </row>
    <row r="2047" spans="1:27" x14ac:dyDescent="0.25">
      <c r="A2047" s="1"/>
      <c r="B2047" s="1"/>
      <c r="C2047" s="1"/>
      <c r="D2047" s="1"/>
      <c r="E2047" s="110"/>
      <c r="F2047" s="1"/>
      <c r="G2047" s="1"/>
      <c r="H2047" s="110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3"/>
      <c r="U2047" s="1"/>
      <c r="V2047" s="1"/>
    </row>
    <row r="2048" spans="1:27" x14ac:dyDescent="0.25">
      <c r="A2048" s="1"/>
      <c r="B2048" s="1"/>
      <c r="C2048" s="1"/>
      <c r="D2048" s="1"/>
      <c r="E2048" s="110"/>
      <c r="F2048" s="1"/>
      <c r="G2048" s="1"/>
      <c r="H2048" s="110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3"/>
      <c r="U2048" s="1"/>
      <c r="V2048" s="1"/>
    </row>
    <row r="2049" spans="1:22" x14ac:dyDescent="0.25">
      <c r="A2049" s="1"/>
      <c r="B2049" s="1"/>
      <c r="C2049" s="1"/>
      <c r="D2049" s="1"/>
      <c r="E2049" s="110"/>
      <c r="F2049" s="1"/>
      <c r="G2049" s="1"/>
      <c r="H2049" s="110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3"/>
      <c r="U2049" s="1"/>
      <c r="V2049" s="1"/>
    </row>
    <row r="2050" spans="1:22" x14ac:dyDescent="0.25">
      <c r="A2050" s="1"/>
      <c r="B2050" s="1"/>
      <c r="C2050" s="1"/>
      <c r="D2050" s="1"/>
      <c r="E2050" s="110"/>
      <c r="F2050" s="1"/>
      <c r="G2050" s="1"/>
      <c r="H2050" s="110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3"/>
      <c r="U2050" s="1"/>
      <c r="V2050" s="1"/>
    </row>
    <row r="2051" spans="1:22" x14ac:dyDescent="0.25">
      <c r="A2051" s="1"/>
      <c r="B2051" s="1"/>
      <c r="C2051" s="1"/>
      <c r="D2051" s="1"/>
      <c r="E2051" s="110"/>
      <c r="F2051" s="1"/>
      <c r="G2051" s="1"/>
      <c r="H2051" s="110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3"/>
      <c r="U2051" s="1"/>
      <c r="V2051" s="1"/>
    </row>
    <row r="2052" spans="1:22" x14ac:dyDescent="0.25">
      <c r="A2052" s="1"/>
      <c r="B2052" s="1"/>
      <c r="C2052" s="1"/>
      <c r="D2052" s="1"/>
      <c r="E2052" s="110"/>
      <c r="F2052" s="1"/>
      <c r="G2052" s="1"/>
      <c r="H2052" s="110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3"/>
      <c r="U2052" s="1"/>
      <c r="V2052" s="1"/>
    </row>
    <row r="2053" spans="1:22" x14ac:dyDescent="0.25">
      <c r="A2053" s="1"/>
      <c r="B2053" s="1"/>
      <c r="C2053" s="1"/>
      <c r="D2053" s="1"/>
      <c r="E2053" s="110"/>
      <c r="F2053" s="1"/>
      <c r="G2053" s="1"/>
      <c r="H2053" s="110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3"/>
      <c r="U2053" s="1"/>
      <c r="V2053" s="1"/>
    </row>
    <row r="2054" spans="1:22" x14ac:dyDescent="0.25">
      <c r="A2054" s="1"/>
      <c r="B2054" s="1"/>
      <c r="C2054" s="1"/>
      <c r="D2054" s="1"/>
      <c r="E2054" s="110"/>
      <c r="F2054" s="1"/>
      <c r="G2054" s="1"/>
      <c r="H2054" s="110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3"/>
      <c r="U2054" s="1"/>
      <c r="V2054" s="1"/>
    </row>
    <row r="2055" spans="1:22" x14ac:dyDescent="0.25">
      <c r="A2055" s="1"/>
      <c r="B2055" s="1"/>
      <c r="C2055" s="1"/>
      <c r="D2055" s="1"/>
      <c r="E2055" s="110"/>
      <c r="F2055" s="1"/>
      <c r="G2055" s="1"/>
      <c r="H2055" s="110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3"/>
      <c r="U2055" s="1"/>
      <c r="V2055" s="1"/>
    </row>
    <row r="2056" spans="1:22" x14ac:dyDescent="0.25">
      <c r="A2056" s="1"/>
      <c r="B2056" s="1"/>
      <c r="C2056" s="1"/>
      <c r="D2056" s="1"/>
      <c r="E2056" s="110"/>
      <c r="F2056" s="1"/>
      <c r="G2056" s="1"/>
      <c r="H2056" s="110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3"/>
      <c r="U2056" s="1"/>
      <c r="V2056" s="1"/>
    </row>
    <row r="2057" spans="1:22" x14ac:dyDescent="0.25">
      <c r="A2057" s="1"/>
      <c r="B2057" s="1"/>
      <c r="C2057" s="1"/>
      <c r="D2057" s="1"/>
      <c r="E2057" s="110"/>
      <c r="F2057" s="1"/>
      <c r="G2057" s="1"/>
      <c r="H2057" s="110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3"/>
      <c r="U2057" s="1"/>
      <c r="V2057" s="1"/>
    </row>
    <row r="2058" spans="1:22" x14ac:dyDescent="0.25">
      <c r="A2058" s="1"/>
      <c r="B2058" s="1"/>
      <c r="C2058" s="1"/>
      <c r="D2058" s="1"/>
      <c r="E2058" s="110"/>
      <c r="F2058" s="1"/>
      <c r="G2058" s="1"/>
      <c r="H2058" s="110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3"/>
      <c r="U2058" s="1"/>
      <c r="V2058" s="1"/>
    </row>
    <row r="2059" spans="1:22" x14ac:dyDescent="0.25">
      <c r="A2059" s="1"/>
      <c r="B2059" s="1"/>
      <c r="C2059" s="1"/>
      <c r="D2059" s="1"/>
      <c r="E2059" s="110"/>
      <c r="F2059" s="1"/>
      <c r="G2059" s="1"/>
      <c r="H2059" s="110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3"/>
      <c r="U2059" s="1"/>
      <c r="V2059" s="1"/>
    </row>
    <row r="2060" spans="1:22" x14ac:dyDescent="0.25">
      <c r="A2060" s="1"/>
      <c r="B2060" s="1"/>
      <c r="C2060" s="1"/>
      <c r="D2060" s="1"/>
      <c r="E2060" s="110"/>
      <c r="F2060" s="1"/>
      <c r="G2060" s="1"/>
      <c r="H2060" s="110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3"/>
      <c r="U2060" s="1"/>
      <c r="V2060" s="1"/>
    </row>
    <row r="2061" spans="1:22" x14ac:dyDescent="0.25">
      <c r="A2061" s="1"/>
      <c r="B2061" s="1"/>
      <c r="C2061" s="1"/>
      <c r="D2061" s="1"/>
      <c r="E2061" s="110"/>
      <c r="F2061" s="1"/>
      <c r="G2061" s="1"/>
      <c r="H2061" s="110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3"/>
      <c r="U2061" s="1"/>
      <c r="V2061" s="1"/>
    </row>
    <row r="2062" spans="1:22" x14ac:dyDescent="0.25">
      <c r="A2062" s="1"/>
      <c r="B2062" s="1"/>
      <c r="C2062" s="1"/>
      <c r="D2062" s="1"/>
      <c r="E2062" s="110"/>
      <c r="F2062" s="1"/>
      <c r="G2062" s="1"/>
      <c r="H2062" s="110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3"/>
      <c r="U2062" s="1"/>
      <c r="V2062" s="1"/>
    </row>
    <row r="2063" spans="1:22" x14ac:dyDescent="0.25">
      <c r="A2063" s="1"/>
      <c r="B2063" s="1"/>
      <c r="C2063" s="1"/>
      <c r="D2063" s="1"/>
      <c r="E2063" s="110"/>
      <c r="F2063" s="1"/>
      <c r="G2063" s="1"/>
      <c r="H2063" s="110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3"/>
      <c r="U2063" s="1"/>
      <c r="V2063" s="1"/>
    </row>
    <row r="2064" spans="1:22" x14ac:dyDescent="0.25">
      <c r="A2064" s="1"/>
      <c r="B2064" s="1"/>
      <c r="C2064" s="1"/>
      <c r="D2064" s="1"/>
      <c r="E2064" s="110"/>
      <c r="F2064" s="1"/>
      <c r="G2064" s="1"/>
      <c r="H2064" s="110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3"/>
      <c r="U2064" s="1"/>
      <c r="V2064" s="1"/>
    </row>
    <row r="2065" spans="1:22" x14ac:dyDescent="0.25">
      <c r="A2065" s="1"/>
      <c r="B2065" s="1"/>
      <c r="C2065" s="1"/>
      <c r="D2065" s="1"/>
      <c r="E2065" s="110"/>
      <c r="F2065" s="1"/>
      <c r="G2065" s="1"/>
      <c r="H2065" s="110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3"/>
      <c r="U2065" s="1"/>
      <c r="V2065" s="1"/>
    </row>
    <row r="2066" spans="1:22" x14ac:dyDescent="0.25">
      <c r="A2066" s="1"/>
      <c r="B2066" s="1"/>
      <c r="C2066" s="1"/>
      <c r="D2066" s="1"/>
      <c r="E2066" s="110"/>
      <c r="F2066" s="1"/>
      <c r="G2066" s="1"/>
      <c r="H2066" s="110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3"/>
      <c r="U2066" s="1"/>
      <c r="V2066" s="1"/>
    </row>
    <row r="2067" spans="1:22" x14ac:dyDescent="0.25">
      <c r="A2067" s="1"/>
      <c r="B2067" s="1"/>
      <c r="C2067" s="1"/>
      <c r="D2067" s="1"/>
      <c r="E2067" s="110"/>
      <c r="F2067" s="1"/>
      <c r="G2067" s="1"/>
      <c r="H2067" s="110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3"/>
      <c r="U2067" s="1"/>
      <c r="V2067" s="1"/>
    </row>
    <row r="2068" spans="1:22" x14ac:dyDescent="0.25">
      <c r="A2068" s="1"/>
      <c r="B2068" s="1"/>
      <c r="C2068" s="1"/>
      <c r="D2068" s="1"/>
      <c r="E2068" s="110"/>
      <c r="F2068" s="1"/>
      <c r="G2068" s="1"/>
      <c r="H2068" s="110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3"/>
      <c r="U2068" s="1"/>
      <c r="V2068" s="1"/>
    </row>
    <row r="2069" spans="1:22" x14ac:dyDescent="0.25">
      <c r="A2069" s="1"/>
      <c r="B2069" s="1"/>
      <c r="C2069" s="1"/>
      <c r="D2069" s="1"/>
      <c r="E2069" s="110"/>
      <c r="F2069" s="1"/>
      <c r="G2069" s="1"/>
      <c r="H2069" s="110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3"/>
      <c r="U2069" s="1"/>
      <c r="V2069" s="1"/>
    </row>
    <row r="2070" spans="1:22" x14ac:dyDescent="0.25">
      <c r="A2070" s="1"/>
      <c r="B2070" s="1"/>
      <c r="C2070" s="1"/>
      <c r="D2070" s="1"/>
      <c r="E2070" s="110"/>
      <c r="F2070" s="1"/>
      <c r="G2070" s="1"/>
      <c r="H2070" s="110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3"/>
      <c r="U2070" s="1"/>
      <c r="V2070" s="1"/>
    </row>
    <row r="2071" spans="1:22" x14ac:dyDescent="0.25">
      <c r="A2071" s="1"/>
      <c r="B2071" s="1"/>
      <c r="C2071" s="1"/>
      <c r="D2071" s="1"/>
      <c r="E2071" s="110"/>
      <c r="F2071" s="1"/>
      <c r="G2071" s="1"/>
      <c r="H2071" s="110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3"/>
      <c r="U2071" s="1"/>
      <c r="V2071" s="1"/>
    </row>
    <row r="2072" spans="1:22" x14ac:dyDescent="0.25">
      <c r="A2072" s="1"/>
      <c r="B2072" s="1"/>
      <c r="C2072" s="1"/>
      <c r="D2072" s="1"/>
      <c r="E2072" s="110"/>
      <c r="F2072" s="1"/>
      <c r="G2072" s="1"/>
      <c r="H2072" s="110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3"/>
      <c r="U2072" s="1"/>
      <c r="V2072" s="1"/>
    </row>
    <row r="2073" spans="1:22" x14ac:dyDescent="0.25">
      <c r="A2073" s="1"/>
      <c r="B2073" s="1"/>
      <c r="C2073" s="1"/>
      <c r="D2073" s="1"/>
      <c r="E2073" s="110"/>
      <c r="F2073" s="1"/>
      <c r="G2073" s="1"/>
      <c r="H2073" s="110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3"/>
      <c r="U2073" s="1"/>
      <c r="V2073" s="1"/>
    </row>
    <row r="2074" spans="1:22" x14ac:dyDescent="0.25">
      <c r="A2074" s="1"/>
      <c r="B2074" s="1"/>
      <c r="C2074" s="1"/>
      <c r="D2074" s="1"/>
      <c r="E2074" s="110"/>
      <c r="F2074" s="1"/>
      <c r="G2074" s="1"/>
      <c r="H2074" s="110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3"/>
      <c r="U2074" s="1"/>
      <c r="V2074" s="1"/>
    </row>
    <row r="2075" spans="1:22" x14ac:dyDescent="0.25">
      <c r="A2075" s="1"/>
      <c r="B2075" s="1"/>
      <c r="C2075" s="1"/>
      <c r="D2075" s="1"/>
      <c r="E2075" s="110"/>
      <c r="F2075" s="1"/>
      <c r="G2075" s="1"/>
      <c r="H2075" s="110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3"/>
      <c r="U2075" s="1"/>
      <c r="V2075" s="1"/>
    </row>
    <row r="2076" spans="1:22" x14ac:dyDescent="0.25">
      <c r="A2076" s="1"/>
      <c r="B2076" s="1"/>
      <c r="C2076" s="1"/>
      <c r="D2076" s="1"/>
      <c r="E2076" s="110"/>
      <c r="F2076" s="1"/>
      <c r="G2076" s="1"/>
      <c r="H2076" s="110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3"/>
      <c r="U2076" s="1"/>
      <c r="V2076" s="1"/>
    </row>
    <row r="2077" spans="1:22" x14ac:dyDescent="0.25">
      <c r="A2077" s="1"/>
      <c r="B2077" s="1"/>
      <c r="C2077" s="1"/>
      <c r="D2077" s="1"/>
      <c r="E2077" s="110"/>
      <c r="F2077" s="1"/>
      <c r="G2077" s="1"/>
      <c r="H2077" s="110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3"/>
      <c r="U2077" s="1"/>
      <c r="V2077" s="1"/>
    </row>
    <row r="2078" spans="1:22" x14ac:dyDescent="0.25">
      <c r="A2078" s="1"/>
      <c r="B2078" s="1"/>
      <c r="C2078" s="1"/>
      <c r="D2078" s="1"/>
      <c r="E2078" s="110"/>
      <c r="F2078" s="1"/>
      <c r="G2078" s="1"/>
      <c r="H2078" s="110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3"/>
      <c r="U2078" s="1"/>
      <c r="V2078" s="1"/>
    </row>
    <row r="2079" spans="1:22" x14ac:dyDescent="0.25">
      <c r="A2079" s="1"/>
      <c r="B2079" s="1"/>
      <c r="C2079" s="1"/>
      <c r="D2079" s="1"/>
      <c r="E2079" s="110"/>
      <c r="F2079" s="1"/>
      <c r="G2079" s="1"/>
      <c r="H2079" s="110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3"/>
      <c r="U2079" s="1"/>
      <c r="V2079" s="1"/>
    </row>
    <row r="2080" spans="1:22" x14ac:dyDescent="0.25">
      <c r="A2080" s="1"/>
      <c r="B2080" s="1"/>
      <c r="C2080" s="1"/>
      <c r="D2080" s="1"/>
      <c r="E2080" s="110"/>
      <c r="F2080" s="1"/>
      <c r="G2080" s="1"/>
      <c r="H2080" s="110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3"/>
      <c r="U2080" s="1"/>
      <c r="V2080" s="1"/>
    </row>
    <row r="2081" spans="1:22" x14ac:dyDescent="0.25">
      <c r="A2081" s="1"/>
      <c r="B2081" s="1"/>
      <c r="C2081" s="1"/>
      <c r="D2081" s="1"/>
      <c r="E2081" s="110"/>
      <c r="F2081" s="1"/>
      <c r="G2081" s="1"/>
      <c r="H2081" s="110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3"/>
      <c r="U2081" s="1"/>
      <c r="V2081" s="1"/>
    </row>
    <row r="2082" spans="1:22" x14ac:dyDescent="0.25">
      <c r="A2082" s="1"/>
      <c r="B2082" s="1"/>
      <c r="C2082" s="1"/>
      <c r="D2082" s="1"/>
      <c r="E2082" s="110"/>
      <c r="F2082" s="1"/>
      <c r="G2082" s="1"/>
      <c r="H2082" s="110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3"/>
      <c r="U2082" s="1"/>
      <c r="V2082" s="1"/>
    </row>
    <row r="2083" spans="1:22" x14ac:dyDescent="0.25">
      <c r="A2083" s="1"/>
      <c r="B2083" s="1"/>
      <c r="C2083" s="1"/>
      <c r="D2083" s="1"/>
      <c r="E2083" s="110"/>
      <c r="F2083" s="1"/>
      <c r="G2083" s="1"/>
      <c r="H2083" s="110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3"/>
      <c r="U2083" s="1"/>
      <c r="V2083" s="1"/>
    </row>
    <row r="2084" spans="1:22" x14ac:dyDescent="0.25">
      <c r="A2084" s="1"/>
      <c r="B2084" s="1"/>
      <c r="C2084" s="1"/>
      <c r="D2084" s="1"/>
      <c r="E2084" s="110"/>
      <c r="F2084" s="1"/>
      <c r="G2084" s="1"/>
      <c r="H2084" s="110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3"/>
      <c r="U2084" s="1"/>
      <c r="V2084" s="1"/>
    </row>
    <row r="2085" spans="1:22" x14ac:dyDescent="0.25">
      <c r="A2085" s="1"/>
      <c r="B2085" s="1"/>
      <c r="C2085" s="1"/>
      <c r="D2085" s="1"/>
      <c r="E2085" s="110"/>
      <c r="F2085" s="1"/>
      <c r="G2085" s="1"/>
      <c r="H2085" s="110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3"/>
      <c r="U2085" s="1"/>
      <c r="V2085" s="1"/>
    </row>
    <row r="2086" spans="1:22" x14ac:dyDescent="0.25">
      <c r="A2086" s="1"/>
      <c r="B2086" s="1"/>
      <c r="C2086" s="1"/>
      <c r="D2086" s="1"/>
      <c r="E2086" s="110"/>
      <c r="F2086" s="1"/>
      <c r="G2086" s="1"/>
      <c r="H2086" s="110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3"/>
      <c r="U2086" s="1"/>
      <c r="V2086" s="1"/>
    </row>
    <row r="2087" spans="1:22" x14ac:dyDescent="0.25">
      <c r="A2087" s="1"/>
      <c r="B2087" s="1"/>
      <c r="C2087" s="1"/>
      <c r="D2087" s="1"/>
      <c r="E2087" s="110"/>
      <c r="F2087" s="1"/>
      <c r="G2087" s="1"/>
      <c r="H2087" s="110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3"/>
      <c r="U2087" s="1"/>
      <c r="V2087" s="1"/>
    </row>
    <row r="2088" spans="1:22" x14ac:dyDescent="0.25">
      <c r="A2088" s="1"/>
      <c r="B2088" s="1"/>
      <c r="C2088" s="1"/>
      <c r="D2088" s="1"/>
      <c r="E2088" s="110"/>
      <c r="F2088" s="1"/>
      <c r="G2088" s="1"/>
      <c r="H2088" s="110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3"/>
      <c r="U2088" s="1"/>
      <c r="V2088" s="1"/>
    </row>
    <row r="2089" spans="1:22" x14ac:dyDescent="0.25">
      <c r="A2089" s="1"/>
      <c r="B2089" s="1"/>
      <c r="C2089" s="1"/>
      <c r="D2089" s="1"/>
      <c r="E2089" s="110"/>
      <c r="F2089" s="1"/>
      <c r="G2089" s="1"/>
      <c r="H2089" s="110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3"/>
      <c r="U2089" s="1"/>
      <c r="V2089" s="1"/>
    </row>
    <row r="2090" spans="1:22" x14ac:dyDescent="0.25">
      <c r="A2090" s="1"/>
      <c r="B2090" s="1"/>
      <c r="C2090" s="1"/>
      <c r="D2090" s="1"/>
      <c r="E2090" s="110"/>
      <c r="F2090" s="1"/>
      <c r="G2090" s="1"/>
      <c r="H2090" s="110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3"/>
      <c r="U2090" s="1"/>
      <c r="V2090" s="1"/>
    </row>
    <row r="2091" spans="1:22" x14ac:dyDescent="0.25">
      <c r="A2091" s="1"/>
      <c r="B2091" s="1"/>
      <c r="C2091" s="1"/>
      <c r="D2091" s="1"/>
      <c r="E2091" s="110"/>
      <c r="F2091" s="1"/>
      <c r="G2091" s="1"/>
      <c r="H2091" s="110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3"/>
      <c r="U2091" s="1"/>
      <c r="V2091" s="1"/>
    </row>
    <row r="2092" spans="1:22" x14ac:dyDescent="0.25">
      <c r="A2092" s="1"/>
      <c r="B2092" s="1"/>
      <c r="C2092" s="1"/>
      <c r="D2092" s="1"/>
      <c r="E2092" s="110"/>
      <c r="F2092" s="1"/>
      <c r="G2092" s="1"/>
      <c r="H2092" s="110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3"/>
      <c r="U2092" s="1"/>
      <c r="V2092" s="1"/>
    </row>
    <row r="2093" spans="1:22" x14ac:dyDescent="0.25">
      <c r="A2093" s="1"/>
      <c r="B2093" s="1"/>
      <c r="C2093" s="1"/>
      <c r="D2093" s="1"/>
      <c r="E2093" s="110"/>
      <c r="F2093" s="1"/>
      <c r="G2093" s="1"/>
      <c r="H2093" s="110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3"/>
      <c r="U2093" s="1"/>
      <c r="V2093" s="1"/>
    </row>
    <row r="2094" spans="1:22" x14ac:dyDescent="0.25">
      <c r="A2094" s="1"/>
      <c r="B2094" s="1"/>
      <c r="C2094" s="1"/>
      <c r="D2094" s="1"/>
      <c r="E2094" s="110"/>
      <c r="F2094" s="1"/>
      <c r="G2094" s="1"/>
      <c r="H2094" s="110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3"/>
      <c r="U2094" s="1"/>
      <c r="V2094" s="1"/>
    </row>
    <row r="2095" spans="1:22" x14ac:dyDescent="0.25">
      <c r="A2095" s="1"/>
      <c r="B2095" s="1"/>
      <c r="C2095" s="1"/>
      <c r="D2095" s="1"/>
      <c r="E2095" s="110"/>
      <c r="F2095" s="1"/>
      <c r="G2095" s="1"/>
      <c r="H2095" s="110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3"/>
      <c r="U2095" s="1"/>
      <c r="V2095" s="1"/>
    </row>
    <row r="2096" spans="1:22" x14ac:dyDescent="0.25">
      <c r="A2096" s="1"/>
      <c r="B2096" s="1"/>
      <c r="C2096" s="1"/>
      <c r="D2096" s="1"/>
      <c r="E2096" s="110"/>
      <c r="F2096" s="1"/>
      <c r="G2096" s="1"/>
      <c r="H2096" s="110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3"/>
      <c r="U2096" s="1"/>
      <c r="V2096" s="1"/>
    </row>
    <row r="2097" spans="1:22" x14ac:dyDescent="0.25">
      <c r="A2097" s="1"/>
      <c r="B2097" s="1"/>
      <c r="C2097" s="1"/>
      <c r="D2097" s="1"/>
      <c r="E2097" s="110"/>
      <c r="F2097" s="1"/>
      <c r="G2097" s="1"/>
      <c r="H2097" s="110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3"/>
      <c r="U2097" s="1"/>
      <c r="V2097" s="1"/>
    </row>
    <row r="2098" spans="1:22" x14ac:dyDescent="0.25">
      <c r="A2098" s="1"/>
      <c r="B2098" s="1"/>
      <c r="C2098" s="1"/>
      <c r="D2098" s="1"/>
      <c r="E2098" s="110"/>
      <c r="F2098" s="1"/>
      <c r="G2098" s="1"/>
      <c r="H2098" s="110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3"/>
      <c r="U2098" s="1"/>
      <c r="V2098" s="1"/>
    </row>
    <row r="2099" spans="1:22" x14ac:dyDescent="0.25">
      <c r="A2099" s="1"/>
      <c r="B2099" s="1"/>
      <c r="C2099" s="1"/>
      <c r="D2099" s="1"/>
      <c r="E2099" s="110"/>
      <c r="F2099" s="1"/>
      <c r="G2099" s="1"/>
      <c r="H2099" s="110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3"/>
      <c r="U2099" s="1"/>
      <c r="V2099" s="1"/>
    </row>
    <row r="2100" spans="1:22" x14ac:dyDescent="0.25">
      <c r="A2100" s="1"/>
      <c r="B2100" s="1"/>
      <c r="C2100" s="1"/>
      <c r="D2100" s="1"/>
      <c r="E2100" s="110"/>
      <c r="F2100" s="1"/>
      <c r="G2100" s="1"/>
      <c r="H2100" s="110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3"/>
      <c r="U2100" s="1"/>
      <c r="V2100" s="1"/>
    </row>
    <row r="2101" spans="1:22" x14ac:dyDescent="0.25">
      <c r="A2101" s="1"/>
      <c r="B2101" s="1"/>
      <c r="C2101" s="1"/>
      <c r="D2101" s="1"/>
      <c r="E2101" s="110"/>
      <c r="F2101" s="1"/>
      <c r="G2101" s="1"/>
      <c r="H2101" s="110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3"/>
      <c r="U2101" s="1"/>
      <c r="V2101" s="1"/>
    </row>
    <row r="2102" spans="1:22" x14ac:dyDescent="0.25">
      <c r="A2102" s="1"/>
      <c r="B2102" s="1"/>
      <c r="C2102" s="1"/>
      <c r="D2102" s="1"/>
      <c r="E2102" s="110"/>
      <c r="F2102" s="1"/>
      <c r="G2102" s="1"/>
      <c r="H2102" s="110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3"/>
      <c r="U2102" s="1"/>
      <c r="V2102" s="1"/>
    </row>
    <row r="2103" spans="1:22" x14ac:dyDescent="0.25">
      <c r="A2103" s="1"/>
      <c r="B2103" s="1"/>
      <c r="C2103" s="1"/>
      <c r="D2103" s="1"/>
      <c r="E2103" s="110"/>
      <c r="F2103" s="1"/>
      <c r="G2103" s="1"/>
      <c r="H2103" s="110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3"/>
      <c r="U2103" s="1"/>
      <c r="V2103" s="1"/>
    </row>
    <row r="2104" spans="1:22" x14ac:dyDescent="0.25">
      <c r="A2104" s="1"/>
      <c r="B2104" s="1"/>
      <c r="C2104" s="1"/>
      <c r="D2104" s="1"/>
      <c r="E2104" s="110"/>
      <c r="F2104" s="1"/>
      <c r="G2104" s="1"/>
      <c r="H2104" s="110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3"/>
      <c r="U2104" s="1"/>
      <c r="V2104" s="1"/>
    </row>
    <row r="2105" spans="1:22" x14ac:dyDescent="0.25">
      <c r="A2105" s="1"/>
      <c r="B2105" s="1"/>
      <c r="C2105" s="1"/>
      <c r="D2105" s="1"/>
      <c r="E2105" s="110"/>
      <c r="F2105" s="1"/>
      <c r="G2105" s="1"/>
      <c r="H2105" s="110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3"/>
      <c r="U2105" s="1"/>
      <c r="V2105" s="1"/>
    </row>
    <row r="2106" spans="1:22" x14ac:dyDescent="0.25">
      <c r="A2106" s="1"/>
      <c r="B2106" s="1"/>
      <c r="C2106" s="1"/>
      <c r="D2106" s="1"/>
      <c r="E2106" s="110"/>
      <c r="F2106" s="1"/>
      <c r="G2106" s="1"/>
      <c r="H2106" s="110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3"/>
      <c r="U2106" s="1"/>
      <c r="V2106" s="1"/>
    </row>
    <row r="2107" spans="1:22" x14ac:dyDescent="0.25">
      <c r="A2107" s="1"/>
      <c r="B2107" s="1"/>
      <c r="C2107" s="1"/>
      <c r="D2107" s="1"/>
      <c r="E2107" s="110"/>
      <c r="F2107" s="1"/>
      <c r="G2107" s="1"/>
      <c r="H2107" s="110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3"/>
      <c r="U2107" s="1"/>
      <c r="V2107" s="1"/>
    </row>
    <row r="2108" spans="1:22" x14ac:dyDescent="0.25">
      <c r="A2108" s="1"/>
      <c r="B2108" s="1"/>
      <c r="C2108" s="1"/>
      <c r="D2108" s="1"/>
      <c r="E2108" s="110"/>
      <c r="F2108" s="1"/>
      <c r="G2108" s="1"/>
      <c r="H2108" s="110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3"/>
      <c r="U2108" s="1"/>
      <c r="V2108" s="1"/>
    </row>
    <row r="2109" spans="1:22" x14ac:dyDescent="0.25">
      <c r="A2109" s="1"/>
      <c r="B2109" s="1"/>
      <c r="C2109" s="1"/>
      <c r="D2109" s="1"/>
      <c r="E2109" s="110"/>
      <c r="F2109" s="1"/>
      <c r="G2109" s="1"/>
      <c r="H2109" s="110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3"/>
      <c r="U2109" s="1"/>
      <c r="V2109" s="1"/>
    </row>
    <row r="2110" spans="1:22" x14ac:dyDescent="0.25">
      <c r="A2110" s="1"/>
      <c r="B2110" s="1"/>
      <c r="C2110" s="1"/>
      <c r="D2110" s="1"/>
      <c r="E2110" s="110"/>
      <c r="F2110" s="1"/>
      <c r="G2110" s="1"/>
      <c r="H2110" s="110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3"/>
      <c r="U2110" s="1"/>
      <c r="V2110" s="1"/>
    </row>
    <row r="2111" spans="1:22" x14ac:dyDescent="0.25">
      <c r="A2111" s="1"/>
      <c r="B2111" s="1"/>
      <c r="C2111" s="1"/>
      <c r="D2111" s="1"/>
      <c r="E2111" s="110"/>
      <c r="F2111" s="1"/>
      <c r="G2111" s="1"/>
      <c r="H2111" s="110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3"/>
      <c r="U2111" s="1"/>
      <c r="V2111" s="1"/>
    </row>
    <row r="2112" spans="1:22" x14ac:dyDescent="0.25">
      <c r="A2112" s="1"/>
      <c r="B2112" s="1"/>
      <c r="C2112" s="1"/>
      <c r="D2112" s="1"/>
      <c r="E2112" s="110"/>
      <c r="F2112" s="1"/>
      <c r="G2112" s="1"/>
      <c r="H2112" s="110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3"/>
      <c r="U2112" s="1"/>
      <c r="V2112" s="1"/>
    </row>
    <row r="2113" spans="1:22" x14ac:dyDescent="0.25">
      <c r="A2113" s="1"/>
      <c r="B2113" s="1"/>
      <c r="C2113" s="1"/>
      <c r="D2113" s="1"/>
      <c r="E2113" s="110"/>
      <c r="F2113" s="1"/>
      <c r="G2113" s="1"/>
      <c r="H2113" s="110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3"/>
      <c r="U2113" s="1"/>
      <c r="V2113" s="1"/>
    </row>
    <row r="2114" spans="1:22" x14ac:dyDescent="0.25">
      <c r="A2114" s="1"/>
      <c r="B2114" s="1"/>
      <c r="C2114" s="1"/>
      <c r="D2114" s="1"/>
      <c r="E2114" s="110"/>
      <c r="F2114" s="1"/>
      <c r="G2114" s="1"/>
      <c r="H2114" s="110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3"/>
      <c r="U2114" s="1"/>
      <c r="V2114" s="1"/>
    </row>
    <row r="2115" spans="1:22" x14ac:dyDescent="0.25">
      <c r="A2115" s="1"/>
      <c r="B2115" s="1"/>
      <c r="C2115" s="1"/>
      <c r="D2115" s="1"/>
      <c r="E2115" s="110"/>
      <c r="F2115" s="1"/>
      <c r="G2115" s="1"/>
      <c r="H2115" s="110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3"/>
      <c r="U2115" s="1"/>
      <c r="V2115" s="1"/>
    </row>
    <row r="2116" spans="1:22" x14ac:dyDescent="0.25">
      <c r="A2116" s="1"/>
      <c r="B2116" s="1"/>
      <c r="C2116" s="1"/>
      <c r="D2116" s="1"/>
      <c r="E2116" s="110"/>
      <c r="F2116" s="1"/>
      <c r="G2116" s="1"/>
      <c r="H2116" s="110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3"/>
      <c r="U2116" s="1"/>
      <c r="V2116" s="1"/>
    </row>
    <row r="2117" spans="1:22" x14ac:dyDescent="0.25">
      <c r="A2117" s="1"/>
      <c r="B2117" s="1"/>
      <c r="C2117" s="1"/>
      <c r="D2117" s="1"/>
      <c r="E2117" s="110"/>
      <c r="F2117" s="1"/>
      <c r="G2117" s="1"/>
      <c r="H2117" s="110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3"/>
      <c r="U2117" s="1"/>
      <c r="V2117" s="1"/>
    </row>
    <row r="2118" spans="1:22" x14ac:dyDescent="0.25">
      <c r="A2118" s="1"/>
      <c r="B2118" s="1"/>
      <c r="C2118" s="1"/>
      <c r="D2118" s="1"/>
      <c r="E2118" s="110"/>
      <c r="F2118" s="1"/>
      <c r="G2118" s="1"/>
      <c r="H2118" s="110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3"/>
      <c r="U2118" s="1"/>
      <c r="V2118" s="1"/>
    </row>
    <row r="2119" spans="1:22" x14ac:dyDescent="0.25">
      <c r="A2119" s="1"/>
      <c r="B2119" s="1"/>
      <c r="C2119" s="1"/>
      <c r="D2119" s="1"/>
      <c r="E2119" s="110"/>
      <c r="F2119" s="1"/>
      <c r="G2119" s="1"/>
      <c r="H2119" s="110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3"/>
      <c r="U2119" s="1"/>
      <c r="V2119" s="1"/>
    </row>
    <row r="2120" spans="1:22" x14ac:dyDescent="0.25">
      <c r="A2120" s="1"/>
      <c r="B2120" s="1"/>
      <c r="C2120" s="1"/>
      <c r="D2120" s="1"/>
      <c r="E2120" s="110"/>
      <c r="F2120" s="1"/>
      <c r="G2120" s="1"/>
      <c r="H2120" s="110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3"/>
      <c r="U2120" s="1"/>
      <c r="V2120" s="1"/>
    </row>
    <row r="2121" spans="1:22" x14ac:dyDescent="0.25">
      <c r="A2121" s="1"/>
      <c r="B2121" s="1"/>
      <c r="C2121" s="1"/>
      <c r="D2121" s="1"/>
      <c r="E2121" s="110"/>
      <c r="F2121" s="1"/>
      <c r="G2121" s="1"/>
      <c r="H2121" s="110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3"/>
      <c r="U2121" s="1"/>
      <c r="V2121" s="1"/>
    </row>
    <row r="2122" spans="1:22" x14ac:dyDescent="0.25">
      <c r="A2122" s="1"/>
      <c r="B2122" s="1"/>
      <c r="C2122" s="1"/>
      <c r="D2122" s="1"/>
      <c r="E2122" s="110"/>
      <c r="F2122" s="1"/>
      <c r="G2122" s="1"/>
      <c r="H2122" s="110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3"/>
      <c r="U2122" s="1"/>
      <c r="V2122" s="1"/>
    </row>
    <row r="2123" spans="1:22" x14ac:dyDescent="0.25">
      <c r="A2123" s="1"/>
      <c r="B2123" s="1"/>
      <c r="C2123" s="1"/>
      <c r="D2123" s="1"/>
      <c r="E2123" s="110"/>
      <c r="F2123" s="1"/>
      <c r="G2123" s="1"/>
      <c r="H2123" s="110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3"/>
      <c r="U2123" s="1"/>
      <c r="V2123" s="1"/>
    </row>
    <row r="2124" spans="1:22" x14ac:dyDescent="0.25">
      <c r="A2124" s="1"/>
      <c r="B2124" s="1"/>
      <c r="C2124" s="1"/>
      <c r="D2124" s="1"/>
      <c r="E2124" s="110"/>
      <c r="F2124" s="1"/>
      <c r="G2124" s="1"/>
      <c r="H2124" s="110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3"/>
      <c r="U2124" s="1"/>
      <c r="V2124" s="1"/>
    </row>
    <row r="2125" spans="1:22" x14ac:dyDescent="0.25">
      <c r="A2125" s="1"/>
      <c r="B2125" s="1"/>
      <c r="C2125" s="1"/>
      <c r="D2125" s="1"/>
      <c r="E2125" s="110"/>
      <c r="F2125" s="1"/>
      <c r="G2125" s="1"/>
      <c r="H2125" s="110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3"/>
      <c r="U2125" s="1"/>
      <c r="V2125" s="1"/>
    </row>
    <row r="2126" spans="1:22" x14ac:dyDescent="0.25">
      <c r="A2126" s="1"/>
      <c r="B2126" s="1"/>
      <c r="C2126" s="1"/>
      <c r="D2126" s="1"/>
      <c r="E2126" s="110"/>
      <c r="F2126" s="1"/>
      <c r="G2126" s="1"/>
      <c r="H2126" s="110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3"/>
      <c r="U2126" s="1"/>
      <c r="V2126" s="1"/>
    </row>
    <row r="2127" spans="1:22" x14ac:dyDescent="0.25">
      <c r="A2127" s="1"/>
      <c r="B2127" s="1"/>
      <c r="C2127" s="1"/>
      <c r="D2127" s="1"/>
      <c r="E2127" s="110"/>
      <c r="F2127" s="1"/>
      <c r="G2127" s="1"/>
      <c r="H2127" s="110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3"/>
      <c r="U2127" s="1"/>
      <c r="V2127" s="1"/>
    </row>
    <row r="2128" spans="1:22" x14ac:dyDescent="0.25">
      <c r="A2128" s="1"/>
      <c r="B2128" s="1"/>
      <c r="C2128" s="1"/>
      <c r="D2128" s="1"/>
      <c r="E2128" s="110"/>
      <c r="F2128" s="1"/>
      <c r="G2128" s="1"/>
      <c r="H2128" s="110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3"/>
      <c r="U2128" s="1"/>
      <c r="V2128" s="1"/>
    </row>
    <row r="2129" spans="1:22" x14ac:dyDescent="0.25">
      <c r="A2129" s="1"/>
      <c r="B2129" s="1"/>
      <c r="C2129" s="1"/>
      <c r="D2129" s="1"/>
      <c r="E2129" s="110"/>
      <c r="F2129" s="1"/>
      <c r="G2129" s="1"/>
      <c r="H2129" s="110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3"/>
      <c r="U2129" s="1"/>
      <c r="V2129" s="1"/>
    </row>
    <row r="2130" spans="1:22" x14ac:dyDescent="0.25">
      <c r="A2130" s="1"/>
      <c r="B2130" s="1"/>
      <c r="C2130" s="1"/>
      <c r="D2130" s="1"/>
      <c r="E2130" s="110"/>
      <c r="F2130" s="1"/>
      <c r="G2130" s="1"/>
      <c r="H2130" s="110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3"/>
      <c r="U2130" s="1"/>
      <c r="V2130" s="1"/>
    </row>
    <row r="2131" spans="1:22" x14ac:dyDescent="0.25">
      <c r="A2131" s="1"/>
      <c r="B2131" s="1"/>
      <c r="C2131" s="1"/>
      <c r="D2131" s="1"/>
      <c r="E2131" s="110"/>
      <c r="F2131" s="1"/>
      <c r="G2131" s="1"/>
      <c r="H2131" s="110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3"/>
      <c r="U2131" s="1"/>
      <c r="V2131" s="1"/>
    </row>
    <row r="2132" spans="1:22" x14ac:dyDescent="0.25">
      <c r="A2132" s="1"/>
      <c r="B2132" s="1"/>
      <c r="C2132" s="1"/>
      <c r="D2132" s="1"/>
      <c r="E2132" s="110"/>
      <c r="F2132" s="1"/>
      <c r="G2132" s="1"/>
      <c r="H2132" s="110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3"/>
      <c r="U2132" s="1"/>
      <c r="V2132" s="1"/>
    </row>
    <row r="2133" spans="1:22" x14ac:dyDescent="0.25">
      <c r="A2133" s="1"/>
      <c r="B2133" s="1"/>
      <c r="C2133" s="1"/>
      <c r="D2133" s="1"/>
      <c r="E2133" s="110"/>
      <c r="F2133" s="1"/>
      <c r="G2133" s="1"/>
      <c r="H2133" s="110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3"/>
      <c r="U2133" s="1"/>
      <c r="V2133" s="1"/>
    </row>
    <row r="2134" spans="1:22" x14ac:dyDescent="0.25">
      <c r="A2134" s="1"/>
      <c r="B2134" s="1"/>
      <c r="C2134" s="1"/>
      <c r="D2134" s="1"/>
      <c r="E2134" s="110"/>
      <c r="F2134" s="1"/>
      <c r="G2134" s="1"/>
      <c r="H2134" s="110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3"/>
      <c r="U2134" s="1"/>
      <c r="V2134" s="1"/>
    </row>
    <row r="2135" spans="1:22" x14ac:dyDescent="0.25">
      <c r="A2135" s="1"/>
      <c r="B2135" s="1"/>
      <c r="C2135" s="1"/>
      <c r="D2135" s="1"/>
      <c r="E2135" s="110"/>
      <c r="F2135" s="1"/>
      <c r="G2135" s="1"/>
      <c r="H2135" s="110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3"/>
      <c r="U2135" s="1"/>
      <c r="V2135" s="1"/>
    </row>
    <row r="2136" spans="1:22" x14ac:dyDescent="0.25">
      <c r="A2136" s="1"/>
      <c r="B2136" s="1"/>
      <c r="C2136" s="1"/>
      <c r="D2136" s="1"/>
      <c r="E2136" s="110"/>
      <c r="F2136" s="1"/>
      <c r="G2136" s="1"/>
      <c r="H2136" s="110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3"/>
      <c r="U2136" s="1"/>
      <c r="V2136" s="1"/>
    </row>
    <row r="2137" spans="1:22" x14ac:dyDescent="0.25">
      <c r="A2137" s="1"/>
      <c r="B2137" s="1"/>
      <c r="C2137" s="1"/>
      <c r="D2137" s="1"/>
      <c r="E2137" s="110"/>
      <c r="F2137" s="1"/>
      <c r="G2137" s="1"/>
      <c r="H2137" s="110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3"/>
      <c r="U2137" s="1"/>
      <c r="V2137" s="1"/>
    </row>
    <row r="2138" spans="1:22" x14ac:dyDescent="0.25">
      <c r="A2138" s="1"/>
      <c r="B2138" s="1"/>
      <c r="C2138" s="1"/>
      <c r="D2138" s="1"/>
      <c r="E2138" s="110"/>
      <c r="F2138" s="1"/>
      <c r="G2138" s="1"/>
      <c r="H2138" s="110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3"/>
      <c r="U2138" s="1"/>
      <c r="V2138" s="1"/>
    </row>
    <row r="2139" spans="1:22" x14ac:dyDescent="0.25">
      <c r="A2139" s="1"/>
      <c r="B2139" s="1"/>
      <c r="C2139" s="1"/>
      <c r="D2139" s="1"/>
      <c r="E2139" s="110"/>
      <c r="F2139" s="1"/>
      <c r="G2139" s="1"/>
      <c r="H2139" s="110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3"/>
      <c r="U2139" s="1"/>
      <c r="V2139" s="1"/>
    </row>
    <row r="2140" spans="1:22" x14ac:dyDescent="0.25">
      <c r="A2140" s="1"/>
      <c r="B2140" s="1"/>
      <c r="C2140" s="1"/>
      <c r="D2140" s="1"/>
      <c r="E2140" s="110"/>
      <c r="F2140" s="1"/>
      <c r="G2140" s="1"/>
      <c r="H2140" s="110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3"/>
      <c r="U2140" s="1"/>
      <c r="V2140" s="1"/>
    </row>
    <row r="2141" spans="1:22" x14ac:dyDescent="0.25">
      <c r="A2141" s="1"/>
      <c r="B2141" s="1"/>
      <c r="C2141" s="1"/>
      <c r="D2141" s="1"/>
      <c r="E2141" s="110"/>
      <c r="F2141" s="1"/>
      <c r="G2141" s="1"/>
      <c r="H2141" s="110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3"/>
      <c r="U2141" s="1"/>
      <c r="V2141" s="1"/>
    </row>
    <row r="2142" spans="1:22" x14ac:dyDescent="0.25">
      <c r="A2142" s="1"/>
      <c r="B2142" s="1"/>
      <c r="C2142" s="1"/>
      <c r="D2142" s="1"/>
      <c r="E2142" s="110"/>
      <c r="F2142" s="1"/>
      <c r="G2142" s="1"/>
      <c r="H2142" s="110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3"/>
      <c r="U2142" s="1"/>
      <c r="V2142" s="1"/>
    </row>
    <row r="2143" spans="1:22" x14ac:dyDescent="0.25">
      <c r="A2143" s="1"/>
      <c r="B2143" s="1"/>
      <c r="C2143" s="1"/>
      <c r="D2143" s="1"/>
      <c r="E2143" s="110"/>
      <c r="F2143" s="1"/>
      <c r="G2143" s="1"/>
      <c r="H2143" s="110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3"/>
      <c r="U2143" s="1"/>
      <c r="V2143" s="1"/>
    </row>
    <row r="2144" spans="1:22" x14ac:dyDescent="0.25">
      <c r="A2144" s="1"/>
      <c r="B2144" s="1"/>
      <c r="C2144" s="1"/>
      <c r="D2144" s="1"/>
      <c r="E2144" s="110"/>
      <c r="F2144" s="1"/>
      <c r="G2144" s="1"/>
      <c r="H2144" s="110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3"/>
      <c r="U2144" s="1"/>
      <c r="V2144" s="1"/>
    </row>
    <row r="2145" spans="1:22" x14ac:dyDescent="0.25">
      <c r="A2145" s="1"/>
      <c r="B2145" s="1"/>
      <c r="C2145" s="1"/>
      <c r="D2145" s="1"/>
      <c r="E2145" s="110"/>
      <c r="F2145" s="1"/>
      <c r="G2145" s="1"/>
      <c r="H2145" s="110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3"/>
      <c r="U2145" s="1"/>
      <c r="V2145" s="1"/>
    </row>
    <row r="2146" spans="1:22" x14ac:dyDescent="0.25">
      <c r="A2146" s="1"/>
      <c r="B2146" s="1"/>
      <c r="C2146" s="1"/>
      <c r="D2146" s="1"/>
      <c r="E2146" s="110"/>
      <c r="F2146" s="1"/>
      <c r="G2146" s="1"/>
      <c r="H2146" s="110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3"/>
      <c r="U2146" s="1"/>
      <c r="V2146" s="1"/>
    </row>
    <row r="2147" spans="1:22" x14ac:dyDescent="0.25">
      <c r="A2147" s="1"/>
      <c r="B2147" s="1"/>
      <c r="C2147" s="1"/>
      <c r="D2147" s="1"/>
      <c r="E2147" s="110"/>
      <c r="F2147" s="1"/>
      <c r="G2147" s="1"/>
      <c r="H2147" s="110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3"/>
      <c r="U2147" s="1"/>
      <c r="V2147" s="1"/>
    </row>
    <row r="2148" spans="1:22" x14ac:dyDescent="0.25">
      <c r="A2148" s="1"/>
      <c r="B2148" s="1"/>
      <c r="C2148" s="1"/>
      <c r="D2148" s="1"/>
      <c r="E2148" s="110"/>
      <c r="F2148" s="1"/>
      <c r="G2148" s="1"/>
      <c r="H2148" s="110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3"/>
      <c r="U2148" s="1"/>
      <c r="V2148" s="1"/>
    </row>
    <row r="2149" spans="1:22" x14ac:dyDescent="0.25">
      <c r="A2149" s="1"/>
      <c r="B2149" s="1"/>
      <c r="C2149" s="1"/>
      <c r="D2149" s="1"/>
      <c r="E2149" s="110"/>
      <c r="F2149" s="1"/>
      <c r="G2149" s="1"/>
      <c r="H2149" s="110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3"/>
      <c r="U2149" s="1"/>
      <c r="V2149" s="1"/>
    </row>
    <row r="2150" spans="1:22" x14ac:dyDescent="0.25">
      <c r="A2150" s="1"/>
      <c r="B2150" s="1"/>
      <c r="C2150" s="1"/>
      <c r="D2150" s="1"/>
      <c r="E2150" s="110"/>
      <c r="F2150" s="1"/>
      <c r="G2150" s="1"/>
      <c r="H2150" s="110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3"/>
      <c r="U2150" s="1"/>
      <c r="V2150" s="1"/>
    </row>
    <row r="2151" spans="1:22" x14ac:dyDescent="0.25">
      <c r="A2151" s="1"/>
      <c r="B2151" s="1"/>
      <c r="C2151" s="1"/>
      <c r="D2151" s="1"/>
      <c r="E2151" s="110"/>
      <c r="F2151" s="1"/>
      <c r="G2151" s="1"/>
      <c r="H2151" s="110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3"/>
      <c r="U2151" s="1"/>
      <c r="V2151" s="1"/>
    </row>
    <row r="2152" spans="1:22" x14ac:dyDescent="0.25">
      <c r="A2152" s="1"/>
      <c r="B2152" s="1"/>
      <c r="C2152" s="1"/>
      <c r="D2152" s="1"/>
      <c r="E2152" s="110"/>
      <c r="F2152" s="1"/>
      <c r="G2152" s="1"/>
      <c r="H2152" s="110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3"/>
      <c r="U2152" s="1"/>
      <c r="V2152" s="1"/>
    </row>
    <row r="2153" spans="1:22" x14ac:dyDescent="0.25">
      <c r="A2153" s="1"/>
      <c r="B2153" s="1"/>
      <c r="C2153" s="1"/>
      <c r="D2153" s="1"/>
      <c r="E2153" s="110"/>
      <c r="F2153" s="1"/>
      <c r="G2153" s="1"/>
      <c r="H2153" s="110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3"/>
      <c r="U2153" s="1"/>
      <c r="V2153" s="1"/>
    </row>
    <row r="2154" spans="1:22" x14ac:dyDescent="0.25">
      <c r="A2154" s="1"/>
      <c r="B2154" s="1"/>
      <c r="C2154" s="1"/>
      <c r="D2154" s="1"/>
      <c r="E2154" s="110"/>
      <c r="F2154" s="1"/>
      <c r="G2154" s="1"/>
      <c r="H2154" s="110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3"/>
      <c r="U2154" s="1"/>
      <c r="V2154" s="1"/>
    </row>
    <row r="2155" spans="1:22" x14ac:dyDescent="0.25">
      <c r="A2155" s="1"/>
      <c r="B2155" s="1"/>
      <c r="C2155" s="1"/>
      <c r="D2155" s="1"/>
      <c r="E2155" s="110"/>
      <c r="F2155" s="1"/>
      <c r="G2155" s="1"/>
      <c r="H2155" s="110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3"/>
      <c r="U2155" s="1"/>
      <c r="V2155" s="1"/>
    </row>
    <row r="2156" spans="1:22" x14ac:dyDescent="0.25">
      <c r="A2156" s="1"/>
      <c r="B2156" s="1"/>
      <c r="C2156" s="1"/>
      <c r="D2156" s="1"/>
      <c r="E2156" s="110"/>
      <c r="F2156" s="1"/>
      <c r="G2156" s="1"/>
      <c r="H2156" s="110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3"/>
      <c r="U2156" s="1"/>
      <c r="V2156" s="1"/>
    </row>
    <row r="2157" spans="1:22" x14ac:dyDescent="0.25">
      <c r="A2157" s="1"/>
      <c r="B2157" s="1"/>
      <c r="C2157" s="1"/>
      <c r="D2157" s="1"/>
      <c r="E2157" s="110"/>
      <c r="F2157" s="1"/>
      <c r="G2157" s="1"/>
      <c r="H2157" s="110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3"/>
      <c r="U2157" s="1"/>
      <c r="V2157" s="1"/>
    </row>
    <row r="2158" spans="1:22" x14ac:dyDescent="0.25">
      <c r="A2158" s="1"/>
      <c r="B2158" s="1"/>
      <c r="C2158" s="1"/>
      <c r="D2158" s="1"/>
      <c r="E2158" s="110"/>
      <c r="F2158" s="1"/>
      <c r="G2158" s="1"/>
      <c r="H2158" s="110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3"/>
      <c r="U2158" s="1"/>
      <c r="V2158" s="1"/>
    </row>
    <row r="2159" spans="1:22" x14ac:dyDescent="0.25">
      <c r="A2159" s="1"/>
      <c r="B2159" s="1"/>
      <c r="C2159" s="1"/>
      <c r="D2159" s="1"/>
      <c r="E2159" s="110"/>
      <c r="F2159" s="1"/>
      <c r="G2159" s="1"/>
      <c r="H2159" s="110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3"/>
      <c r="U2159" s="1"/>
      <c r="V2159" s="1"/>
    </row>
    <row r="2160" spans="1:22" x14ac:dyDescent="0.25">
      <c r="A2160" s="1"/>
      <c r="B2160" s="1"/>
      <c r="C2160" s="1"/>
      <c r="D2160" s="1"/>
      <c r="E2160" s="110"/>
      <c r="F2160" s="1"/>
      <c r="G2160" s="1"/>
      <c r="H2160" s="110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3"/>
      <c r="U2160" s="1"/>
      <c r="V2160" s="1"/>
    </row>
    <row r="2161" spans="1:22" x14ac:dyDescent="0.25">
      <c r="A2161" s="1"/>
      <c r="B2161" s="1"/>
      <c r="C2161" s="1"/>
      <c r="D2161" s="1"/>
      <c r="E2161" s="110"/>
      <c r="F2161" s="1"/>
      <c r="G2161" s="1"/>
      <c r="H2161" s="110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3"/>
      <c r="U2161" s="1"/>
      <c r="V2161" s="1"/>
    </row>
    <row r="2162" spans="1:22" x14ac:dyDescent="0.25">
      <c r="A2162" s="1"/>
      <c r="B2162" s="1"/>
      <c r="C2162" s="1"/>
      <c r="D2162" s="1"/>
      <c r="E2162" s="110"/>
      <c r="F2162" s="1"/>
      <c r="G2162" s="1"/>
      <c r="H2162" s="110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3"/>
      <c r="U2162" s="1"/>
      <c r="V2162" s="1"/>
    </row>
    <row r="2163" spans="1:22" x14ac:dyDescent="0.25">
      <c r="A2163" s="1"/>
      <c r="B2163" s="1"/>
      <c r="C2163" s="1"/>
      <c r="D2163" s="1"/>
      <c r="E2163" s="110"/>
      <c r="F2163" s="1"/>
      <c r="G2163" s="1"/>
      <c r="H2163" s="110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3"/>
      <c r="U2163" s="1"/>
      <c r="V2163" s="1"/>
    </row>
    <row r="2164" spans="1:22" x14ac:dyDescent="0.25">
      <c r="A2164" s="1"/>
      <c r="B2164" s="1"/>
      <c r="C2164" s="1"/>
      <c r="D2164" s="1"/>
      <c r="E2164" s="110"/>
      <c r="F2164" s="1"/>
      <c r="G2164" s="1"/>
      <c r="H2164" s="110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3"/>
      <c r="U2164" s="1"/>
      <c r="V2164" s="1"/>
    </row>
    <row r="2165" spans="1:22" x14ac:dyDescent="0.25">
      <c r="A2165" s="1"/>
      <c r="B2165" s="1"/>
      <c r="C2165" s="1"/>
      <c r="D2165" s="1"/>
      <c r="E2165" s="110"/>
      <c r="F2165" s="1"/>
      <c r="G2165" s="1"/>
      <c r="H2165" s="110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3"/>
      <c r="U2165" s="1"/>
      <c r="V2165" s="1"/>
    </row>
    <row r="2166" spans="1:22" x14ac:dyDescent="0.25">
      <c r="A2166" s="1"/>
      <c r="B2166" s="1"/>
      <c r="C2166" s="1"/>
      <c r="D2166" s="1"/>
      <c r="E2166" s="110"/>
      <c r="F2166" s="1"/>
      <c r="G2166" s="1"/>
      <c r="H2166" s="110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3"/>
      <c r="U2166" s="1"/>
      <c r="V2166" s="1"/>
    </row>
    <row r="2167" spans="1:22" x14ac:dyDescent="0.25">
      <c r="A2167" s="1"/>
      <c r="B2167" s="1"/>
      <c r="C2167" s="1"/>
      <c r="D2167" s="1"/>
      <c r="E2167" s="110"/>
      <c r="F2167" s="1"/>
      <c r="G2167" s="1"/>
      <c r="H2167" s="110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3"/>
      <c r="U2167" s="1"/>
      <c r="V2167" s="1"/>
    </row>
    <row r="2168" spans="1:22" x14ac:dyDescent="0.25">
      <c r="A2168" s="1"/>
      <c r="B2168" s="1"/>
      <c r="C2168" s="1"/>
      <c r="D2168" s="1"/>
      <c r="E2168" s="110"/>
      <c r="F2168" s="1"/>
      <c r="G2168" s="1"/>
      <c r="H2168" s="110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3"/>
      <c r="U2168" s="1"/>
      <c r="V2168" s="1"/>
    </row>
    <row r="2169" spans="1:22" x14ac:dyDescent="0.25">
      <c r="A2169" s="1"/>
      <c r="B2169" s="1"/>
      <c r="C2169" s="1"/>
      <c r="D2169" s="1"/>
      <c r="E2169" s="110"/>
      <c r="F2169" s="1"/>
      <c r="G2169" s="1"/>
      <c r="H2169" s="110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3"/>
      <c r="U2169" s="1"/>
      <c r="V2169" s="1"/>
    </row>
    <row r="2170" spans="1:22" x14ac:dyDescent="0.25">
      <c r="A2170" s="1"/>
      <c r="B2170" s="1"/>
      <c r="C2170" s="1"/>
      <c r="D2170" s="1"/>
      <c r="E2170" s="110"/>
      <c r="F2170" s="1"/>
      <c r="G2170" s="1"/>
      <c r="H2170" s="110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3"/>
      <c r="U2170" s="1"/>
      <c r="V2170" s="1"/>
    </row>
    <row r="2171" spans="1:22" x14ac:dyDescent="0.25">
      <c r="A2171" s="1"/>
      <c r="B2171" s="1"/>
      <c r="C2171" s="1"/>
      <c r="D2171" s="1"/>
      <c r="E2171" s="110"/>
      <c r="F2171" s="1"/>
      <c r="G2171" s="1"/>
      <c r="H2171" s="110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3"/>
      <c r="U2171" s="1"/>
      <c r="V2171" s="1"/>
    </row>
    <row r="2172" spans="1:22" x14ac:dyDescent="0.25">
      <c r="A2172" s="1"/>
      <c r="B2172" s="1"/>
      <c r="C2172" s="1"/>
      <c r="D2172" s="1"/>
      <c r="E2172" s="110"/>
      <c r="F2172" s="1"/>
      <c r="G2172" s="1"/>
      <c r="H2172" s="110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3"/>
      <c r="U2172" s="1"/>
      <c r="V2172" s="1"/>
    </row>
    <row r="2173" spans="1:22" x14ac:dyDescent="0.25">
      <c r="A2173" s="1"/>
      <c r="B2173" s="1"/>
      <c r="C2173" s="1"/>
      <c r="D2173" s="1"/>
      <c r="E2173" s="110"/>
      <c r="F2173" s="1"/>
      <c r="G2173" s="1"/>
      <c r="H2173" s="110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3"/>
      <c r="U2173" s="1"/>
      <c r="V2173" s="1"/>
    </row>
    <row r="2174" spans="1:22" x14ac:dyDescent="0.25">
      <c r="A2174" s="1"/>
      <c r="B2174" s="1"/>
      <c r="C2174" s="1"/>
      <c r="D2174" s="1"/>
      <c r="E2174" s="110"/>
      <c r="F2174" s="1"/>
      <c r="G2174" s="1"/>
      <c r="H2174" s="110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3"/>
      <c r="U2174" s="1"/>
      <c r="V2174" s="1"/>
    </row>
    <row r="2175" spans="1:22" x14ac:dyDescent="0.25">
      <c r="A2175" s="1"/>
      <c r="B2175" s="1"/>
      <c r="C2175" s="1"/>
      <c r="D2175" s="1"/>
      <c r="E2175" s="110"/>
      <c r="F2175" s="1"/>
      <c r="G2175" s="1"/>
      <c r="H2175" s="110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3"/>
      <c r="U2175" s="1"/>
      <c r="V2175" s="1"/>
    </row>
    <row r="2176" spans="1:22" x14ac:dyDescent="0.25">
      <c r="A2176" s="1"/>
      <c r="B2176" s="1"/>
      <c r="C2176" s="1"/>
      <c r="D2176" s="1"/>
      <c r="E2176" s="110"/>
      <c r="F2176" s="1"/>
      <c r="G2176" s="1"/>
      <c r="H2176" s="110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3"/>
      <c r="U2176" s="1"/>
      <c r="V2176" s="1"/>
    </row>
    <row r="2177" spans="1:22" x14ac:dyDescent="0.25">
      <c r="A2177" s="1"/>
      <c r="B2177" s="1"/>
      <c r="C2177" s="1"/>
      <c r="D2177" s="1"/>
      <c r="E2177" s="110"/>
      <c r="F2177" s="1"/>
      <c r="G2177" s="1"/>
      <c r="H2177" s="110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3"/>
      <c r="U2177" s="1"/>
      <c r="V2177" s="1"/>
    </row>
    <row r="2178" spans="1:22" x14ac:dyDescent="0.25">
      <c r="A2178" s="1"/>
      <c r="B2178" s="1"/>
      <c r="C2178" s="1"/>
      <c r="D2178" s="1"/>
      <c r="E2178" s="110"/>
      <c r="F2178" s="1"/>
      <c r="G2178" s="1"/>
      <c r="H2178" s="110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3"/>
      <c r="U2178" s="1"/>
      <c r="V2178" s="1"/>
    </row>
    <row r="2179" spans="1:22" x14ac:dyDescent="0.25">
      <c r="A2179" s="1"/>
      <c r="B2179" s="1"/>
      <c r="C2179" s="1"/>
      <c r="D2179" s="1"/>
      <c r="E2179" s="110"/>
      <c r="F2179" s="1"/>
      <c r="G2179" s="1"/>
      <c r="H2179" s="110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3"/>
      <c r="U2179" s="1"/>
      <c r="V2179" s="1"/>
    </row>
    <row r="2180" spans="1:22" x14ac:dyDescent="0.25">
      <c r="A2180" s="1"/>
      <c r="B2180" s="1"/>
      <c r="C2180" s="1"/>
      <c r="D2180" s="1"/>
      <c r="E2180" s="110"/>
      <c r="F2180" s="1"/>
      <c r="G2180" s="1"/>
      <c r="H2180" s="110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3"/>
      <c r="U2180" s="1"/>
      <c r="V2180" s="1"/>
    </row>
    <row r="2181" spans="1:22" x14ac:dyDescent="0.25">
      <c r="A2181" s="1"/>
      <c r="B2181" s="1"/>
      <c r="C2181" s="1"/>
      <c r="D2181" s="1"/>
      <c r="E2181" s="110"/>
      <c r="F2181" s="1"/>
      <c r="G2181" s="1"/>
      <c r="H2181" s="110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3"/>
      <c r="U2181" s="1"/>
      <c r="V2181" s="1"/>
    </row>
    <row r="2182" spans="1:22" x14ac:dyDescent="0.25">
      <c r="A2182" s="1"/>
      <c r="B2182" s="1"/>
      <c r="C2182" s="1"/>
      <c r="D2182" s="1"/>
      <c r="E2182" s="110"/>
      <c r="F2182" s="1"/>
      <c r="G2182" s="1"/>
      <c r="H2182" s="110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3"/>
      <c r="U2182" s="1"/>
      <c r="V2182" s="1"/>
    </row>
    <row r="2183" spans="1:22" x14ac:dyDescent="0.25">
      <c r="A2183" s="1"/>
      <c r="B2183" s="1"/>
      <c r="C2183" s="1"/>
      <c r="D2183" s="1"/>
      <c r="E2183" s="110"/>
      <c r="F2183" s="1"/>
      <c r="G2183" s="1"/>
      <c r="H2183" s="110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3"/>
      <c r="U2183" s="1"/>
      <c r="V2183" s="1"/>
    </row>
    <row r="2184" spans="1:22" x14ac:dyDescent="0.25">
      <c r="A2184" s="1"/>
      <c r="B2184" s="1"/>
      <c r="C2184" s="1"/>
      <c r="D2184" s="1"/>
      <c r="E2184" s="110"/>
      <c r="F2184" s="1"/>
      <c r="G2184" s="1"/>
      <c r="H2184" s="110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3"/>
      <c r="U2184" s="1"/>
      <c r="V2184" s="1"/>
    </row>
    <row r="2185" spans="1:22" x14ac:dyDescent="0.25">
      <c r="A2185" s="1"/>
      <c r="B2185" s="1"/>
      <c r="C2185" s="1"/>
      <c r="D2185" s="1"/>
      <c r="E2185" s="110"/>
      <c r="F2185" s="1"/>
      <c r="G2185" s="1"/>
      <c r="H2185" s="110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3"/>
      <c r="U2185" s="1"/>
      <c r="V2185" s="1"/>
    </row>
    <row r="2186" spans="1:22" x14ac:dyDescent="0.25">
      <c r="A2186" s="1"/>
      <c r="B2186" s="1"/>
      <c r="C2186" s="1"/>
      <c r="D2186" s="1"/>
      <c r="E2186" s="110"/>
      <c r="F2186" s="1"/>
      <c r="G2186" s="1"/>
      <c r="H2186" s="110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3"/>
      <c r="U2186" s="1"/>
      <c r="V2186" s="1"/>
    </row>
    <row r="2187" spans="1:22" x14ac:dyDescent="0.25">
      <c r="A2187" s="1"/>
      <c r="B2187" s="1"/>
      <c r="C2187" s="1"/>
      <c r="D2187" s="1"/>
      <c r="E2187" s="110"/>
      <c r="F2187" s="1"/>
      <c r="G2187" s="1"/>
      <c r="H2187" s="110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3"/>
      <c r="U2187" s="1"/>
      <c r="V2187" s="1"/>
    </row>
    <row r="2188" spans="1:22" x14ac:dyDescent="0.25">
      <c r="A2188" s="1"/>
      <c r="B2188" s="1"/>
      <c r="C2188" s="1"/>
      <c r="D2188" s="1"/>
      <c r="E2188" s="110"/>
      <c r="F2188" s="1"/>
      <c r="G2188" s="1"/>
      <c r="H2188" s="110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3"/>
      <c r="U2188" s="1"/>
      <c r="V2188" s="1"/>
    </row>
    <row r="2189" spans="1:22" x14ac:dyDescent="0.25">
      <c r="A2189" s="1"/>
      <c r="B2189" s="1"/>
      <c r="C2189" s="1"/>
      <c r="D2189" s="1"/>
      <c r="E2189" s="110"/>
      <c r="F2189" s="1"/>
      <c r="G2189" s="1"/>
      <c r="H2189" s="110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3"/>
      <c r="U2189" s="1"/>
      <c r="V2189" s="1"/>
    </row>
    <row r="2190" spans="1:22" x14ac:dyDescent="0.25">
      <c r="A2190" s="1"/>
      <c r="B2190" s="1"/>
      <c r="C2190" s="1"/>
      <c r="D2190" s="1"/>
      <c r="E2190" s="110"/>
      <c r="F2190" s="1"/>
      <c r="G2190" s="1"/>
      <c r="H2190" s="110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3"/>
      <c r="U2190" s="1"/>
      <c r="V2190" s="1"/>
    </row>
    <row r="2191" spans="1:22" x14ac:dyDescent="0.25">
      <c r="A2191" s="1"/>
      <c r="B2191" s="1"/>
      <c r="C2191" s="1"/>
      <c r="D2191" s="1"/>
      <c r="E2191" s="110"/>
      <c r="F2191" s="1"/>
      <c r="G2191" s="1"/>
      <c r="H2191" s="110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3"/>
      <c r="U2191" s="1"/>
      <c r="V2191" s="1"/>
    </row>
    <row r="2192" spans="1:22" x14ac:dyDescent="0.25">
      <c r="A2192" s="1"/>
      <c r="B2192" s="1"/>
      <c r="C2192" s="1"/>
      <c r="D2192" s="1"/>
      <c r="E2192" s="110"/>
      <c r="F2192" s="1"/>
      <c r="G2192" s="1"/>
      <c r="H2192" s="110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3"/>
      <c r="U2192" s="1"/>
      <c r="V2192" s="1"/>
    </row>
    <row r="2193" spans="1:22" x14ac:dyDescent="0.25">
      <c r="A2193" s="1"/>
      <c r="B2193" s="1"/>
      <c r="C2193" s="1"/>
      <c r="D2193" s="1"/>
      <c r="E2193" s="110"/>
      <c r="F2193" s="1"/>
      <c r="G2193" s="1"/>
      <c r="H2193" s="110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3"/>
      <c r="U2193" s="1"/>
      <c r="V2193" s="1"/>
    </row>
    <row r="2194" spans="1:22" x14ac:dyDescent="0.25">
      <c r="A2194" s="1"/>
      <c r="B2194" s="1"/>
      <c r="C2194" s="1"/>
      <c r="D2194" s="1"/>
      <c r="E2194" s="110"/>
      <c r="F2194" s="1"/>
      <c r="G2194" s="1"/>
      <c r="H2194" s="110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3"/>
      <c r="U2194" s="1"/>
      <c r="V2194" s="1"/>
    </row>
    <row r="2195" spans="1:22" x14ac:dyDescent="0.25">
      <c r="A2195" s="1"/>
      <c r="B2195" s="1"/>
      <c r="C2195" s="1"/>
      <c r="D2195" s="1"/>
      <c r="E2195" s="110"/>
      <c r="F2195" s="1"/>
      <c r="G2195" s="1"/>
      <c r="H2195" s="110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3"/>
      <c r="U2195" s="1"/>
      <c r="V2195" s="1"/>
    </row>
    <row r="2196" spans="1:22" x14ac:dyDescent="0.25">
      <c r="A2196" s="1"/>
      <c r="B2196" s="1"/>
      <c r="C2196" s="1"/>
      <c r="D2196" s="1"/>
      <c r="E2196" s="110"/>
      <c r="F2196" s="1"/>
      <c r="G2196" s="1"/>
      <c r="H2196" s="110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3"/>
      <c r="U2196" s="1"/>
      <c r="V2196" s="1"/>
    </row>
    <row r="2197" spans="1:22" x14ac:dyDescent="0.25">
      <c r="A2197" s="1"/>
      <c r="B2197" s="1"/>
      <c r="C2197" s="1"/>
      <c r="D2197" s="1"/>
      <c r="E2197" s="110"/>
      <c r="F2197" s="1"/>
      <c r="G2197" s="1"/>
      <c r="H2197" s="110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3"/>
      <c r="U2197" s="1"/>
      <c r="V2197" s="1"/>
    </row>
    <row r="2198" spans="1:22" x14ac:dyDescent="0.25">
      <c r="A2198" s="1"/>
      <c r="B2198" s="1"/>
      <c r="C2198" s="1"/>
      <c r="D2198" s="1"/>
      <c r="E2198" s="110"/>
      <c r="F2198" s="1"/>
      <c r="G2198" s="1"/>
      <c r="H2198" s="110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3"/>
      <c r="U2198" s="1"/>
      <c r="V2198" s="1"/>
    </row>
    <row r="2199" spans="1:22" x14ac:dyDescent="0.25">
      <c r="A2199" s="1"/>
      <c r="B2199" s="1"/>
      <c r="C2199" s="1"/>
      <c r="D2199" s="1"/>
      <c r="E2199" s="110"/>
      <c r="F2199" s="1"/>
      <c r="G2199" s="1"/>
      <c r="H2199" s="110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3"/>
      <c r="U2199" s="1"/>
      <c r="V2199" s="1"/>
    </row>
    <row r="2200" spans="1:22" x14ac:dyDescent="0.25">
      <c r="A2200" s="1"/>
      <c r="B2200" s="1"/>
      <c r="C2200" s="1"/>
      <c r="D2200" s="1"/>
      <c r="E2200" s="110"/>
      <c r="F2200" s="1"/>
      <c r="G2200" s="1"/>
      <c r="H2200" s="110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3"/>
      <c r="U2200" s="1"/>
      <c r="V2200" s="1"/>
    </row>
    <row r="2201" spans="1:22" x14ac:dyDescent="0.25">
      <c r="A2201" s="1"/>
      <c r="B2201" s="1"/>
      <c r="C2201" s="1"/>
      <c r="D2201" s="1"/>
      <c r="E2201" s="110"/>
      <c r="F2201" s="1"/>
      <c r="G2201" s="1"/>
      <c r="H2201" s="110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3"/>
      <c r="U2201" s="1"/>
      <c r="V2201" s="1"/>
    </row>
    <row r="2202" spans="1:22" x14ac:dyDescent="0.25">
      <c r="A2202" s="1"/>
      <c r="B2202" s="1"/>
      <c r="C2202" s="1"/>
      <c r="D2202" s="1"/>
      <c r="E2202" s="110"/>
      <c r="F2202" s="1"/>
      <c r="G2202" s="1"/>
      <c r="H2202" s="110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3"/>
      <c r="U2202" s="1"/>
      <c r="V2202" s="1"/>
    </row>
    <row r="2203" spans="1:22" x14ac:dyDescent="0.25">
      <c r="A2203" s="1"/>
      <c r="B2203" s="1"/>
      <c r="C2203" s="1"/>
      <c r="D2203" s="1"/>
      <c r="E2203" s="110"/>
      <c r="F2203" s="1"/>
      <c r="G2203" s="1"/>
      <c r="H2203" s="110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3"/>
      <c r="U2203" s="1"/>
      <c r="V2203" s="1"/>
    </row>
    <row r="2204" spans="1:22" x14ac:dyDescent="0.25">
      <c r="A2204" s="1"/>
      <c r="B2204" s="1"/>
      <c r="C2204" s="1"/>
      <c r="D2204" s="1"/>
      <c r="E2204" s="110"/>
      <c r="F2204" s="1"/>
      <c r="G2204" s="1"/>
      <c r="H2204" s="110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3"/>
      <c r="U2204" s="1"/>
      <c r="V2204" s="1"/>
    </row>
    <row r="2205" spans="1:22" x14ac:dyDescent="0.25">
      <c r="A2205" s="1"/>
      <c r="B2205" s="1"/>
      <c r="C2205" s="1"/>
      <c r="D2205" s="1"/>
      <c r="E2205" s="110"/>
      <c r="F2205" s="1"/>
      <c r="G2205" s="1"/>
      <c r="H2205" s="110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3"/>
      <c r="U2205" s="1"/>
      <c r="V2205" s="1"/>
    </row>
    <row r="2206" spans="1:22" x14ac:dyDescent="0.25">
      <c r="A2206" s="1"/>
      <c r="B2206" s="1"/>
      <c r="C2206" s="1"/>
      <c r="D2206" s="1"/>
      <c r="E2206" s="110"/>
      <c r="F2206" s="1"/>
      <c r="G2206" s="1"/>
      <c r="H2206" s="110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3"/>
      <c r="U2206" s="1"/>
      <c r="V2206" s="1"/>
    </row>
    <row r="2207" spans="1:22" x14ac:dyDescent="0.25">
      <c r="A2207" s="1"/>
      <c r="B2207" s="1"/>
      <c r="C2207" s="1"/>
      <c r="D2207" s="1"/>
      <c r="E2207" s="110"/>
      <c r="F2207" s="1"/>
      <c r="G2207" s="1"/>
      <c r="H2207" s="110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3"/>
      <c r="U2207" s="1"/>
      <c r="V2207" s="1"/>
    </row>
    <row r="2208" spans="1:22" x14ac:dyDescent="0.25">
      <c r="A2208" s="1"/>
      <c r="B2208" s="1"/>
      <c r="C2208" s="1"/>
      <c r="D2208" s="1"/>
      <c r="E2208" s="110"/>
      <c r="F2208" s="1"/>
      <c r="G2208" s="1"/>
      <c r="H2208" s="110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3"/>
      <c r="U2208" s="1"/>
      <c r="V2208" s="1"/>
    </row>
    <row r="2209" spans="1:22" x14ac:dyDescent="0.25">
      <c r="A2209" s="1"/>
      <c r="B2209" s="1"/>
      <c r="C2209" s="1"/>
      <c r="D2209" s="1"/>
      <c r="E2209" s="110"/>
      <c r="F2209" s="1"/>
      <c r="G2209" s="1"/>
      <c r="H2209" s="110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3"/>
      <c r="U2209" s="1"/>
      <c r="V2209" s="1"/>
    </row>
    <row r="2210" spans="1:22" x14ac:dyDescent="0.25">
      <c r="A2210" s="1"/>
      <c r="B2210" s="1"/>
      <c r="C2210" s="1"/>
      <c r="D2210" s="1"/>
      <c r="E2210" s="110"/>
      <c r="F2210" s="1"/>
      <c r="G2210" s="1"/>
      <c r="H2210" s="110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3"/>
      <c r="U2210" s="1"/>
      <c r="V2210" s="1"/>
    </row>
    <row r="2211" spans="1:22" x14ac:dyDescent="0.25">
      <c r="A2211" s="1"/>
      <c r="B2211" s="1"/>
      <c r="C2211" s="1"/>
      <c r="D2211" s="1"/>
      <c r="E2211" s="110"/>
      <c r="F2211" s="1"/>
      <c r="G2211" s="1"/>
      <c r="H2211" s="110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3"/>
      <c r="U2211" s="1"/>
      <c r="V2211" s="1"/>
    </row>
    <row r="2212" spans="1:22" x14ac:dyDescent="0.25">
      <c r="A2212" s="1"/>
      <c r="B2212" s="1"/>
      <c r="C2212" s="1"/>
      <c r="D2212" s="1"/>
      <c r="E2212" s="110"/>
      <c r="F2212" s="1"/>
      <c r="G2212" s="1"/>
      <c r="H2212" s="110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3"/>
      <c r="U2212" s="1"/>
      <c r="V2212" s="1"/>
    </row>
    <row r="2213" spans="1:22" x14ac:dyDescent="0.25">
      <c r="A2213" s="1"/>
      <c r="B2213" s="1"/>
      <c r="C2213" s="1"/>
      <c r="D2213" s="1"/>
      <c r="E2213" s="110"/>
      <c r="F2213" s="1"/>
      <c r="G2213" s="1"/>
      <c r="H2213" s="110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3"/>
      <c r="U2213" s="1"/>
      <c r="V2213" s="1"/>
    </row>
    <row r="2214" spans="1:22" x14ac:dyDescent="0.25">
      <c r="A2214" s="1"/>
      <c r="B2214" s="1"/>
      <c r="C2214" s="1"/>
      <c r="D2214" s="1"/>
      <c r="E2214" s="110"/>
      <c r="F2214" s="1"/>
      <c r="G2214" s="1"/>
      <c r="H2214" s="110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3"/>
      <c r="U2214" s="1"/>
      <c r="V2214" s="1"/>
    </row>
    <row r="2215" spans="1:22" x14ac:dyDescent="0.25">
      <c r="A2215" s="1"/>
      <c r="B2215" s="1"/>
      <c r="C2215" s="1"/>
      <c r="D2215" s="1"/>
      <c r="E2215" s="110"/>
      <c r="F2215" s="1"/>
      <c r="G2215" s="1"/>
      <c r="H2215" s="110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3"/>
      <c r="U2215" s="1"/>
      <c r="V2215" s="1"/>
    </row>
    <row r="2216" spans="1:22" x14ac:dyDescent="0.25">
      <c r="A2216" s="1"/>
      <c r="B2216" s="1"/>
      <c r="C2216" s="1"/>
      <c r="D2216" s="1"/>
      <c r="E2216" s="110"/>
      <c r="F2216" s="1"/>
      <c r="G2216" s="1"/>
      <c r="H2216" s="110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3"/>
      <c r="U2216" s="1"/>
      <c r="V2216" s="1"/>
    </row>
    <row r="2217" spans="1:22" x14ac:dyDescent="0.25">
      <c r="A2217" s="1"/>
      <c r="B2217" s="1"/>
      <c r="C2217" s="1"/>
      <c r="D2217" s="1"/>
      <c r="E2217" s="110"/>
      <c r="F2217" s="1"/>
      <c r="G2217" s="1"/>
      <c r="H2217" s="110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3"/>
      <c r="U2217" s="1"/>
      <c r="V2217" s="1"/>
    </row>
    <row r="2218" spans="1:22" x14ac:dyDescent="0.25">
      <c r="A2218" s="1"/>
      <c r="B2218" s="1"/>
      <c r="C2218" s="1"/>
      <c r="D2218" s="1"/>
      <c r="E2218" s="110"/>
      <c r="F2218" s="1"/>
      <c r="G2218" s="1"/>
      <c r="H2218" s="110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3"/>
      <c r="U2218" s="1"/>
      <c r="V2218" s="1"/>
    </row>
    <row r="2219" spans="1:22" x14ac:dyDescent="0.25">
      <c r="A2219" s="1"/>
      <c r="B2219" s="1"/>
      <c r="C2219" s="1"/>
      <c r="D2219" s="1"/>
      <c r="E2219" s="110"/>
      <c r="F2219" s="1"/>
      <c r="G2219" s="1"/>
      <c r="H2219" s="110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3"/>
      <c r="U2219" s="1"/>
      <c r="V2219" s="1"/>
    </row>
    <row r="2220" spans="1:22" x14ac:dyDescent="0.25">
      <c r="A2220" s="1"/>
      <c r="B2220" s="1"/>
      <c r="C2220" s="1"/>
      <c r="D2220" s="1"/>
      <c r="E2220" s="110"/>
      <c r="F2220" s="1"/>
      <c r="G2220" s="1"/>
      <c r="H2220" s="110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3"/>
      <c r="U2220" s="1"/>
      <c r="V2220" s="1"/>
    </row>
    <row r="2221" spans="1:22" x14ac:dyDescent="0.25">
      <c r="A2221" s="1"/>
      <c r="B2221" s="1"/>
      <c r="C2221" s="1"/>
      <c r="D2221" s="1"/>
      <c r="E2221" s="110"/>
      <c r="F2221" s="1"/>
      <c r="G2221" s="1"/>
      <c r="H2221" s="110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3"/>
      <c r="U2221" s="1"/>
      <c r="V2221" s="1"/>
    </row>
    <row r="2222" spans="1:22" x14ac:dyDescent="0.25">
      <c r="A2222" s="1"/>
      <c r="B2222" s="1"/>
      <c r="C2222" s="1"/>
      <c r="D2222" s="1"/>
      <c r="E2222" s="110"/>
      <c r="F2222" s="1"/>
      <c r="G2222" s="1"/>
      <c r="H2222" s="110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3"/>
      <c r="U2222" s="1"/>
      <c r="V2222" s="1"/>
    </row>
    <row r="2223" spans="1:22" x14ac:dyDescent="0.25">
      <c r="A2223" s="1"/>
      <c r="B2223" s="1"/>
      <c r="C2223" s="1"/>
      <c r="D2223" s="1"/>
      <c r="E2223" s="110"/>
      <c r="F2223" s="1"/>
      <c r="G2223" s="1"/>
      <c r="H2223" s="110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3"/>
      <c r="U2223" s="1"/>
      <c r="V2223" s="1"/>
    </row>
    <row r="2224" spans="1:22" x14ac:dyDescent="0.25">
      <c r="A2224" s="1"/>
      <c r="B2224" s="1"/>
      <c r="C2224" s="1"/>
      <c r="D2224" s="1"/>
      <c r="E2224" s="110"/>
      <c r="F2224" s="1"/>
      <c r="G2224" s="1"/>
      <c r="H2224" s="110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3"/>
      <c r="U2224" s="1"/>
      <c r="V2224" s="1"/>
    </row>
    <row r="2225" spans="1:22" x14ac:dyDescent="0.25">
      <c r="A2225" s="1"/>
      <c r="B2225" s="1"/>
      <c r="C2225" s="1"/>
      <c r="D2225" s="1"/>
      <c r="E2225" s="110"/>
      <c r="F2225" s="1"/>
      <c r="G2225" s="1"/>
      <c r="H2225" s="110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3"/>
      <c r="U2225" s="1"/>
      <c r="V2225" s="1"/>
    </row>
    <row r="2226" spans="1:22" x14ac:dyDescent="0.25">
      <c r="A2226" s="1"/>
      <c r="B2226" s="1"/>
      <c r="C2226" s="1"/>
      <c r="D2226" s="1"/>
      <c r="E2226" s="110"/>
      <c r="F2226" s="1"/>
      <c r="G2226" s="1"/>
      <c r="H2226" s="110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3"/>
      <c r="U2226" s="1"/>
      <c r="V2226" s="1"/>
    </row>
    <row r="2227" spans="1:22" x14ac:dyDescent="0.25">
      <c r="A2227" s="1"/>
      <c r="B2227" s="1"/>
      <c r="C2227" s="1"/>
      <c r="D2227" s="1"/>
      <c r="E2227" s="110"/>
      <c r="F2227" s="1"/>
      <c r="G2227" s="1"/>
      <c r="H2227" s="110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3"/>
      <c r="U2227" s="1"/>
      <c r="V2227" s="1"/>
    </row>
    <row r="2228" spans="1:22" x14ac:dyDescent="0.25">
      <c r="A2228" s="1"/>
      <c r="B2228" s="1"/>
      <c r="C2228" s="1"/>
      <c r="D2228" s="1"/>
      <c r="E2228" s="110"/>
      <c r="F2228" s="1"/>
      <c r="G2228" s="1"/>
      <c r="H2228" s="110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3"/>
      <c r="U2228" s="1"/>
      <c r="V2228" s="1"/>
    </row>
    <row r="2229" spans="1:22" x14ac:dyDescent="0.25">
      <c r="A2229" s="1"/>
      <c r="B2229" s="1"/>
      <c r="C2229" s="1"/>
      <c r="D2229" s="1"/>
      <c r="E2229" s="110"/>
      <c r="F2229" s="1"/>
      <c r="G2229" s="1"/>
      <c r="H2229" s="110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3"/>
      <c r="U2229" s="1"/>
      <c r="V2229" s="1"/>
    </row>
    <row r="2230" spans="1:22" x14ac:dyDescent="0.25">
      <c r="A2230" s="1"/>
      <c r="B2230" s="1"/>
      <c r="C2230" s="1"/>
      <c r="D2230" s="1"/>
      <c r="E2230" s="110"/>
      <c r="F2230" s="1"/>
      <c r="G2230" s="1"/>
      <c r="H2230" s="110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3"/>
      <c r="U2230" s="1"/>
      <c r="V2230" s="1"/>
    </row>
    <row r="2231" spans="1:22" x14ac:dyDescent="0.25">
      <c r="A2231" s="1"/>
      <c r="B2231" s="1"/>
      <c r="C2231" s="1"/>
      <c r="D2231" s="1"/>
      <c r="E2231" s="110"/>
      <c r="F2231" s="1"/>
      <c r="G2231" s="1"/>
      <c r="H2231" s="110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3"/>
      <c r="U2231" s="1"/>
      <c r="V2231" s="1"/>
    </row>
    <row r="2232" spans="1:22" x14ac:dyDescent="0.25">
      <c r="A2232" s="1"/>
      <c r="B2232" s="1"/>
      <c r="C2232" s="1"/>
      <c r="D2232" s="1"/>
      <c r="E2232" s="110"/>
      <c r="F2232" s="1"/>
      <c r="G2232" s="1"/>
      <c r="H2232" s="110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3"/>
      <c r="U2232" s="1"/>
      <c r="V2232" s="1"/>
    </row>
    <row r="2233" spans="1:22" x14ac:dyDescent="0.25">
      <c r="A2233" s="1"/>
      <c r="B2233" s="1"/>
      <c r="C2233" s="1"/>
      <c r="D2233" s="1"/>
      <c r="E2233" s="110"/>
      <c r="F2233" s="1"/>
      <c r="G2233" s="1"/>
      <c r="H2233" s="110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3"/>
      <c r="U2233" s="1"/>
      <c r="V2233" s="1"/>
    </row>
    <row r="2234" spans="1:22" x14ac:dyDescent="0.25">
      <c r="A2234" s="1"/>
      <c r="B2234" s="1"/>
      <c r="C2234" s="1"/>
      <c r="D2234" s="1"/>
      <c r="E2234" s="110"/>
      <c r="F2234" s="1"/>
      <c r="G2234" s="1"/>
      <c r="H2234" s="110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3"/>
      <c r="U2234" s="1"/>
      <c r="V2234" s="1"/>
    </row>
    <row r="2235" spans="1:22" x14ac:dyDescent="0.25">
      <c r="A2235" s="1"/>
      <c r="B2235" s="1"/>
      <c r="C2235" s="1"/>
      <c r="D2235" s="1"/>
      <c r="E2235" s="110"/>
      <c r="F2235" s="1"/>
      <c r="G2235" s="1"/>
      <c r="H2235" s="110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3"/>
      <c r="U2235" s="1"/>
      <c r="V2235" s="1"/>
    </row>
    <row r="2236" spans="1:22" x14ac:dyDescent="0.25">
      <c r="A2236" s="1"/>
      <c r="B2236" s="1"/>
      <c r="C2236" s="1"/>
      <c r="D2236" s="1"/>
      <c r="E2236" s="110"/>
      <c r="F2236" s="1"/>
      <c r="G2236" s="1"/>
      <c r="H2236" s="110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3"/>
      <c r="U2236" s="1"/>
      <c r="V2236" s="1"/>
    </row>
    <row r="2237" spans="1:22" x14ac:dyDescent="0.25">
      <c r="A2237" s="1"/>
      <c r="B2237" s="1"/>
      <c r="C2237" s="1"/>
      <c r="D2237" s="1"/>
      <c r="E2237" s="110"/>
      <c r="F2237" s="1"/>
      <c r="G2237" s="1"/>
      <c r="H2237" s="110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3"/>
      <c r="U2237" s="1"/>
      <c r="V2237" s="1"/>
    </row>
    <row r="2238" spans="1:22" x14ac:dyDescent="0.25">
      <c r="A2238" s="1"/>
      <c r="B2238" s="1"/>
      <c r="C2238" s="1"/>
      <c r="D2238" s="1"/>
      <c r="E2238" s="110"/>
      <c r="F2238" s="1"/>
      <c r="G2238" s="1"/>
      <c r="H2238" s="110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3"/>
      <c r="U2238" s="1"/>
      <c r="V2238" s="1"/>
    </row>
    <row r="2239" spans="1:22" x14ac:dyDescent="0.25">
      <c r="A2239" s="1"/>
      <c r="B2239" s="1"/>
      <c r="C2239" s="1"/>
      <c r="D2239" s="1"/>
      <c r="E2239" s="110"/>
      <c r="F2239" s="1"/>
      <c r="G2239" s="1"/>
      <c r="H2239" s="110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3"/>
      <c r="U2239" s="1"/>
      <c r="V2239" s="1"/>
    </row>
    <row r="2240" spans="1:22" x14ac:dyDescent="0.25">
      <c r="A2240" s="1"/>
      <c r="B2240" s="1"/>
      <c r="C2240" s="1"/>
      <c r="D2240" s="1"/>
      <c r="E2240" s="110"/>
      <c r="F2240" s="1"/>
      <c r="G2240" s="1"/>
      <c r="H2240" s="110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3"/>
      <c r="U2240" s="1"/>
      <c r="V2240" s="1"/>
    </row>
    <row r="2241" spans="1:22" x14ac:dyDescent="0.25">
      <c r="A2241" s="1"/>
      <c r="B2241" s="1"/>
      <c r="C2241" s="1"/>
      <c r="D2241" s="1"/>
      <c r="E2241" s="110"/>
      <c r="F2241" s="1"/>
      <c r="G2241" s="1"/>
      <c r="H2241" s="110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3"/>
      <c r="U2241" s="1"/>
      <c r="V2241" s="1"/>
    </row>
    <row r="2242" spans="1:22" x14ac:dyDescent="0.25">
      <c r="A2242" s="1"/>
      <c r="B2242" s="1"/>
      <c r="C2242" s="1"/>
      <c r="D2242" s="1"/>
      <c r="E2242" s="110"/>
      <c r="F2242" s="1"/>
      <c r="G2242" s="1"/>
      <c r="H2242" s="110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3"/>
      <c r="U2242" s="1"/>
      <c r="V2242" s="1"/>
    </row>
    <row r="2243" spans="1:22" x14ac:dyDescent="0.25">
      <c r="A2243" s="1"/>
      <c r="B2243" s="1"/>
      <c r="C2243" s="1"/>
      <c r="D2243" s="1"/>
      <c r="E2243" s="110"/>
      <c r="F2243" s="1"/>
      <c r="G2243" s="1"/>
      <c r="H2243" s="110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3"/>
      <c r="U2243" s="1"/>
      <c r="V2243" s="1"/>
    </row>
    <row r="2244" spans="1:22" x14ac:dyDescent="0.25">
      <c r="A2244" s="1"/>
      <c r="B2244" s="1"/>
      <c r="C2244" s="1"/>
      <c r="D2244" s="1"/>
      <c r="E2244" s="110"/>
      <c r="F2244" s="1"/>
      <c r="G2244" s="1"/>
      <c r="H2244" s="110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3"/>
      <c r="U2244" s="1"/>
      <c r="V2244" s="1"/>
    </row>
    <row r="2245" spans="1:22" x14ac:dyDescent="0.25">
      <c r="A2245" s="1"/>
      <c r="B2245" s="1"/>
      <c r="C2245" s="1"/>
      <c r="D2245" s="1"/>
      <c r="E2245" s="110"/>
      <c r="F2245" s="1"/>
      <c r="G2245" s="1"/>
      <c r="H2245" s="110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3"/>
      <c r="U2245" s="1"/>
      <c r="V2245" s="1"/>
    </row>
    <row r="2246" spans="1:22" x14ac:dyDescent="0.25">
      <c r="A2246" s="1"/>
      <c r="B2246" s="1"/>
      <c r="C2246" s="1"/>
      <c r="D2246" s="1"/>
      <c r="E2246" s="110"/>
      <c r="F2246" s="1"/>
      <c r="G2246" s="1"/>
      <c r="H2246" s="110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3"/>
      <c r="U2246" s="1"/>
      <c r="V2246" s="1"/>
    </row>
    <row r="2247" spans="1:22" x14ac:dyDescent="0.25">
      <c r="A2247" s="1"/>
      <c r="B2247" s="1"/>
      <c r="C2247" s="1"/>
      <c r="D2247" s="1"/>
      <c r="E2247" s="110"/>
      <c r="F2247" s="1"/>
      <c r="G2247" s="1"/>
      <c r="H2247" s="110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3"/>
      <c r="U2247" s="1"/>
      <c r="V2247" s="1"/>
    </row>
    <row r="2248" spans="1:22" x14ac:dyDescent="0.25">
      <c r="A2248" s="1"/>
      <c r="B2248" s="1"/>
      <c r="C2248" s="1"/>
      <c r="D2248" s="1"/>
      <c r="E2248" s="110"/>
      <c r="F2248" s="1"/>
      <c r="G2248" s="1"/>
      <c r="H2248" s="110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3"/>
      <c r="U2248" s="1"/>
      <c r="V2248" s="1"/>
    </row>
    <row r="2249" spans="1:22" x14ac:dyDescent="0.25">
      <c r="A2249" s="1"/>
      <c r="B2249" s="1"/>
      <c r="C2249" s="1"/>
      <c r="D2249" s="1"/>
      <c r="E2249" s="110"/>
      <c r="F2249" s="1"/>
      <c r="G2249" s="1"/>
      <c r="H2249" s="110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3"/>
      <c r="U2249" s="1"/>
      <c r="V2249" s="1"/>
    </row>
    <row r="2250" spans="1:22" x14ac:dyDescent="0.25">
      <c r="A2250" s="1"/>
      <c r="B2250" s="1"/>
      <c r="C2250" s="1"/>
      <c r="D2250" s="1"/>
      <c r="E2250" s="110"/>
      <c r="F2250" s="1"/>
      <c r="G2250" s="1"/>
      <c r="H2250" s="110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3"/>
      <c r="U2250" s="1"/>
      <c r="V2250" s="1"/>
    </row>
    <row r="2251" spans="1:22" x14ac:dyDescent="0.25">
      <c r="A2251" s="1"/>
      <c r="B2251" s="1"/>
      <c r="C2251" s="1"/>
      <c r="D2251" s="1"/>
      <c r="E2251" s="110"/>
      <c r="F2251" s="1"/>
      <c r="G2251" s="1"/>
      <c r="H2251" s="110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3"/>
      <c r="U2251" s="1"/>
      <c r="V2251" s="1"/>
    </row>
    <row r="2252" spans="1:22" x14ac:dyDescent="0.25">
      <c r="A2252" s="1"/>
      <c r="B2252" s="1"/>
      <c r="C2252" s="1"/>
      <c r="D2252" s="1"/>
      <c r="E2252" s="110"/>
      <c r="F2252" s="1"/>
      <c r="G2252" s="1"/>
      <c r="H2252" s="110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3"/>
      <c r="U2252" s="1"/>
      <c r="V2252" s="1"/>
    </row>
    <row r="2253" spans="1:22" x14ac:dyDescent="0.25">
      <c r="A2253" s="1"/>
      <c r="B2253" s="1"/>
      <c r="C2253" s="1"/>
      <c r="D2253" s="1"/>
      <c r="E2253" s="110"/>
      <c r="F2253" s="1"/>
      <c r="G2253" s="1"/>
      <c r="H2253" s="110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3"/>
      <c r="U2253" s="1"/>
      <c r="V2253" s="1"/>
    </row>
    <row r="2254" spans="1:22" x14ac:dyDescent="0.25">
      <c r="A2254" s="1"/>
      <c r="B2254" s="1"/>
      <c r="C2254" s="1"/>
      <c r="D2254" s="1"/>
      <c r="E2254" s="110"/>
      <c r="F2254" s="1"/>
      <c r="G2254" s="1"/>
      <c r="H2254" s="110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3"/>
      <c r="U2254" s="1"/>
      <c r="V2254" s="1"/>
    </row>
    <row r="2255" spans="1:22" x14ac:dyDescent="0.25">
      <c r="A2255" s="1"/>
      <c r="B2255" s="1"/>
      <c r="C2255" s="1"/>
      <c r="D2255" s="1"/>
      <c r="E2255" s="110"/>
      <c r="F2255" s="1"/>
      <c r="G2255" s="1"/>
      <c r="H2255" s="110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3"/>
      <c r="U2255" s="1"/>
      <c r="V2255" s="1"/>
    </row>
    <row r="2256" spans="1:22" x14ac:dyDescent="0.25">
      <c r="A2256" s="1"/>
      <c r="B2256" s="1"/>
      <c r="C2256" s="1"/>
      <c r="D2256" s="1"/>
      <c r="E2256" s="110"/>
      <c r="F2256" s="1"/>
      <c r="G2256" s="1"/>
      <c r="H2256" s="110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3"/>
      <c r="U2256" s="1"/>
      <c r="V2256" s="1"/>
    </row>
    <row r="2257" spans="1:22" x14ac:dyDescent="0.25">
      <c r="A2257" s="1"/>
      <c r="B2257" s="1"/>
      <c r="C2257" s="1"/>
      <c r="D2257" s="1"/>
      <c r="E2257" s="110"/>
      <c r="F2257" s="1"/>
      <c r="G2257" s="1"/>
      <c r="H2257" s="110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3"/>
      <c r="U2257" s="1"/>
      <c r="V2257" s="1"/>
    </row>
    <row r="2258" spans="1:22" x14ac:dyDescent="0.25">
      <c r="A2258" s="1"/>
      <c r="B2258" s="1"/>
      <c r="C2258" s="1"/>
      <c r="D2258" s="1"/>
      <c r="E2258" s="110"/>
      <c r="F2258" s="1"/>
      <c r="G2258" s="1"/>
      <c r="H2258" s="110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3"/>
      <c r="U2258" s="1"/>
      <c r="V2258" s="1"/>
    </row>
    <row r="2259" spans="1:22" x14ac:dyDescent="0.25">
      <c r="A2259" s="1"/>
      <c r="B2259" s="1"/>
      <c r="C2259" s="1"/>
      <c r="D2259" s="1"/>
      <c r="E2259" s="110"/>
      <c r="F2259" s="1"/>
      <c r="G2259" s="1"/>
      <c r="H2259" s="110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3"/>
      <c r="U2259" s="1"/>
      <c r="V2259" s="1"/>
    </row>
    <row r="2260" spans="1:22" x14ac:dyDescent="0.25">
      <c r="A2260" s="1"/>
      <c r="B2260" s="1"/>
      <c r="C2260" s="1"/>
      <c r="D2260" s="1"/>
      <c r="E2260" s="110"/>
      <c r="F2260" s="1"/>
      <c r="G2260" s="1"/>
      <c r="H2260" s="110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3"/>
      <c r="U2260" s="1"/>
      <c r="V2260" s="1"/>
    </row>
    <row r="2261" spans="1:22" x14ac:dyDescent="0.25">
      <c r="A2261" s="1"/>
      <c r="B2261" s="1"/>
      <c r="C2261" s="1"/>
      <c r="D2261" s="1"/>
      <c r="E2261" s="110"/>
      <c r="F2261" s="1"/>
      <c r="G2261" s="1"/>
      <c r="H2261" s="110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3"/>
      <c r="U2261" s="1"/>
      <c r="V2261" s="1"/>
    </row>
    <row r="2262" spans="1:22" x14ac:dyDescent="0.25">
      <c r="A2262" s="1"/>
      <c r="B2262" s="1"/>
      <c r="C2262" s="1"/>
      <c r="D2262" s="1"/>
      <c r="E2262" s="110"/>
      <c r="F2262" s="1"/>
      <c r="G2262" s="1"/>
      <c r="H2262" s="110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3"/>
      <c r="U2262" s="1"/>
      <c r="V2262" s="1"/>
    </row>
    <row r="2263" spans="1:22" x14ac:dyDescent="0.25">
      <c r="A2263" s="1"/>
      <c r="B2263" s="1"/>
      <c r="C2263" s="1"/>
      <c r="D2263" s="1"/>
      <c r="E2263" s="110"/>
      <c r="F2263" s="1"/>
      <c r="G2263" s="1"/>
      <c r="H2263" s="110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3"/>
      <c r="U2263" s="1"/>
      <c r="V2263" s="1"/>
    </row>
    <row r="2264" spans="1:22" x14ac:dyDescent="0.25">
      <c r="A2264" s="1"/>
      <c r="B2264" s="1"/>
      <c r="C2264" s="1"/>
      <c r="D2264" s="1"/>
      <c r="E2264" s="110"/>
      <c r="F2264" s="1"/>
      <c r="G2264" s="1"/>
      <c r="H2264" s="110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3"/>
      <c r="U2264" s="1"/>
      <c r="V2264" s="1"/>
    </row>
    <row r="2265" spans="1:22" x14ac:dyDescent="0.25">
      <c r="A2265" s="1"/>
      <c r="B2265" s="1"/>
      <c r="C2265" s="1"/>
      <c r="D2265" s="1"/>
      <c r="E2265" s="110"/>
      <c r="F2265" s="1"/>
      <c r="G2265" s="1"/>
      <c r="H2265" s="110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3"/>
      <c r="U2265" s="1"/>
      <c r="V2265" s="1"/>
    </row>
    <row r="2266" spans="1:22" x14ac:dyDescent="0.25">
      <c r="A2266" s="1"/>
      <c r="B2266" s="1"/>
      <c r="C2266" s="1"/>
      <c r="D2266" s="1"/>
      <c r="E2266" s="110"/>
      <c r="F2266" s="1"/>
      <c r="G2266" s="1"/>
      <c r="H2266" s="110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3"/>
      <c r="U2266" s="1"/>
      <c r="V2266" s="1"/>
    </row>
    <row r="2267" spans="1:22" x14ac:dyDescent="0.25">
      <c r="A2267" s="1"/>
      <c r="B2267" s="1"/>
      <c r="C2267" s="1"/>
      <c r="D2267" s="1"/>
      <c r="E2267" s="110"/>
      <c r="F2267" s="1"/>
      <c r="G2267" s="1"/>
      <c r="H2267" s="110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3"/>
      <c r="U2267" s="1"/>
      <c r="V2267" s="1"/>
    </row>
    <row r="2268" spans="1:22" x14ac:dyDescent="0.25">
      <c r="A2268" s="1"/>
      <c r="B2268" s="1"/>
      <c r="C2268" s="1"/>
      <c r="D2268" s="1"/>
      <c r="E2268" s="110"/>
      <c r="F2268" s="1"/>
      <c r="G2268" s="1"/>
      <c r="H2268" s="110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3"/>
      <c r="U2268" s="1"/>
      <c r="V2268" s="1"/>
    </row>
    <row r="2269" spans="1:22" x14ac:dyDescent="0.25">
      <c r="A2269" s="1"/>
      <c r="B2269" s="1"/>
      <c r="C2269" s="1"/>
      <c r="D2269" s="1"/>
      <c r="E2269" s="110"/>
      <c r="F2269" s="1"/>
      <c r="G2269" s="1"/>
      <c r="H2269" s="110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3"/>
      <c r="U2269" s="1"/>
      <c r="V2269" s="1"/>
    </row>
    <row r="2270" spans="1:22" x14ac:dyDescent="0.25">
      <c r="A2270" s="1"/>
      <c r="B2270" s="1"/>
      <c r="C2270" s="1"/>
      <c r="D2270" s="1"/>
      <c r="E2270" s="110"/>
      <c r="F2270" s="1"/>
      <c r="G2270" s="1"/>
      <c r="H2270" s="110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3"/>
      <c r="U2270" s="1"/>
      <c r="V2270" s="1"/>
    </row>
    <row r="2271" spans="1:22" x14ac:dyDescent="0.25">
      <c r="A2271" s="1"/>
      <c r="B2271" s="1"/>
      <c r="C2271" s="1"/>
      <c r="D2271" s="1"/>
      <c r="E2271" s="110"/>
      <c r="F2271" s="1"/>
      <c r="G2271" s="1"/>
      <c r="H2271" s="110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3"/>
      <c r="U2271" s="1"/>
      <c r="V2271" s="1"/>
    </row>
    <row r="2272" spans="1:22" x14ac:dyDescent="0.25">
      <c r="A2272" s="1"/>
      <c r="B2272" s="1"/>
      <c r="C2272" s="1"/>
      <c r="D2272" s="1"/>
      <c r="E2272" s="110"/>
      <c r="F2272" s="1"/>
      <c r="G2272" s="1"/>
      <c r="H2272" s="110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3"/>
      <c r="U2272" s="1"/>
      <c r="V2272" s="1"/>
    </row>
    <row r="2273" spans="1:22" x14ac:dyDescent="0.25">
      <c r="A2273" s="1"/>
      <c r="B2273" s="1"/>
      <c r="C2273" s="1"/>
      <c r="D2273" s="1"/>
      <c r="E2273" s="110"/>
      <c r="F2273" s="1"/>
      <c r="G2273" s="1"/>
      <c r="H2273" s="110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3"/>
      <c r="U2273" s="1"/>
      <c r="V2273" s="1"/>
    </row>
    <row r="2274" spans="1:22" x14ac:dyDescent="0.25">
      <c r="A2274" s="1"/>
      <c r="B2274" s="1"/>
      <c r="C2274" s="1"/>
      <c r="D2274" s="1"/>
      <c r="E2274" s="110"/>
      <c r="F2274" s="1"/>
      <c r="G2274" s="1"/>
      <c r="H2274" s="110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3"/>
      <c r="U2274" s="1"/>
      <c r="V2274" s="1"/>
    </row>
    <row r="2275" spans="1:22" x14ac:dyDescent="0.25">
      <c r="A2275" s="1"/>
      <c r="B2275" s="1"/>
      <c r="C2275" s="1"/>
      <c r="D2275" s="1"/>
      <c r="E2275" s="110"/>
      <c r="F2275" s="1"/>
      <c r="G2275" s="1"/>
      <c r="H2275" s="110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3"/>
      <c r="U2275" s="1"/>
      <c r="V2275" s="1"/>
    </row>
    <row r="2276" spans="1:22" x14ac:dyDescent="0.25">
      <c r="A2276" s="1"/>
      <c r="B2276" s="1"/>
      <c r="C2276" s="1"/>
      <c r="D2276" s="1"/>
      <c r="E2276" s="110"/>
      <c r="F2276" s="1"/>
      <c r="G2276" s="1"/>
      <c r="H2276" s="110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3"/>
      <c r="U2276" s="1"/>
      <c r="V2276" s="1"/>
    </row>
    <row r="2277" spans="1:22" x14ac:dyDescent="0.25">
      <c r="A2277" s="1"/>
      <c r="B2277" s="1"/>
      <c r="C2277" s="1"/>
      <c r="D2277" s="1"/>
      <c r="E2277" s="110"/>
      <c r="F2277" s="1"/>
      <c r="G2277" s="1"/>
      <c r="H2277" s="110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3"/>
      <c r="U2277" s="1"/>
      <c r="V2277" s="1"/>
    </row>
    <row r="2278" spans="1:22" x14ac:dyDescent="0.25">
      <c r="A2278" s="1"/>
      <c r="B2278" s="1"/>
      <c r="C2278" s="1"/>
      <c r="D2278" s="1"/>
      <c r="E2278" s="110"/>
      <c r="F2278" s="1"/>
      <c r="G2278" s="1"/>
      <c r="H2278" s="110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3"/>
      <c r="U2278" s="1"/>
      <c r="V2278" s="1"/>
    </row>
    <row r="2279" spans="1:22" x14ac:dyDescent="0.25">
      <c r="A2279" s="1"/>
      <c r="B2279" s="1"/>
      <c r="C2279" s="1"/>
      <c r="D2279" s="1"/>
      <c r="E2279" s="110"/>
      <c r="F2279" s="1"/>
      <c r="G2279" s="1"/>
      <c r="H2279" s="110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3"/>
      <c r="U2279" s="1"/>
      <c r="V2279" s="1"/>
    </row>
    <row r="2280" spans="1:22" x14ac:dyDescent="0.25">
      <c r="A2280" s="1"/>
      <c r="B2280" s="1"/>
      <c r="C2280" s="1"/>
      <c r="D2280" s="1"/>
      <c r="E2280" s="110"/>
      <c r="F2280" s="1"/>
      <c r="G2280" s="1"/>
      <c r="H2280" s="110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3"/>
      <c r="U2280" s="1"/>
      <c r="V2280" s="1"/>
    </row>
    <row r="2281" spans="1:22" x14ac:dyDescent="0.25">
      <c r="A2281" s="1"/>
      <c r="B2281" s="1"/>
      <c r="C2281" s="1"/>
      <c r="D2281" s="1"/>
      <c r="E2281" s="110"/>
      <c r="F2281" s="1"/>
      <c r="G2281" s="1"/>
      <c r="H2281" s="110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3"/>
      <c r="U2281" s="1"/>
      <c r="V2281" s="1"/>
    </row>
    <row r="2282" spans="1:22" x14ac:dyDescent="0.25">
      <c r="A2282" s="1"/>
      <c r="B2282" s="1"/>
      <c r="C2282" s="1"/>
      <c r="D2282" s="1"/>
      <c r="E2282" s="110"/>
      <c r="F2282" s="1"/>
      <c r="G2282" s="1"/>
      <c r="H2282" s="110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3"/>
      <c r="U2282" s="1"/>
      <c r="V2282" s="1"/>
    </row>
    <row r="2283" spans="1:22" x14ac:dyDescent="0.25">
      <c r="A2283" s="1"/>
      <c r="B2283" s="1"/>
      <c r="C2283" s="1"/>
      <c r="D2283" s="1"/>
      <c r="E2283" s="110"/>
      <c r="F2283" s="1"/>
      <c r="G2283" s="1"/>
      <c r="H2283" s="110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3"/>
      <c r="U2283" s="1"/>
      <c r="V2283" s="1"/>
    </row>
    <row r="2284" spans="1:22" x14ac:dyDescent="0.25">
      <c r="A2284" s="1"/>
      <c r="B2284" s="1"/>
      <c r="C2284" s="1"/>
      <c r="D2284" s="1"/>
      <c r="E2284" s="110"/>
      <c r="F2284" s="1"/>
      <c r="G2284" s="1"/>
      <c r="H2284" s="110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3"/>
      <c r="U2284" s="1"/>
      <c r="V2284" s="1"/>
    </row>
    <row r="2285" spans="1:22" x14ac:dyDescent="0.25">
      <c r="A2285" s="1"/>
      <c r="B2285" s="1"/>
      <c r="C2285" s="1"/>
      <c r="D2285" s="1"/>
      <c r="E2285" s="110"/>
      <c r="F2285" s="1"/>
      <c r="G2285" s="1"/>
      <c r="H2285" s="110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3"/>
      <c r="U2285" s="1"/>
      <c r="V2285" s="1"/>
    </row>
    <row r="2286" spans="1:22" x14ac:dyDescent="0.25">
      <c r="A2286" s="1"/>
      <c r="B2286" s="1"/>
      <c r="C2286" s="1"/>
      <c r="D2286" s="1"/>
      <c r="E2286" s="110"/>
      <c r="F2286" s="1"/>
      <c r="G2286" s="1"/>
      <c r="H2286" s="110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3"/>
      <c r="U2286" s="1"/>
      <c r="V2286" s="1"/>
    </row>
    <row r="2287" spans="1:22" x14ac:dyDescent="0.25">
      <c r="A2287" s="1"/>
      <c r="B2287" s="1"/>
      <c r="C2287" s="1"/>
      <c r="D2287" s="1"/>
      <c r="E2287" s="110"/>
      <c r="F2287" s="1"/>
      <c r="G2287" s="1"/>
      <c r="H2287" s="110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3"/>
      <c r="U2287" s="1"/>
      <c r="V2287" s="1"/>
    </row>
    <row r="2288" spans="1:22" x14ac:dyDescent="0.25">
      <c r="A2288" s="1"/>
      <c r="B2288" s="1"/>
      <c r="C2288" s="1"/>
      <c r="D2288" s="1"/>
      <c r="E2288" s="110"/>
      <c r="F2288" s="1"/>
      <c r="G2288" s="1"/>
      <c r="H2288" s="110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3"/>
      <c r="U2288" s="1"/>
      <c r="V2288" s="1"/>
    </row>
    <row r="2289" spans="1:22" x14ac:dyDescent="0.25">
      <c r="A2289" s="1"/>
      <c r="B2289" s="1"/>
      <c r="C2289" s="1"/>
      <c r="D2289" s="1"/>
      <c r="E2289" s="110"/>
      <c r="F2289" s="1"/>
      <c r="G2289" s="1"/>
      <c r="H2289" s="110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3"/>
      <c r="U2289" s="1"/>
      <c r="V2289" s="1"/>
    </row>
    <row r="2290" spans="1:22" x14ac:dyDescent="0.25">
      <c r="A2290" s="1"/>
      <c r="B2290" s="1"/>
      <c r="C2290" s="1"/>
      <c r="D2290" s="1"/>
      <c r="E2290" s="110"/>
      <c r="F2290" s="1"/>
      <c r="G2290" s="1"/>
      <c r="H2290" s="110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3"/>
      <c r="U2290" s="1"/>
      <c r="V2290" s="1"/>
    </row>
    <row r="2291" spans="1:22" x14ac:dyDescent="0.25">
      <c r="A2291" s="1"/>
      <c r="B2291" s="1"/>
      <c r="C2291" s="1"/>
      <c r="D2291" s="1"/>
      <c r="E2291" s="110"/>
      <c r="F2291" s="1"/>
      <c r="G2291" s="1"/>
      <c r="H2291" s="110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3"/>
      <c r="U2291" s="1"/>
      <c r="V2291" s="1"/>
    </row>
    <row r="2292" spans="1:22" x14ac:dyDescent="0.25">
      <c r="A2292" s="1"/>
      <c r="B2292" s="1"/>
      <c r="C2292" s="1"/>
      <c r="D2292" s="1"/>
      <c r="E2292" s="110"/>
      <c r="F2292" s="1"/>
      <c r="G2292" s="1"/>
      <c r="H2292" s="110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3"/>
      <c r="U2292" s="1"/>
      <c r="V2292" s="1"/>
    </row>
    <row r="2293" spans="1:22" x14ac:dyDescent="0.25">
      <c r="A2293" s="1"/>
      <c r="B2293" s="1"/>
      <c r="C2293" s="1"/>
      <c r="D2293" s="1"/>
      <c r="E2293" s="110"/>
      <c r="F2293" s="1"/>
      <c r="G2293" s="1"/>
      <c r="H2293" s="110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3"/>
      <c r="U2293" s="1"/>
      <c r="V2293" s="1"/>
    </row>
    <row r="2294" spans="1:22" x14ac:dyDescent="0.25">
      <c r="A2294" s="1"/>
      <c r="B2294" s="1"/>
      <c r="C2294" s="1"/>
      <c r="D2294" s="1"/>
      <c r="E2294" s="110"/>
      <c r="F2294" s="1"/>
      <c r="G2294" s="1"/>
      <c r="H2294" s="110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3"/>
      <c r="U2294" s="1"/>
      <c r="V2294" s="1"/>
    </row>
    <row r="2295" spans="1:22" x14ac:dyDescent="0.25">
      <c r="A2295" s="1"/>
      <c r="B2295" s="1"/>
      <c r="C2295" s="1"/>
      <c r="D2295" s="1"/>
      <c r="E2295" s="110"/>
      <c r="F2295" s="1"/>
      <c r="G2295" s="1"/>
      <c r="H2295" s="110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3"/>
      <c r="U2295" s="1"/>
      <c r="V2295" s="1"/>
    </row>
    <row r="2296" spans="1:22" x14ac:dyDescent="0.25">
      <c r="A2296" s="1"/>
      <c r="B2296" s="1"/>
      <c r="C2296" s="1"/>
      <c r="D2296" s="1"/>
      <c r="E2296" s="110"/>
      <c r="F2296" s="1"/>
      <c r="G2296" s="1"/>
      <c r="H2296" s="110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3"/>
      <c r="U2296" s="1"/>
      <c r="V2296" s="1"/>
    </row>
    <row r="2297" spans="1:22" x14ac:dyDescent="0.25">
      <c r="A2297" s="1"/>
      <c r="B2297" s="1"/>
      <c r="C2297" s="1"/>
      <c r="D2297" s="1"/>
      <c r="E2297" s="110"/>
      <c r="F2297" s="1"/>
      <c r="G2297" s="1"/>
      <c r="H2297" s="110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3"/>
      <c r="U2297" s="1"/>
      <c r="V2297" s="1"/>
    </row>
    <row r="2298" spans="1:22" x14ac:dyDescent="0.25">
      <c r="A2298" s="1"/>
      <c r="B2298" s="1"/>
      <c r="C2298" s="1"/>
      <c r="D2298" s="1"/>
      <c r="E2298" s="110"/>
      <c r="F2298" s="1"/>
      <c r="G2298" s="1"/>
      <c r="H2298" s="110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3"/>
      <c r="U2298" s="1"/>
      <c r="V2298" s="1"/>
    </row>
    <row r="2299" spans="1:22" x14ac:dyDescent="0.25">
      <c r="A2299" s="1"/>
      <c r="B2299" s="1"/>
      <c r="C2299" s="1"/>
      <c r="D2299" s="1"/>
      <c r="E2299" s="110"/>
      <c r="F2299" s="1"/>
      <c r="G2299" s="1"/>
      <c r="H2299" s="110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3"/>
      <c r="U2299" s="1"/>
      <c r="V2299" s="1"/>
    </row>
    <row r="2300" spans="1:22" x14ac:dyDescent="0.25">
      <c r="A2300" s="1"/>
      <c r="B2300" s="1"/>
      <c r="C2300" s="1"/>
      <c r="D2300" s="1"/>
      <c r="E2300" s="110"/>
      <c r="F2300" s="1"/>
      <c r="G2300" s="1"/>
      <c r="H2300" s="110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3"/>
      <c r="U2300" s="1"/>
      <c r="V2300" s="1"/>
    </row>
    <row r="2301" spans="1:22" x14ac:dyDescent="0.25">
      <c r="A2301" s="1"/>
      <c r="B2301" s="1"/>
      <c r="C2301" s="1"/>
      <c r="D2301" s="1"/>
      <c r="E2301" s="110"/>
      <c r="F2301" s="1"/>
      <c r="G2301" s="1"/>
      <c r="H2301" s="110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3"/>
      <c r="U2301" s="1"/>
      <c r="V2301" s="1"/>
    </row>
    <row r="2302" spans="1:22" x14ac:dyDescent="0.25">
      <c r="A2302" s="1"/>
      <c r="B2302" s="1"/>
      <c r="C2302" s="1"/>
      <c r="D2302" s="1"/>
      <c r="E2302" s="110"/>
      <c r="F2302" s="1"/>
      <c r="G2302" s="1"/>
      <c r="H2302" s="110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3"/>
      <c r="U2302" s="1"/>
      <c r="V2302" s="1"/>
    </row>
    <row r="2303" spans="1:22" x14ac:dyDescent="0.25">
      <c r="A2303" s="1"/>
      <c r="B2303" s="1"/>
      <c r="C2303" s="1"/>
      <c r="D2303" s="1"/>
      <c r="E2303" s="110"/>
      <c r="F2303" s="1"/>
      <c r="G2303" s="1"/>
      <c r="H2303" s="110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3"/>
      <c r="U2303" s="1"/>
      <c r="V2303" s="1"/>
    </row>
    <row r="2304" spans="1:22" x14ac:dyDescent="0.25">
      <c r="A2304" s="1"/>
      <c r="B2304" s="1"/>
      <c r="C2304" s="1"/>
      <c r="D2304" s="1"/>
      <c r="E2304" s="110"/>
      <c r="F2304" s="1"/>
      <c r="G2304" s="1"/>
      <c r="H2304" s="110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3"/>
      <c r="U2304" s="1"/>
      <c r="V2304" s="1"/>
    </row>
    <row r="2305" spans="1:22" x14ac:dyDescent="0.25">
      <c r="A2305" s="1"/>
      <c r="B2305" s="1"/>
      <c r="C2305" s="1"/>
      <c r="D2305" s="1"/>
      <c r="E2305" s="110"/>
      <c r="F2305" s="1"/>
      <c r="G2305" s="1"/>
      <c r="H2305" s="110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3"/>
      <c r="U2305" s="1"/>
      <c r="V2305" s="1"/>
    </row>
    <row r="2306" spans="1:22" x14ac:dyDescent="0.25">
      <c r="A2306" s="1"/>
      <c r="B2306" s="1"/>
      <c r="C2306" s="1"/>
      <c r="D2306" s="1"/>
      <c r="E2306" s="110"/>
      <c r="F2306" s="1"/>
      <c r="G2306" s="1"/>
      <c r="H2306" s="110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3"/>
      <c r="U2306" s="1"/>
      <c r="V2306" s="1"/>
    </row>
    <row r="2307" spans="1:22" x14ac:dyDescent="0.25">
      <c r="A2307" s="1"/>
      <c r="B2307" s="1"/>
      <c r="C2307" s="1"/>
      <c r="D2307" s="1"/>
      <c r="E2307" s="110"/>
      <c r="F2307" s="1"/>
      <c r="G2307" s="1"/>
      <c r="H2307" s="110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3"/>
      <c r="U2307" s="1"/>
      <c r="V2307" s="1"/>
    </row>
    <row r="2308" spans="1:22" x14ac:dyDescent="0.25">
      <c r="A2308" s="1"/>
      <c r="B2308" s="1"/>
      <c r="C2308" s="1"/>
      <c r="D2308" s="1"/>
      <c r="E2308" s="110"/>
      <c r="F2308" s="1"/>
      <c r="G2308" s="1"/>
      <c r="H2308" s="110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3"/>
      <c r="U2308" s="1"/>
      <c r="V2308" s="1"/>
    </row>
    <row r="2309" spans="1:22" x14ac:dyDescent="0.25">
      <c r="A2309" s="1"/>
      <c r="B2309" s="1"/>
      <c r="C2309" s="1"/>
      <c r="D2309" s="1"/>
      <c r="E2309" s="110"/>
      <c r="F2309" s="1"/>
      <c r="G2309" s="1"/>
      <c r="H2309" s="110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3"/>
      <c r="U2309" s="1"/>
      <c r="V2309" s="1"/>
    </row>
    <row r="2310" spans="1:22" x14ac:dyDescent="0.25">
      <c r="A2310" s="1"/>
      <c r="B2310" s="1"/>
      <c r="C2310" s="1"/>
      <c r="D2310" s="1"/>
      <c r="E2310" s="110"/>
      <c r="F2310" s="1"/>
      <c r="G2310" s="1"/>
      <c r="H2310" s="110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3"/>
      <c r="U2310" s="1"/>
      <c r="V2310" s="1"/>
    </row>
    <row r="2311" spans="1:22" x14ac:dyDescent="0.25">
      <c r="A2311" s="1"/>
      <c r="B2311" s="1"/>
      <c r="C2311" s="1"/>
      <c r="D2311" s="1"/>
      <c r="E2311" s="110"/>
      <c r="F2311" s="1"/>
      <c r="G2311" s="1"/>
      <c r="H2311" s="110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3"/>
      <c r="U2311" s="1"/>
      <c r="V2311" s="1"/>
    </row>
    <row r="2312" spans="1:22" x14ac:dyDescent="0.25">
      <c r="A2312" s="1"/>
      <c r="B2312" s="1"/>
      <c r="C2312" s="1"/>
      <c r="D2312" s="1"/>
      <c r="E2312" s="110"/>
      <c r="F2312" s="1"/>
      <c r="G2312" s="1"/>
      <c r="H2312" s="110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3"/>
      <c r="U2312" s="1"/>
      <c r="V2312" s="1"/>
    </row>
    <row r="2313" spans="1:22" x14ac:dyDescent="0.25">
      <c r="A2313" s="1"/>
      <c r="B2313" s="1"/>
      <c r="C2313" s="1"/>
      <c r="D2313" s="1"/>
      <c r="E2313" s="110"/>
      <c r="F2313" s="1"/>
      <c r="G2313" s="1"/>
      <c r="H2313" s="110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3"/>
      <c r="U2313" s="1"/>
      <c r="V2313" s="1"/>
    </row>
    <row r="2314" spans="1:22" x14ac:dyDescent="0.25">
      <c r="A2314" s="1"/>
      <c r="B2314" s="1"/>
      <c r="C2314" s="1"/>
      <c r="D2314" s="1"/>
      <c r="E2314" s="110"/>
      <c r="F2314" s="1"/>
      <c r="G2314" s="1"/>
      <c r="H2314" s="110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3"/>
      <c r="U2314" s="1"/>
      <c r="V2314" s="1"/>
    </row>
    <row r="2315" spans="1:22" x14ac:dyDescent="0.25">
      <c r="A2315" s="1"/>
      <c r="B2315" s="1"/>
      <c r="C2315" s="1"/>
      <c r="D2315" s="1"/>
      <c r="E2315" s="110"/>
      <c r="F2315" s="1"/>
      <c r="G2315" s="1"/>
      <c r="H2315" s="110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3"/>
      <c r="U2315" s="1"/>
      <c r="V2315" s="1"/>
    </row>
    <row r="2316" spans="1:22" x14ac:dyDescent="0.25">
      <c r="A2316" s="1"/>
      <c r="B2316" s="1"/>
      <c r="C2316" s="1"/>
      <c r="D2316" s="1"/>
      <c r="E2316" s="110"/>
      <c r="F2316" s="1"/>
      <c r="G2316" s="1"/>
      <c r="H2316" s="110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3"/>
      <c r="U2316" s="1"/>
      <c r="V2316" s="1"/>
    </row>
    <row r="2317" spans="1:22" x14ac:dyDescent="0.25">
      <c r="A2317" s="1"/>
      <c r="B2317" s="1"/>
      <c r="C2317" s="1"/>
      <c r="D2317" s="1"/>
      <c r="E2317" s="110"/>
      <c r="F2317" s="1"/>
      <c r="G2317" s="1"/>
      <c r="H2317" s="110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3"/>
      <c r="U2317" s="1"/>
      <c r="V2317" s="1"/>
    </row>
    <row r="2318" spans="1:22" x14ac:dyDescent="0.25">
      <c r="A2318" s="1"/>
      <c r="B2318" s="1"/>
      <c r="C2318" s="1"/>
      <c r="D2318" s="1"/>
      <c r="E2318" s="110"/>
      <c r="F2318" s="1"/>
      <c r="G2318" s="1"/>
      <c r="H2318" s="110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3"/>
      <c r="U2318" s="1"/>
      <c r="V2318" s="1"/>
    </row>
    <row r="2319" spans="1:22" x14ac:dyDescent="0.25">
      <c r="A2319" s="1"/>
      <c r="B2319" s="1"/>
      <c r="C2319" s="1"/>
      <c r="D2319" s="1"/>
      <c r="E2319" s="110"/>
      <c r="F2319" s="1"/>
      <c r="G2319" s="1"/>
      <c r="H2319" s="110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3"/>
      <c r="U2319" s="1"/>
      <c r="V2319" s="1"/>
    </row>
    <row r="2320" spans="1:22" x14ac:dyDescent="0.25">
      <c r="A2320" s="1"/>
      <c r="B2320" s="1"/>
      <c r="C2320" s="1"/>
      <c r="D2320" s="1"/>
      <c r="E2320" s="110"/>
      <c r="F2320" s="1"/>
      <c r="G2320" s="1"/>
      <c r="H2320" s="110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3"/>
      <c r="U2320" s="1"/>
      <c r="V2320" s="1"/>
    </row>
    <row r="2321" spans="1:22" x14ac:dyDescent="0.25">
      <c r="A2321" s="1"/>
      <c r="B2321" s="1"/>
      <c r="C2321" s="1"/>
      <c r="D2321" s="1"/>
      <c r="E2321" s="110"/>
      <c r="F2321" s="1"/>
      <c r="G2321" s="1"/>
      <c r="H2321" s="110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3"/>
      <c r="U2321" s="1"/>
      <c r="V2321" s="1"/>
    </row>
    <row r="2322" spans="1:22" x14ac:dyDescent="0.25">
      <c r="A2322" s="1"/>
      <c r="B2322" s="1"/>
      <c r="C2322" s="1"/>
      <c r="D2322" s="1"/>
      <c r="E2322" s="110"/>
      <c r="F2322" s="1"/>
      <c r="G2322" s="1"/>
      <c r="H2322" s="110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3"/>
      <c r="U2322" s="1"/>
      <c r="V2322" s="1"/>
    </row>
    <row r="2323" spans="1:22" x14ac:dyDescent="0.25">
      <c r="A2323" s="1"/>
      <c r="B2323" s="1"/>
      <c r="C2323" s="1"/>
      <c r="D2323" s="1"/>
      <c r="E2323" s="110"/>
      <c r="F2323" s="1"/>
      <c r="G2323" s="1"/>
      <c r="H2323" s="110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3"/>
      <c r="U2323" s="1"/>
      <c r="V2323" s="1"/>
    </row>
    <row r="2324" spans="1:22" x14ac:dyDescent="0.25">
      <c r="A2324" s="1"/>
      <c r="B2324" s="1"/>
      <c r="C2324" s="1"/>
      <c r="D2324" s="1"/>
      <c r="E2324" s="110"/>
      <c r="F2324" s="1"/>
      <c r="G2324" s="1"/>
      <c r="H2324" s="110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3"/>
      <c r="U2324" s="1"/>
      <c r="V2324" s="1"/>
    </row>
    <row r="2325" spans="1:22" x14ac:dyDescent="0.25">
      <c r="A2325" s="1"/>
      <c r="B2325" s="1"/>
      <c r="C2325" s="1"/>
      <c r="D2325" s="1"/>
      <c r="E2325" s="110"/>
      <c r="F2325" s="1"/>
      <c r="G2325" s="1"/>
      <c r="H2325" s="110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3"/>
      <c r="U2325" s="1"/>
      <c r="V2325" s="1"/>
    </row>
    <row r="2326" spans="1:22" x14ac:dyDescent="0.25">
      <c r="A2326" s="1"/>
      <c r="B2326" s="1"/>
      <c r="C2326" s="1"/>
      <c r="D2326" s="1"/>
      <c r="E2326" s="110"/>
      <c r="F2326" s="1"/>
      <c r="G2326" s="1"/>
      <c r="H2326" s="110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3"/>
      <c r="U2326" s="1"/>
      <c r="V2326" s="1"/>
    </row>
    <row r="2327" spans="1:22" x14ac:dyDescent="0.25">
      <c r="A2327" s="1"/>
      <c r="B2327" s="1"/>
      <c r="C2327" s="1"/>
      <c r="D2327" s="1"/>
      <c r="E2327" s="110"/>
      <c r="F2327" s="1"/>
      <c r="G2327" s="1"/>
      <c r="H2327" s="110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3"/>
      <c r="U2327" s="1"/>
      <c r="V2327" s="1"/>
    </row>
    <row r="2328" spans="1:22" x14ac:dyDescent="0.25">
      <c r="A2328" s="1"/>
      <c r="B2328" s="1"/>
      <c r="C2328" s="1"/>
      <c r="D2328" s="1"/>
      <c r="E2328" s="110"/>
      <c r="F2328" s="1"/>
      <c r="G2328" s="1"/>
      <c r="H2328" s="110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3"/>
      <c r="U2328" s="1"/>
      <c r="V2328" s="1"/>
    </row>
    <row r="2329" spans="1:22" x14ac:dyDescent="0.25">
      <c r="A2329" s="1"/>
      <c r="B2329" s="1"/>
      <c r="C2329" s="1"/>
      <c r="D2329" s="1"/>
      <c r="E2329" s="110"/>
      <c r="F2329" s="1"/>
      <c r="G2329" s="1"/>
      <c r="H2329" s="110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3"/>
      <c r="U2329" s="1"/>
      <c r="V2329" s="1"/>
    </row>
    <row r="2330" spans="1:22" x14ac:dyDescent="0.25">
      <c r="A2330" s="1"/>
      <c r="B2330" s="1"/>
      <c r="C2330" s="1"/>
      <c r="D2330" s="1"/>
      <c r="E2330" s="110"/>
      <c r="F2330" s="1"/>
      <c r="G2330" s="1"/>
      <c r="H2330" s="110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3"/>
      <c r="U2330" s="1"/>
      <c r="V2330" s="1"/>
    </row>
    <row r="2331" spans="1:22" x14ac:dyDescent="0.25">
      <c r="A2331" s="1"/>
      <c r="B2331" s="1"/>
      <c r="C2331" s="1"/>
      <c r="D2331" s="1"/>
      <c r="E2331" s="110"/>
      <c r="F2331" s="1"/>
      <c r="G2331" s="1"/>
      <c r="H2331" s="110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3"/>
      <c r="U2331" s="1"/>
      <c r="V2331" s="1"/>
    </row>
    <row r="2332" spans="1:22" x14ac:dyDescent="0.25">
      <c r="A2332" s="1"/>
      <c r="B2332" s="1"/>
      <c r="C2332" s="1"/>
      <c r="D2332" s="1"/>
      <c r="E2332" s="110"/>
      <c r="F2332" s="1"/>
      <c r="G2332" s="1"/>
      <c r="H2332" s="110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3"/>
      <c r="U2332" s="1"/>
      <c r="V2332" s="1"/>
    </row>
    <row r="2333" spans="1:22" x14ac:dyDescent="0.25">
      <c r="A2333" s="1"/>
      <c r="B2333" s="1"/>
      <c r="C2333" s="1"/>
      <c r="D2333" s="1"/>
      <c r="E2333" s="110"/>
      <c r="F2333" s="1"/>
      <c r="G2333" s="1"/>
      <c r="H2333" s="110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3"/>
      <c r="U2333" s="1"/>
      <c r="V2333" s="1"/>
    </row>
    <row r="2334" spans="1:22" x14ac:dyDescent="0.25">
      <c r="A2334" s="1"/>
      <c r="B2334" s="1"/>
      <c r="C2334" s="1"/>
      <c r="D2334" s="1"/>
      <c r="E2334" s="110"/>
      <c r="F2334" s="1"/>
      <c r="G2334" s="1"/>
      <c r="H2334" s="110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3"/>
      <c r="U2334" s="1"/>
      <c r="V2334" s="1"/>
    </row>
    <row r="2335" spans="1:22" x14ac:dyDescent="0.25">
      <c r="A2335" s="1"/>
      <c r="B2335" s="1"/>
      <c r="C2335" s="1"/>
      <c r="D2335" s="1"/>
      <c r="E2335" s="110"/>
      <c r="F2335" s="1"/>
      <c r="G2335" s="1"/>
      <c r="H2335" s="110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3"/>
      <c r="U2335" s="1"/>
      <c r="V2335" s="1"/>
    </row>
    <row r="2336" spans="1:22" x14ac:dyDescent="0.25">
      <c r="A2336" s="1"/>
      <c r="B2336" s="1"/>
      <c r="C2336" s="1"/>
      <c r="D2336" s="1"/>
      <c r="E2336" s="110"/>
      <c r="F2336" s="1"/>
      <c r="G2336" s="1"/>
      <c r="H2336" s="110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3"/>
      <c r="U2336" s="1"/>
      <c r="V2336" s="1"/>
    </row>
    <row r="2337" spans="1:22" x14ac:dyDescent="0.25">
      <c r="A2337" s="1"/>
      <c r="B2337" s="1"/>
      <c r="C2337" s="1"/>
      <c r="D2337" s="1"/>
      <c r="E2337" s="110"/>
      <c r="F2337" s="1"/>
      <c r="G2337" s="1"/>
      <c r="H2337" s="110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3"/>
      <c r="U2337" s="1"/>
      <c r="V2337" s="1"/>
    </row>
    <row r="2338" spans="1:22" x14ac:dyDescent="0.25">
      <c r="A2338" s="1"/>
      <c r="B2338" s="1"/>
      <c r="C2338" s="1"/>
      <c r="D2338" s="1"/>
      <c r="E2338" s="110"/>
      <c r="F2338" s="1"/>
      <c r="G2338" s="1"/>
      <c r="H2338" s="110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3"/>
      <c r="U2338" s="1"/>
      <c r="V2338" s="1"/>
    </row>
    <row r="2339" spans="1:22" x14ac:dyDescent="0.25">
      <c r="A2339" s="1"/>
      <c r="B2339" s="1"/>
      <c r="C2339" s="1"/>
      <c r="D2339" s="1"/>
      <c r="E2339" s="110"/>
      <c r="F2339" s="1"/>
      <c r="G2339" s="1"/>
      <c r="H2339" s="110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3"/>
      <c r="U2339" s="1"/>
      <c r="V2339" s="1"/>
    </row>
    <row r="2340" spans="1:22" x14ac:dyDescent="0.25">
      <c r="A2340" s="1"/>
      <c r="B2340" s="1"/>
      <c r="C2340" s="1"/>
      <c r="D2340" s="1"/>
      <c r="E2340" s="110"/>
      <c r="F2340" s="1"/>
      <c r="G2340" s="1"/>
      <c r="H2340" s="110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3"/>
      <c r="U2340" s="1"/>
      <c r="V2340" s="1"/>
    </row>
    <row r="2341" spans="1:22" x14ac:dyDescent="0.25">
      <c r="A2341" s="1"/>
      <c r="B2341" s="1"/>
      <c r="C2341" s="1"/>
      <c r="D2341" s="1"/>
      <c r="E2341" s="110"/>
      <c r="F2341" s="1"/>
      <c r="G2341" s="1"/>
      <c r="H2341" s="110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3"/>
      <c r="U2341" s="1"/>
      <c r="V2341" s="1"/>
    </row>
    <row r="2342" spans="1:22" x14ac:dyDescent="0.25">
      <c r="A2342" s="1"/>
      <c r="B2342" s="1"/>
      <c r="C2342" s="1"/>
      <c r="D2342" s="1"/>
      <c r="E2342" s="110"/>
      <c r="F2342" s="1"/>
      <c r="G2342" s="1"/>
      <c r="H2342" s="110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3"/>
      <c r="U2342" s="1"/>
      <c r="V2342" s="1"/>
    </row>
    <row r="2343" spans="1:22" x14ac:dyDescent="0.25">
      <c r="A2343" s="1"/>
      <c r="B2343" s="1"/>
      <c r="C2343" s="1"/>
      <c r="D2343" s="1"/>
      <c r="E2343" s="110"/>
      <c r="F2343" s="1"/>
      <c r="G2343" s="1"/>
      <c r="H2343" s="110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3"/>
      <c r="U2343" s="1"/>
      <c r="V2343" s="1"/>
    </row>
    <row r="2344" spans="1:22" x14ac:dyDescent="0.25">
      <c r="A2344" s="1"/>
      <c r="B2344" s="1"/>
      <c r="C2344" s="1"/>
      <c r="D2344" s="1"/>
      <c r="E2344" s="110"/>
      <c r="F2344" s="1"/>
      <c r="G2344" s="1"/>
      <c r="H2344" s="110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3"/>
      <c r="U2344" s="1"/>
      <c r="V2344" s="1"/>
    </row>
    <row r="2345" spans="1:22" x14ac:dyDescent="0.25">
      <c r="A2345" s="1"/>
      <c r="B2345" s="1"/>
      <c r="C2345" s="1"/>
      <c r="D2345" s="1"/>
      <c r="E2345" s="110"/>
      <c r="F2345" s="1"/>
      <c r="G2345" s="1"/>
      <c r="H2345" s="110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3"/>
      <c r="U2345" s="1"/>
      <c r="V2345" s="1"/>
    </row>
    <row r="2346" spans="1:22" x14ac:dyDescent="0.25">
      <c r="A2346" s="1"/>
      <c r="B2346" s="1"/>
      <c r="C2346" s="1"/>
      <c r="D2346" s="1"/>
      <c r="E2346" s="110"/>
      <c r="F2346" s="1"/>
      <c r="G2346" s="1"/>
      <c r="H2346" s="110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3"/>
      <c r="U2346" s="1"/>
      <c r="V2346" s="1"/>
    </row>
    <row r="2347" spans="1:22" x14ac:dyDescent="0.25">
      <c r="A2347" s="1"/>
      <c r="B2347" s="1"/>
      <c r="C2347" s="1"/>
      <c r="D2347" s="1"/>
      <c r="E2347" s="110"/>
      <c r="F2347" s="1"/>
      <c r="G2347" s="1"/>
      <c r="H2347" s="110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3"/>
      <c r="U2347" s="1"/>
      <c r="V2347" s="1"/>
    </row>
    <row r="2348" spans="1:22" x14ac:dyDescent="0.25">
      <c r="A2348" s="1"/>
      <c r="B2348" s="1"/>
      <c r="C2348" s="1"/>
      <c r="D2348" s="1"/>
      <c r="E2348" s="110"/>
      <c r="F2348" s="1"/>
      <c r="G2348" s="1"/>
      <c r="H2348" s="110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3"/>
      <c r="U2348" s="1"/>
      <c r="V2348" s="1"/>
    </row>
    <row r="2349" spans="1:22" x14ac:dyDescent="0.25">
      <c r="A2349" s="1"/>
      <c r="B2349" s="1"/>
      <c r="C2349" s="1"/>
      <c r="D2349" s="1"/>
      <c r="E2349" s="110"/>
      <c r="F2349" s="1"/>
      <c r="G2349" s="1"/>
      <c r="H2349" s="110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3"/>
      <c r="U2349" s="1"/>
      <c r="V2349" s="1"/>
    </row>
    <row r="2350" spans="1:22" x14ac:dyDescent="0.25">
      <c r="A2350" s="1"/>
      <c r="B2350" s="1"/>
      <c r="C2350" s="1"/>
      <c r="D2350" s="1"/>
      <c r="E2350" s="110"/>
      <c r="F2350" s="1"/>
      <c r="G2350" s="1"/>
      <c r="H2350" s="110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3"/>
      <c r="U2350" s="1"/>
      <c r="V2350" s="1"/>
    </row>
    <row r="2351" spans="1:22" x14ac:dyDescent="0.25">
      <c r="A2351" s="1"/>
      <c r="B2351" s="1"/>
      <c r="C2351" s="1"/>
      <c r="D2351" s="1"/>
      <c r="E2351" s="110"/>
      <c r="F2351" s="1"/>
      <c r="G2351" s="1"/>
      <c r="H2351" s="110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3"/>
      <c r="U2351" s="1"/>
      <c r="V2351" s="1"/>
    </row>
    <row r="2352" spans="1:22" x14ac:dyDescent="0.25">
      <c r="A2352" s="1"/>
      <c r="B2352" s="1"/>
      <c r="C2352" s="1"/>
      <c r="D2352" s="1"/>
      <c r="E2352" s="110"/>
      <c r="F2352" s="1"/>
      <c r="G2352" s="1"/>
      <c r="H2352" s="110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3"/>
      <c r="U2352" s="1"/>
      <c r="V2352" s="1"/>
    </row>
    <row r="2353" spans="1:22" x14ac:dyDescent="0.25">
      <c r="A2353" s="1"/>
      <c r="B2353" s="1"/>
      <c r="C2353" s="1"/>
      <c r="D2353" s="1"/>
      <c r="E2353" s="110"/>
      <c r="F2353" s="1"/>
      <c r="G2353" s="1"/>
      <c r="H2353" s="110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3"/>
      <c r="U2353" s="1"/>
      <c r="V2353" s="1"/>
    </row>
    <row r="2354" spans="1:22" x14ac:dyDescent="0.25">
      <c r="A2354" s="1"/>
      <c r="B2354" s="1"/>
      <c r="C2354" s="1"/>
      <c r="D2354" s="1"/>
      <c r="E2354" s="110"/>
      <c r="F2354" s="1"/>
      <c r="G2354" s="1"/>
      <c r="H2354" s="110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3"/>
      <c r="U2354" s="1"/>
      <c r="V2354" s="1"/>
    </row>
    <row r="2355" spans="1:22" x14ac:dyDescent="0.25">
      <c r="A2355" s="1"/>
      <c r="B2355" s="1"/>
      <c r="C2355" s="1"/>
      <c r="D2355" s="1"/>
      <c r="E2355" s="110"/>
      <c r="F2355" s="1"/>
      <c r="G2355" s="1"/>
      <c r="H2355" s="110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3"/>
      <c r="U2355" s="1"/>
      <c r="V2355" s="1"/>
    </row>
    <row r="2356" spans="1:22" x14ac:dyDescent="0.25">
      <c r="A2356" s="1"/>
      <c r="B2356" s="1"/>
      <c r="C2356" s="1"/>
      <c r="D2356" s="1"/>
      <c r="E2356" s="110"/>
      <c r="F2356" s="1"/>
      <c r="G2356" s="1"/>
      <c r="H2356" s="110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3"/>
      <c r="U2356" s="1"/>
      <c r="V2356" s="1"/>
    </row>
    <row r="2357" spans="1:22" x14ac:dyDescent="0.25">
      <c r="A2357" s="1"/>
      <c r="B2357" s="1"/>
      <c r="C2357" s="1"/>
      <c r="D2357" s="1"/>
      <c r="E2357" s="110"/>
      <c r="F2357" s="1"/>
      <c r="G2357" s="1"/>
      <c r="H2357" s="110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3"/>
      <c r="U2357" s="1"/>
      <c r="V2357" s="1"/>
    </row>
    <row r="2358" spans="1:22" x14ac:dyDescent="0.25">
      <c r="A2358" s="1"/>
      <c r="B2358" s="1"/>
      <c r="C2358" s="1"/>
      <c r="D2358" s="1"/>
      <c r="E2358" s="110"/>
      <c r="F2358" s="1"/>
      <c r="G2358" s="1"/>
      <c r="H2358" s="110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3"/>
      <c r="U2358" s="1"/>
      <c r="V2358" s="1"/>
    </row>
    <row r="2359" spans="1:22" x14ac:dyDescent="0.25">
      <c r="A2359" s="1"/>
      <c r="B2359" s="1"/>
      <c r="C2359" s="1"/>
      <c r="D2359" s="1"/>
      <c r="E2359" s="110"/>
      <c r="F2359" s="1"/>
      <c r="G2359" s="1"/>
      <c r="H2359" s="110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3"/>
      <c r="U2359" s="1"/>
      <c r="V2359" s="1"/>
    </row>
    <row r="2360" spans="1:22" x14ac:dyDescent="0.25">
      <c r="A2360" s="1"/>
      <c r="B2360" s="1"/>
      <c r="C2360" s="1"/>
      <c r="D2360" s="1"/>
      <c r="E2360" s="110"/>
      <c r="F2360" s="1"/>
      <c r="G2360" s="1"/>
      <c r="H2360" s="110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3"/>
      <c r="U2360" s="1"/>
      <c r="V2360" s="1"/>
    </row>
    <row r="2361" spans="1:22" x14ac:dyDescent="0.25">
      <c r="A2361" s="1"/>
      <c r="B2361" s="1"/>
      <c r="C2361" s="1"/>
      <c r="D2361" s="1"/>
      <c r="E2361" s="110"/>
      <c r="F2361" s="1"/>
      <c r="G2361" s="1"/>
      <c r="H2361" s="110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3"/>
      <c r="U2361" s="1"/>
      <c r="V2361" s="1"/>
    </row>
    <row r="2362" spans="1:22" x14ac:dyDescent="0.25">
      <c r="A2362" s="1"/>
      <c r="B2362" s="1"/>
      <c r="C2362" s="1"/>
      <c r="D2362" s="1"/>
      <c r="E2362" s="110"/>
      <c r="F2362" s="1"/>
      <c r="G2362" s="1"/>
      <c r="H2362" s="110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3"/>
      <c r="U2362" s="1"/>
      <c r="V2362" s="1"/>
    </row>
    <row r="2363" spans="1:22" x14ac:dyDescent="0.25">
      <c r="A2363" s="1"/>
      <c r="B2363" s="1"/>
      <c r="C2363" s="1"/>
      <c r="D2363" s="1"/>
      <c r="E2363" s="110"/>
      <c r="F2363" s="1"/>
      <c r="G2363" s="1"/>
      <c r="H2363" s="110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3"/>
      <c r="U2363" s="1"/>
      <c r="V2363" s="1"/>
    </row>
    <row r="2364" spans="1:22" x14ac:dyDescent="0.25">
      <c r="A2364" s="1"/>
      <c r="B2364" s="1"/>
      <c r="C2364" s="1"/>
      <c r="D2364" s="1"/>
      <c r="E2364" s="110"/>
      <c r="F2364" s="1"/>
      <c r="G2364" s="1"/>
      <c r="H2364" s="110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3"/>
      <c r="U2364" s="1"/>
      <c r="V2364" s="1"/>
    </row>
    <row r="2365" spans="1:22" x14ac:dyDescent="0.25">
      <c r="A2365" s="1"/>
      <c r="B2365" s="1"/>
      <c r="C2365" s="1"/>
      <c r="D2365" s="1"/>
      <c r="E2365" s="110"/>
      <c r="F2365" s="1"/>
      <c r="G2365" s="1"/>
      <c r="H2365" s="110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3"/>
      <c r="U2365" s="1"/>
      <c r="V2365" s="1"/>
    </row>
    <row r="2366" spans="1:22" x14ac:dyDescent="0.25">
      <c r="A2366" s="1"/>
      <c r="B2366" s="1"/>
      <c r="C2366" s="1"/>
      <c r="D2366" s="1"/>
      <c r="E2366" s="110"/>
      <c r="F2366" s="1"/>
      <c r="G2366" s="1"/>
      <c r="H2366" s="110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3"/>
      <c r="U2366" s="1"/>
      <c r="V2366" s="1"/>
    </row>
    <row r="2367" spans="1:22" x14ac:dyDescent="0.25">
      <c r="A2367" s="1"/>
      <c r="B2367" s="1"/>
      <c r="C2367" s="1"/>
      <c r="D2367" s="1"/>
      <c r="E2367" s="110"/>
      <c r="F2367" s="1"/>
      <c r="G2367" s="1"/>
      <c r="H2367" s="110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3"/>
      <c r="U2367" s="1"/>
      <c r="V2367" s="1"/>
    </row>
    <row r="2368" spans="1:22" x14ac:dyDescent="0.25">
      <c r="A2368" s="1"/>
      <c r="B2368" s="1"/>
      <c r="C2368" s="1"/>
      <c r="D2368" s="1"/>
      <c r="E2368" s="110"/>
      <c r="F2368" s="1"/>
      <c r="G2368" s="1"/>
      <c r="H2368" s="110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3"/>
      <c r="U2368" s="1"/>
      <c r="V2368" s="1"/>
    </row>
    <row r="2369" spans="1:22" x14ac:dyDescent="0.25">
      <c r="A2369" s="1"/>
      <c r="B2369" s="1"/>
      <c r="C2369" s="1"/>
      <c r="D2369" s="1"/>
      <c r="E2369" s="110"/>
      <c r="F2369" s="1"/>
      <c r="G2369" s="1"/>
      <c r="H2369" s="110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3"/>
      <c r="U2369" s="1"/>
      <c r="V2369" s="1"/>
    </row>
    <row r="2370" spans="1:22" x14ac:dyDescent="0.25">
      <c r="A2370" s="1"/>
      <c r="B2370" s="1"/>
      <c r="C2370" s="1"/>
      <c r="D2370" s="1"/>
      <c r="E2370" s="110"/>
      <c r="F2370" s="1"/>
      <c r="G2370" s="1"/>
      <c r="H2370" s="110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3"/>
      <c r="U2370" s="1"/>
      <c r="V2370" s="1"/>
    </row>
    <row r="2371" spans="1:22" x14ac:dyDescent="0.25">
      <c r="A2371" s="1"/>
      <c r="B2371" s="1"/>
      <c r="C2371" s="1"/>
      <c r="D2371" s="1"/>
      <c r="E2371" s="110"/>
      <c r="F2371" s="1"/>
      <c r="G2371" s="1"/>
      <c r="H2371" s="110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3"/>
      <c r="U2371" s="1"/>
      <c r="V2371" s="1"/>
    </row>
    <row r="2372" spans="1:22" x14ac:dyDescent="0.25">
      <c r="A2372" s="1"/>
      <c r="B2372" s="1"/>
      <c r="C2372" s="1"/>
      <c r="D2372" s="1"/>
      <c r="E2372" s="110"/>
      <c r="F2372" s="1"/>
      <c r="G2372" s="1"/>
      <c r="H2372" s="110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3"/>
      <c r="U2372" s="1"/>
      <c r="V2372" s="1"/>
    </row>
    <row r="2373" spans="1:22" x14ac:dyDescent="0.25">
      <c r="A2373" s="1"/>
      <c r="B2373" s="1"/>
      <c r="C2373" s="1"/>
      <c r="D2373" s="1"/>
      <c r="E2373" s="110"/>
      <c r="F2373" s="1"/>
      <c r="G2373" s="1"/>
      <c r="H2373" s="110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3"/>
      <c r="U2373" s="1"/>
      <c r="V2373" s="1"/>
    </row>
    <row r="2374" spans="1:22" x14ac:dyDescent="0.25">
      <c r="A2374" s="1"/>
      <c r="B2374" s="1"/>
      <c r="C2374" s="1"/>
      <c r="D2374" s="1"/>
      <c r="E2374" s="110"/>
      <c r="F2374" s="1"/>
      <c r="G2374" s="1"/>
      <c r="H2374" s="110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3"/>
      <c r="U2374" s="1"/>
      <c r="V2374" s="1"/>
    </row>
    <row r="2375" spans="1:22" x14ac:dyDescent="0.25">
      <c r="A2375" s="1"/>
      <c r="B2375" s="1"/>
      <c r="C2375" s="1"/>
      <c r="D2375" s="1"/>
      <c r="E2375" s="110"/>
      <c r="F2375" s="1"/>
      <c r="G2375" s="1"/>
      <c r="H2375" s="110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3"/>
      <c r="U2375" s="1"/>
      <c r="V2375" s="1"/>
    </row>
    <row r="2376" spans="1:22" x14ac:dyDescent="0.25">
      <c r="A2376" s="1"/>
      <c r="B2376" s="1"/>
      <c r="C2376" s="1"/>
      <c r="D2376" s="1"/>
      <c r="E2376" s="110"/>
      <c r="F2376" s="1"/>
      <c r="G2376" s="1"/>
      <c r="H2376" s="110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3"/>
      <c r="U2376" s="1"/>
      <c r="V2376" s="1"/>
    </row>
    <row r="2377" spans="1:22" x14ac:dyDescent="0.25">
      <c r="A2377" s="1"/>
      <c r="B2377" s="1"/>
      <c r="C2377" s="1"/>
      <c r="D2377" s="1"/>
      <c r="E2377" s="110"/>
      <c r="F2377" s="1"/>
      <c r="G2377" s="1"/>
      <c r="H2377" s="110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3"/>
      <c r="U2377" s="1"/>
      <c r="V2377" s="1"/>
    </row>
    <row r="2378" spans="1:22" x14ac:dyDescent="0.25">
      <c r="A2378" s="1"/>
      <c r="B2378" s="1"/>
      <c r="C2378" s="1"/>
      <c r="D2378" s="1"/>
      <c r="E2378" s="110"/>
      <c r="F2378" s="1"/>
      <c r="G2378" s="1"/>
      <c r="H2378" s="110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3"/>
      <c r="U2378" s="1"/>
      <c r="V2378" s="1"/>
    </row>
    <row r="2379" spans="1:22" x14ac:dyDescent="0.25">
      <c r="A2379" s="1"/>
      <c r="B2379" s="1"/>
      <c r="C2379" s="1"/>
      <c r="D2379" s="1"/>
      <c r="E2379" s="110"/>
      <c r="F2379" s="1"/>
      <c r="G2379" s="1"/>
      <c r="H2379" s="110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3"/>
      <c r="U2379" s="1"/>
      <c r="V2379" s="1"/>
    </row>
    <row r="2380" spans="1:22" x14ac:dyDescent="0.25">
      <c r="A2380" s="1"/>
      <c r="B2380" s="1"/>
      <c r="C2380" s="1"/>
      <c r="D2380" s="1"/>
      <c r="E2380" s="110"/>
      <c r="F2380" s="1"/>
      <c r="G2380" s="1"/>
      <c r="H2380" s="110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3"/>
      <c r="U2380" s="1"/>
      <c r="V2380" s="1"/>
    </row>
    <row r="2381" spans="1:22" x14ac:dyDescent="0.25">
      <c r="A2381" s="1"/>
      <c r="B2381" s="1"/>
      <c r="C2381" s="1"/>
      <c r="D2381" s="1"/>
      <c r="E2381" s="110"/>
      <c r="F2381" s="1"/>
      <c r="G2381" s="1"/>
      <c r="H2381" s="110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3"/>
      <c r="U2381" s="1"/>
      <c r="V2381" s="1"/>
    </row>
    <row r="2382" spans="1:22" x14ac:dyDescent="0.25">
      <c r="A2382" s="1"/>
      <c r="B2382" s="1"/>
      <c r="C2382" s="1"/>
      <c r="D2382" s="1"/>
      <c r="E2382" s="110"/>
      <c r="F2382" s="1"/>
      <c r="G2382" s="1"/>
      <c r="H2382" s="110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3"/>
      <c r="U2382" s="1"/>
      <c r="V2382" s="1"/>
    </row>
    <row r="2383" spans="1:22" x14ac:dyDescent="0.25">
      <c r="A2383" s="1"/>
      <c r="B2383" s="1"/>
      <c r="C2383" s="1"/>
      <c r="D2383" s="1"/>
      <c r="E2383" s="110"/>
      <c r="F2383" s="1"/>
      <c r="G2383" s="1"/>
      <c r="H2383" s="110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3"/>
      <c r="U2383" s="1"/>
      <c r="V2383" s="1"/>
    </row>
    <row r="2384" spans="1:22" x14ac:dyDescent="0.25">
      <c r="A2384" s="1"/>
      <c r="B2384" s="1"/>
      <c r="C2384" s="1"/>
      <c r="D2384" s="1"/>
      <c r="E2384" s="110"/>
      <c r="F2384" s="1"/>
      <c r="G2384" s="1"/>
      <c r="H2384" s="110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3"/>
      <c r="U2384" s="1"/>
      <c r="V2384" s="1"/>
    </row>
    <row r="2385" spans="1:22" x14ac:dyDescent="0.25">
      <c r="A2385" s="1"/>
      <c r="B2385" s="1"/>
      <c r="C2385" s="1"/>
      <c r="D2385" s="1"/>
      <c r="E2385" s="110"/>
      <c r="F2385" s="1"/>
      <c r="G2385" s="1"/>
      <c r="H2385" s="110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3"/>
      <c r="U2385" s="1"/>
      <c r="V2385" s="1"/>
    </row>
    <row r="2386" spans="1:22" x14ac:dyDescent="0.25">
      <c r="A2386" s="1"/>
      <c r="B2386" s="1"/>
      <c r="C2386" s="1"/>
      <c r="D2386" s="1"/>
      <c r="E2386" s="110"/>
      <c r="F2386" s="1"/>
      <c r="G2386" s="1"/>
      <c r="H2386" s="110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3"/>
      <c r="U2386" s="1"/>
      <c r="V2386" s="1"/>
    </row>
    <row r="2387" spans="1:22" x14ac:dyDescent="0.25">
      <c r="A2387" s="1"/>
      <c r="B2387" s="1"/>
      <c r="C2387" s="1"/>
      <c r="D2387" s="1"/>
      <c r="E2387" s="110"/>
      <c r="F2387" s="1"/>
      <c r="G2387" s="1"/>
      <c r="H2387" s="110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3"/>
      <c r="U2387" s="1"/>
      <c r="V2387" s="1"/>
    </row>
    <row r="2388" spans="1:22" x14ac:dyDescent="0.25">
      <c r="A2388" s="1"/>
      <c r="B2388" s="1"/>
      <c r="C2388" s="1"/>
      <c r="D2388" s="1"/>
      <c r="E2388" s="110"/>
      <c r="F2388" s="1"/>
      <c r="G2388" s="1"/>
      <c r="H2388" s="110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3"/>
      <c r="U2388" s="1"/>
      <c r="V2388" s="1"/>
    </row>
    <row r="2389" spans="1:22" x14ac:dyDescent="0.25">
      <c r="A2389" s="1"/>
      <c r="B2389" s="1"/>
      <c r="C2389" s="1"/>
      <c r="D2389" s="1"/>
      <c r="E2389" s="110"/>
      <c r="F2389" s="1"/>
      <c r="G2389" s="1"/>
      <c r="H2389" s="110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3"/>
      <c r="U2389" s="1"/>
      <c r="V2389" s="1"/>
    </row>
    <row r="2390" spans="1:22" x14ac:dyDescent="0.25">
      <c r="A2390" s="1"/>
      <c r="B2390" s="1"/>
      <c r="C2390" s="1"/>
      <c r="D2390" s="1"/>
      <c r="E2390" s="110"/>
      <c r="F2390" s="1"/>
      <c r="G2390" s="1"/>
      <c r="H2390" s="110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3"/>
      <c r="U2390" s="1"/>
      <c r="V2390" s="1"/>
    </row>
    <row r="2391" spans="1:22" x14ac:dyDescent="0.25">
      <c r="A2391" s="1"/>
      <c r="B2391" s="1"/>
      <c r="C2391" s="1"/>
      <c r="D2391" s="1"/>
      <c r="E2391" s="110"/>
      <c r="F2391" s="1"/>
      <c r="G2391" s="1"/>
      <c r="H2391" s="110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3"/>
      <c r="U2391" s="1"/>
      <c r="V2391" s="1"/>
    </row>
    <row r="2392" spans="1:22" x14ac:dyDescent="0.25">
      <c r="A2392" s="1"/>
      <c r="B2392" s="1"/>
      <c r="C2392" s="1"/>
      <c r="D2392" s="1"/>
      <c r="E2392" s="110"/>
      <c r="F2392" s="1"/>
      <c r="G2392" s="1"/>
      <c r="H2392" s="110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3"/>
      <c r="U2392" s="1"/>
      <c r="V2392" s="1"/>
    </row>
    <row r="2393" spans="1:22" x14ac:dyDescent="0.25">
      <c r="A2393" s="1"/>
      <c r="B2393" s="1"/>
      <c r="C2393" s="1"/>
      <c r="D2393" s="1"/>
      <c r="E2393" s="110"/>
      <c r="F2393" s="1"/>
      <c r="G2393" s="1"/>
      <c r="H2393" s="110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3"/>
      <c r="U2393" s="1"/>
      <c r="V2393" s="1"/>
    </row>
    <row r="2394" spans="1:22" x14ac:dyDescent="0.25">
      <c r="A2394" s="1"/>
      <c r="B2394" s="1"/>
      <c r="C2394" s="1"/>
      <c r="D2394" s="1"/>
      <c r="E2394" s="110"/>
      <c r="F2394" s="1"/>
      <c r="G2394" s="1"/>
      <c r="H2394" s="110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3"/>
      <c r="U2394" s="1"/>
      <c r="V2394" s="1"/>
    </row>
    <row r="2395" spans="1:22" x14ac:dyDescent="0.25">
      <c r="A2395" s="1"/>
      <c r="B2395" s="1"/>
      <c r="C2395" s="1"/>
      <c r="D2395" s="1"/>
      <c r="E2395" s="110"/>
      <c r="F2395" s="1"/>
      <c r="G2395" s="1"/>
      <c r="H2395" s="110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3"/>
      <c r="U2395" s="1"/>
      <c r="V2395" s="1"/>
    </row>
    <row r="2396" spans="1:22" x14ac:dyDescent="0.25">
      <c r="A2396" s="1"/>
      <c r="B2396" s="1"/>
      <c r="C2396" s="1"/>
      <c r="D2396" s="1"/>
      <c r="E2396" s="110"/>
      <c r="F2396" s="1"/>
      <c r="G2396" s="1"/>
      <c r="H2396" s="110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3"/>
      <c r="U2396" s="1"/>
      <c r="V2396" s="1"/>
    </row>
    <row r="2397" spans="1:22" x14ac:dyDescent="0.25">
      <c r="A2397" s="1"/>
      <c r="B2397" s="1"/>
      <c r="C2397" s="1"/>
      <c r="D2397" s="1"/>
      <c r="E2397" s="110"/>
      <c r="F2397" s="1"/>
      <c r="G2397" s="1"/>
      <c r="H2397" s="110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3"/>
      <c r="U2397" s="1"/>
      <c r="V2397" s="1"/>
    </row>
    <row r="2398" spans="1:22" x14ac:dyDescent="0.25">
      <c r="A2398" s="1"/>
      <c r="B2398" s="1"/>
      <c r="C2398" s="1"/>
      <c r="D2398" s="1"/>
      <c r="E2398" s="110"/>
      <c r="F2398" s="1"/>
      <c r="G2398" s="1"/>
      <c r="H2398" s="110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3"/>
      <c r="U2398" s="1"/>
      <c r="V2398" s="1"/>
    </row>
    <row r="2399" spans="1:22" x14ac:dyDescent="0.25">
      <c r="A2399" s="1"/>
      <c r="B2399" s="1"/>
      <c r="C2399" s="1"/>
      <c r="D2399" s="1"/>
      <c r="E2399" s="110"/>
      <c r="F2399" s="1"/>
      <c r="G2399" s="1"/>
      <c r="H2399" s="110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3"/>
      <c r="U2399" s="1"/>
      <c r="V2399" s="1"/>
    </row>
    <row r="2400" spans="1:22" x14ac:dyDescent="0.25">
      <c r="A2400" s="1"/>
      <c r="B2400" s="1"/>
      <c r="C2400" s="1"/>
      <c r="D2400" s="1"/>
      <c r="E2400" s="110"/>
      <c r="F2400" s="1"/>
      <c r="G2400" s="1"/>
      <c r="H2400" s="110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3"/>
      <c r="U2400" s="1"/>
      <c r="V2400" s="1"/>
    </row>
    <row r="2401" spans="1:22" x14ac:dyDescent="0.25">
      <c r="A2401" s="1"/>
      <c r="B2401" s="1"/>
      <c r="C2401" s="1"/>
      <c r="D2401" s="1"/>
      <c r="E2401" s="110"/>
      <c r="F2401" s="1"/>
      <c r="G2401" s="1"/>
      <c r="H2401" s="110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3"/>
      <c r="U2401" s="1"/>
      <c r="V2401" s="1"/>
    </row>
    <row r="2402" spans="1:22" x14ac:dyDescent="0.25">
      <c r="A2402" s="1"/>
      <c r="B2402" s="1"/>
      <c r="C2402" s="1"/>
      <c r="D2402" s="1"/>
      <c r="E2402" s="110"/>
      <c r="F2402" s="1"/>
      <c r="G2402" s="1"/>
      <c r="H2402" s="110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3"/>
      <c r="U2402" s="1"/>
      <c r="V2402" s="1"/>
    </row>
    <row r="2403" spans="1:22" x14ac:dyDescent="0.25">
      <c r="A2403" s="1"/>
      <c r="B2403" s="1"/>
      <c r="C2403" s="1"/>
      <c r="D2403" s="1"/>
      <c r="E2403" s="110"/>
      <c r="F2403" s="1"/>
      <c r="G2403" s="1"/>
      <c r="H2403" s="110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3"/>
      <c r="U2403" s="1"/>
      <c r="V2403" s="1"/>
    </row>
    <row r="2404" spans="1:22" x14ac:dyDescent="0.25">
      <c r="A2404" s="1"/>
      <c r="B2404" s="1"/>
      <c r="C2404" s="1"/>
      <c r="D2404" s="1"/>
      <c r="E2404" s="110"/>
      <c r="F2404" s="1"/>
      <c r="G2404" s="1"/>
      <c r="H2404" s="110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3"/>
      <c r="U2404" s="1"/>
      <c r="V2404" s="1"/>
    </row>
    <row r="2405" spans="1:22" x14ac:dyDescent="0.25">
      <c r="A2405" s="1"/>
      <c r="B2405" s="1"/>
      <c r="C2405" s="1"/>
      <c r="D2405" s="1"/>
      <c r="E2405" s="110"/>
      <c r="F2405" s="1"/>
      <c r="G2405" s="1"/>
      <c r="H2405" s="110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3"/>
      <c r="U2405" s="1"/>
      <c r="V2405" s="1"/>
    </row>
    <row r="2406" spans="1:22" x14ac:dyDescent="0.25">
      <c r="A2406" s="1"/>
      <c r="B2406" s="1"/>
      <c r="C2406" s="1"/>
      <c r="D2406" s="1"/>
      <c r="E2406" s="110"/>
      <c r="F2406" s="1"/>
      <c r="G2406" s="1"/>
      <c r="H2406" s="110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3"/>
      <c r="U2406" s="1"/>
      <c r="V2406" s="1"/>
    </row>
    <row r="2407" spans="1:22" x14ac:dyDescent="0.25">
      <c r="A2407" s="1"/>
      <c r="B2407" s="1"/>
      <c r="C2407" s="1"/>
      <c r="D2407" s="1"/>
      <c r="E2407" s="110"/>
      <c r="F2407" s="1"/>
      <c r="G2407" s="1"/>
      <c r="H2407" s="110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3"/>
      <c r="U2407" s="1"/>
      <c r="V2407" s="1"/>
    </row>
    <row r="2408" spans="1:22" x14ac:dyDescent="0.25">
      <c r="A2408" s="1"/>
      <c r="B2408" s="1"/>
      <c r="C2408" s="1"/>
      <c r="D2408" s="1"/>
      <c r="E2408" s="110"/>
      <c r="F2408" s="1"/>
      <c r="G2408" s="1"/>
      <c r="H2408" s="110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3"/>
      <c r="U2408" s="1"/>
      <c r="V2408" s="1"/>
    </row>
    <row r="2409" spans="1:22" x14ac:dyDescent="0.25">
      <c r="A2409" s="1"/>
      <c r="B2409" s="1"/>
      <c r="C2409" s="1"/>
      <c r="D2409" s="1"/>
      <c r="E2409" s="110"/>
      <c r="F2409" s="1"/>
      <c r="G2409" s="1"/>
      <c r="H2409" s="110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3"/>
      <c r="U2409" s="1"/>
      <c r="V2409" s="1"/>
    </row>
    <row r="2410" spans="1:22" x14ac:dyDescent="0.25">
      <c r="A2410" s="1"/>
      <c r="B2410" s="1"/>
      <c r="C2410" s="1"/>
      <c r="D2410" s="1"/>
      <c r="E2410" s="110"/>
      <c r="F2410" s="1"/>
      <c r="G2410" s="1"/>
      <c r="H2410" s="110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3"/>
      <c r="U2410" s="1"/>
      <c r="V2410" s="1"/>
    </row>
    <row r="2411" spans="1:22" x14ac:dyDescent="0.25">
      <c r="A2411" s="1"/>
      <c r="B2411" s="1"/>
      <c r="C2411" s="1"/>
      <c r="D2411" s="1"/>
      <c r="E2411" s="110"/>
      <c r="F2411" s="1"/>
      <c r="G2411" s="1"/>
      <c r="H2411" s="110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3"/>
      <c r="U2411" s="1"/>
      <c r="V2411" s="1"/>
    </row>
    <row r="2412" spans="1:22" x14ac:dyDescent="0.25">
      <c r="A2412" s="1"/>
      <c r="B2412" s="1"/>
      <c r="C2412" s="1"/>
      <c r="D2412" s="1"/>
      <c r="E2412" s="110"/>
      <c r="F2412" s="1"/>
      <c r="G2412" s="1"/>
      <c r="H2412" s="110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3"/>
      <c r="U2412" s="1"/>
      <c r="V2412" s="1"/>
    </row>
    <row r="2413" spans="1:22" x14ac:dyDescent="0.25">
      <c r="A2413" s="1"/>
      <c r="B2413" s="1"/>
      <c r="C2413" s="1"/>
      <c r="D2413" s="1"/>
      <c r="E2413" s="110"/>
      <c r="F2413" s="1"/>
      <c r="G2413" s="1"/>
      <c r="H2413" s="110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3"/>
      <c r="U2413" s="1"/>
      <c r="V2413" s="1"/>
    </row>
    <row r="2414" spans="1:22" x14ac:dyDescent="0.25">
      <c r="A2414" s="1"/>
      <c r="B2414" s="1"/>
      <c r="C2414" s="1"/>
      <c r="D2414" s="1"/>
      <c r="E2414" s="110"/>
      <c r="F2414" s="1"/>
      <c r="G2414" s="1"/>
      <c r="H2414" s="110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3"/>
      <c r="U2414" s="1"/>
      <c r="V2414" s="1"/>
    </row>
    <row r="2415" spans="1:22" x14ac:dyDescent="0.25">
      <c r="A2415" s="1"/>
      <c r="B2415" s="1"/>
      <c r="C2415" s="1"/>
      <c r="D2415" s="1"/>
      <c r="E2415" s="110"/>
      <c r="F2415" s="1"/>
      <c r="G2415" s="1"/>
      <c r="H2415" s="110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3"/>
      <c r="U2415" s="1"/>
      <c r="V2415" s="1"/>
    </row>
    <row r="2416" spans="1:22" x14ac:dyDescent="0.25">
      <c r="A2416" s="1"/>
      <c r="B2416" s="1"/>
      <c r="C2416" s="1"/>
      <c r="D2416" s="1"/>
      <c r="E2416" s="110"/>
      <c r="F2416" s="1"/>
      <c r="G2416" s="1"/>
      <c r="H2416" s="110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3"/>
      <c r="U2416" s="1"/>
      <c r="V2416" s="1"/>
    </row>
    <row r="2417" spans="1:22" x14ac:dyDescent="0.25">
      <c r="A2417" s="1"/>
      <c r="B2417" s="1"/>
      <c r="C2417" s="1"/>
      <c r="D2417" s="1"/>
      <c r="E2417" s="110"/>
      <c r="F2417" s="1"/>
      <c r="G2417" s="1"/>
      <c r="H2417" s="110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3"/>
      <c r="U2417" s="1"/>
      <c r="V2417" s="1"/>
    </row>
    <row r="2418" spans="1:22" x14ac:dyDescent="0.25">
      <c r="A2418" s="1"/>
      <c r="B2418" s="1"/>
      <c r="C2418" s="1"/>
      <c r="D2418" s="1"/>
      <c r="E2418" s="110"/>
      <c r="F2418" s="1"/>
      <c r="G2418" s="1"/>
      <c r="H2418" s="110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3"/>
      <c r="U2418" s="1"/>
      <c r="V2418" s="1"/>
    </row>
    <row r="2419" spans="1:22" x14ac:dyDescent="0.25">
      <c r="A2419" s="1"/>
      <c r="B2419" s="1"/>
      <c r="C2419" s="1"/>
      <c r="D2419" s="1"/>
      <c r="E2419" s="110"/>
      <c r="F2419" s="1"/>
      <c r="G2419" s="1"/>
      <c r="H2419" s="110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3"/>
      <c r="U2419" s="1"/>
      <c r="V2419" s="1"/>
    </row>
    <row r="2420" spans="1:22" x14ac:dyDescent="0.25">
      <c r="A2420" s="1"/>
      <c r="B2420" s="1"/>
      <c r="C2420" s="1"/>
      <c r="D2420" s="1"/>
      <c r="E2420" s="110"/>
      <c r="F2420" s="1"/>
      <c r="G2420" s="1"/>
      <c r="H2420" s="110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3"/>
      <c r="U2420" s="1"/>
      <c r="V2420" s="1"/>
    </row>
    <row r="2421" spans="1:22" x14ac:dyDescent="0.25">
      <c r="A2421" s="1"/>
      <c r="B2421" s="1"/>
      <c r="C2421" s="1"/>
      <c r="D2421" s="1"/>
      <c r="E2421" s="110"/>
      <c r="F2421" s="1"/>
      <c r="G2421" s="1"/>
      <c r="H2421" s="110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3"/>
      <c r="U2421" s="1"/>
      <c r="V2421" s="1"/>
    </row>
    <row r="2422" spans="1:22" x14ac:dyDescent="0.25">
      <c r="A2422" s="1"/>
      <c r="B2422" s="1"/>
      <c r="C2422" s="1"/>
      <c r="D2422" s="1"/>
      <c r="E2422" s="110"/>
      <c r="F2422" s="1"/>
      <c r="G2422" s="1"/>
      <c r="H2422" s="110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3"/>
      <c r="U2422" s="1"/>
      <c r="V2422" s="1"/>
    </row>
    <row r="2423" spans="1:22" x14ac:dyDescent="0.25">
      <c r="A2423" s="1"/>
      <c r="B2423" s="1"/>
      <c r="C2423" s="1"/>
      <c r="D2423" s="1"/>
      <c r="E2423" s="110"/>
      <c r="F2423" s="1"/>
      <c r="G2423" s="1"/>
      <c r="H2423" s="110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3"/>
      <c r="U2423" s="1"/>
      <c r="V2423" s="1"/>
    </row>
    <row r="2424" spans="1:22" x14ac:dyDescent="0.25">
      <c r="A2424" s="1"/>
      <c r="B2424" s="1"/>
      <c r="C2424" s="1"/>
      <c r="D2424" s="1"/>
      <c r="E2424" s="110"/>
      <c r="F2424" s="1"/>
      <c r="G2424" s="1"/>
      <c r="H2424" s="110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3"/>
      <c r="U2424" s="1"/>
      <c r="V2424" s="1"/>
    </row>
    <row r="2425" spans="1:22" x14ac:dyDescent="0.25">
      <c r="A2425" s="1"/>
      <c r="B2425" s="1"/>
      <c r="C2425" s="1"/>
      <c r="D2425" s="1"/>
      <c r="E2425" s="110"/>
      <c r="F2425" s="1"/>
      <c r="G2425" s="1"/>
      <c r="H2425" s="110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3"/>
      <c r="U2425" s="1"/>
      <c r="V2425" s="1"/>
    </row>
    <row r="2426" spans="1:22" x14ac:dyDescent="0.25">
      <c r="A2426" s="1"/>
      <c r="B2426" s="1"/>
      <c r="C2426" s="1"/>
      <c r="D2426" s="1"/>
      <c r="E2426" s="110"/>
      <c r="F2426" s="1"/>
      <c r="G2426" s="1"/>
      <c r="H2426" s="110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3"/>
      <c r="U2426" s="1"/>
      <c r="V2426" s="1"/>
    </row>
    <row r="2427" spans="1:22" x14ac:dyDescent="0.25">
      <c r="A2427" s="1"/>
      <c r="B2427" s="1"/>
      <c r="C2427" s="1"/>
      <c r="D2427" s="1"/>
      <c r="E2427" s="110"/>
      <c r="F2427" s="1"/>
      <c r="G2427" s="1"/>
      <c r="H2427" s="110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3"/>
      <c r="U2427" s="1"/>
      <c r="V2427" s="1"/>
    </row>
    <row r="2428" spans="1:22" x14ac:dyDescent="0.25">
      <c r="A2428" s="1"/>
      <c r="B2428" s="1"/>
      <c r="C2428" s="1"/>
      <c r="D2428" s="1"/>
      <c r="E2428" s="110"/>
      <c r="F2428" s="1"/>
      <c r="G2428" s="1"/>
      <c r="H2428" s="110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3"/>
      <c r="U2428" s="1"/>
      <c r="V2428" s="1"/>
    </row>
    <row r="2429" spans="1:22" x14ac:dyDescent="0.25">
      <c r="A2429" s="1"/>
      <c r="B2429" s="1"/>
      <c r="C2429" s="1"/>
      <c r="D2429" s="1"/>
      <c r="E2429" s="110"/>
      <c r="F2429" s="1"/>
      <c r="G2429" s="1"/>
      <c r="H2429" s="110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3"/>
      <c r="U2429" s="1"/>
      <c r="V2429" s="1"/>
    </row>
    <row r="2430" spans="1:22" x14ac:dyDescent="0.25">
      <c r="A2430" s="1"/>
      <c r="B2430" s="1"/>
      <c r="C2430" s="1"/>
      <c r="D2430" s="1"/>
      <c r="E2430" s="110"/>
      <c r="F2430" s="1"/>
      <c r="G2430" s="1"/>
      <c r="H2430" s="110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3"/>
      <c r="U2430" s="1"/>
      <c r="V2430" s="1"/>
    </row>
    <row r="2431" spans="1:22" x14ac:dyDescent="0.25">
      <c r="A2431" s="1"/>
      <c r="B2431" s="1"/>
      <c r="C2431" s="1"/>
      <c r="D2431" s="1"/>
      <c r="E2431" s="110"/>
      <c r="F2431" s="1"/>
      <c r="G2431" s="1"/>
      <c r="H2431" s="110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3"/>
      <c r="U2431" s="1"/>
      <c r="V2431" s="1"/>
    </row>
    <row r="2432" spans="1:22" x14ac:dyDescent="0.25">
      <c r="A2432" s="1"/>
      <c r="B2432" s="1"/>
      <c r="C2432" s="1"/>
      <c r="D2432" s="1"/>
      <c r="E2432" s="110"/>
      <c r="F2432" s="1"/>
      <c r="G2432" s="1"/>
      <c r="H2432" s="110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3"/>
      <c r="U2432" s="1"/>
      <c r="V2432" s="1"/>
    </row>
    <row r="2433" spans="1:22" x14ac:dyDescent="0.25">
      <c r="A2433" s="1"/>
      <c r="B2433" s="1"/>
      <c r="C2433" s="1"/>
      <c r="D2433" s="1"/>
      <c r="E2433" s="110"/>
      <c r="F2433" s="1"/>
      <c r="G2433" s="1"/>
      <c r="H2433" s="110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3"/>
      <c r="U2433" s="1"/>
      <c r="V2433" s="1"/>
    </row>
    <row r="2434" spans="1:22" x14ac:dyDescent="0.25">
      <c r="A2434" s="1"/>
      <c r="B2434" s="1"/>
      <c r="C2434" s="1"/>
      <c r="D2434" s="1"/>
      <c r="E2434" s="110"/>
      <c r="F2434" s="1"/>
      <c r="G2434" s="1"/>
      <c r="H2434" s="110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3"/>
      <c r="U2434" s="1"/>
      <c r="V2434" s="1"/>
    </row>
    <row r="2435" spans="1:22" x14ac:dyDescent="0.25">
      <c r="A2435" s="1"/>
      <c r="B2435" s="1"/>
      <c r="C2435" s="1"/>
      <c r="D2435" s="1"/>
      <c r="E2435" s="110"/>
      <c r="F2435" s="1"/>
      <c r="G2435" s="1"/>
      <c r="H2435" s="110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3"/>
      <c r="U2435" s="1"/>
      <c r="V2435" s="1"/>
    </row>
    <row r="2436" spans="1:22" x14ac:dyDescent="0.25">
      <c r="A2436" s="1"/>
      <c r="B2436" s="1"/>
      <c r="C2436" s="1"/>
      <c r="D2436" s="1"/>
      <c r="E2436" s="110"/>
      <c r="F2436" s="1"/>
      <c r="G2436" s="1"/>
      <c r="H2436" s="110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3"/>
      <c r="U2436" s="1"/>
      <c r="V2436" s="1"/>
    </row>
    <row r="2437" spans="1:22" x14ac:dyDescent="0.25">
      <c r="A2437" s="1"/>
      <c r="B2437" s="1"/>
      <c r="C2437" s="1"/>
      <c r="D2437" s="1"/>
      <c r="E2437" s="110"/>
      <c r="F2437" s="1"/>
      <c r="G2437" s="1"/>
      <c r="H2437" s="110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3"/>
      <c r="U2437" s="1"/>
      <c r="V2437" s="1"/>
    </row>
    <row r="2438" spans="1:22" x14ac:dyDescent="0.25">
      <c r="A2438" s="1"/>
      <c r="B2438" s="1"/>
      <c r="C2438" s="1"/>
      <c r="D2438" s="1"/>
      <c r="E2438" s="110"/>
      <c r="F2438" s="1"/>
      <c r="G2438" s="1"/>
      <c r="H2438" s="110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3"/>
      <c r="U2438" s="1"/>
      <c r="V2438" s="1"/>
    </row>
    <row r="2439" spans="1:22" x14ac:dyDescent="0.25">
      <c r="A2439" s="1"/>
      <c r="B2439" s="1"/>
      <c r="C2439" s="1"/>
      <c r="D2439" s="1"/>
      <c r="E2439" s="110"/>
      <c r="F2439" s="1"/>
      <c r="G2439" s="1"/>
      <c r="H2439" s="110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3"/>
      <c r="U2439" s="1"/>
      <c r="V2439" s="1"/>
    </row>
    <row r="2440" spans="1:22" x14ac:dyDescent="0.25">
      <c r="A2440" s="1"/>
      <c r="B2440" s="1"/>
      <c r="C2440" s="1"/>
      <c r="D2440" s="1"/>
      <c r="E2440" s="110"/>
      <c r="F2440" s="1"/>
      <c r="G2440" s="1"/>
      <c r="H2440" s="110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3"/>
      <c r="U2440" s="1"/>
      <c r="V2440" s="1"/>
    </row>
    <row r="2441" spans="1:22" x14ac:dyDescent="0.25">
      <c r="A2441" s="1"/>
      <c r="B2441" s="1"/>
      <c r="C2441" s="1"/>
      <c r="D2441" s="1"/>
      <c r="E2441" s="110"/>
      <c r="F2441" s="1"/>
      <c r="G2441" s="1"/>
      <c r="H2441" s="110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3"/>
      <c r="U2441" s="1"/>
      <c r="V2441" s="1"/>
    </row>
    <row r="2442" spans="1:22" x14ac:dyDescent="0.25">
      <c r="A2442" s="1"/>
      <c r="B2442" s="1"/>
      <c r="C2442" s="1"/>
      <c r="D2442" s="1"/>
      <c r="E2442" s="110"/>
      <c r="F2442" s="1"/>
      <c r="G2442" s="1"/>
      <c r="H2442" s="110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3"/>
      <c r="U2442" s="1"/>
      <c r="V2442" s="1"/>
    </row>
    <row r="2443" spans="1:22" x14ac:dyDescent="0.25">
      <c r="A2443" s="1"/>
      <c r="B2443" s="1"/>
      <c r="C2443" s="1"/>
      <c r="D2443" s="1"/>
      <c r="E2443" s="110"/>
      <c r="F2443" s="1"/>
      <c r="G2443" s="1"/>
      <c r="H2443" s="110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3"/>
      <c r="U2443" s="1"/>
      <c r="V2443" s="1"/>
    </row>
    <row r="2444" spans="1:22" x14ac:dyDescent="0.25">
      <c r="A2444" s="1"/>
      <c r="B2444" s="1"/>
      <c r="C2444" s="1"/>
      <c r="D2444" s="1"/>
      <c r="E2444" s="110"/>
      <c r="F2444" s="1"/>
      <c r="G2444" s="1"/>
      <c r="H2444" s="110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3"/>
      <c r="U2444" s="1"/>
      <c r="V2444" s="1"/>
    </row>
    <row r="2445" spans="1:22" x14ac:dyDescent="0.25">
      <c r="A2445" s="1"/>
      <c r="B2445" s="1"/>
      <c r="C2445" s="1"/>
      <c r="D2445" s="1"/>
      <c r="E2445" s="110"/>
      <c r="F2445" s="1"/>
      <c r="G2445" s="1"/>
      <c r="H2445" s="110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3"/>
      <c r="U2445" s="1"/>
      <c r="V2445" s="1"/>
    </row>
    <row r="2446" spans="1:22" x14ac:dyDescent="0.25">
      <c r="A2446" s="1"/>
      <c r="B2446" s="1"/>
      <c r="C2446" s="1"/>
      <c r="D2446" s="1"/>
      <c r="E2446" s="110"/>
      <c r="F2446" s="1"/>
      <c r="G2446" s="1"/>
      <c r="H2446" s="110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3"/>
      <c r="U2446" s="1"/>
      <c r="V2446" s="1"/>
    </row>
    <row r="2447" spans="1:22" x14ac:dyDescent="0.25">
      <c r="A2447" s="1"/>
      <c r="B2447" s="1"/>
      <c r="C2447" s="1"/>
      <c r="D2447" s="1"/>
      <c r="E2447" s="110"/>
      <c r="F2447" s="1"/>
      <c r="G2447" s="1"/>
      <c r="H2447" s="110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3"/>
      <c r="U2447" s="1"/>
      <c r="V2447" s="1"/>
    </row>
    <row r="2448" spans="1:22" x14ac:dyDescent="0.25">
      <c r="A2448" s="1"/>
      <c r="B2448" s="1"/>
      <c r="C2448" s="1"/>
      <c r="D2448" s="1"/>
      <c r="E2448" s="110"/>
      <c r="F2448" s="1"/>
      <c r="G2448" s="1"/>
      <c r="H2448" s="110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3"/>
      <c r="U2448" s="1"/>
      <c r="V2448" s="1"/>
    </row>
    <row r="2449" spans="1:22" x14ac:dyDescent="0.25">
      <c r="A2449" s="1"/>
      <c r="B2449" s="1"/>
      <c r="C2449" s="1"/>
      <c r="D2449" s="1"/>
      <c r="E2449" s="110"/>
      <c r="F2449" s="1"/>
      <c r="G2449" s="1"/>
      <c r="H2449" s="110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3"/>
      <c r="U2449" s="1"/>
      <c r="V2449" s="1"/>
    </row>
    <row r="2450" spans="1:22" x14ac:dyDescent="0.25">
      <c r="A2450" s="1"/>
      <c r="B2450" s="1"/>
      <c r="C2450" s="1"/>
      <c r="D2450" s="1"/>
      <c r="E2450" s="110"/>
      <c r="F2450" s="1"/>
      <c r="G2450" s="1"/>
      <c r="H2450" s="110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3"/>
      <c r="U2450" s="1"/>
      <c r="V2450" s="1"/>
    </row>
    <row r="2451" spans="1:22" x14ac:dyDescent="0.25">
      <c r="A2451" s="1"/>
      <c r="B2451" s="1"/>
      <c r="C2451" s="1"/>
      <c r="D2451" s="1"/>
      <c r="E2451" s="110"/>
      <c r="F2451" s="1"/>
      <c r="G2451" s="1"/>
      <c r="H2451" s="110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3"/>
      <c r="U2451" s="1"/>
      <c r="V2451" s="1"/>
    </row>
    <row r="2452" spans="1:22" x14ac:dyDescent="0.25">
      <c r="A2452" s="1"/>
      <c r="B2452" s="1"/>
      <c r="C2452" s="1"/>
      <c r="D2452" s="1"/>
      <c r="E2452" s="110"/>
      <c r="F2452" s="1"/>
      <c r="G2452" s="1"/>
      <c r="H2452" s="110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3"/>
      <c r="U2452" s="1"/>
      <c r="V2452" s="1"/>
    </row>
    <row r="2453" spans="1:22" x14ac:dyDescent="0.25">
      <c r="A2453" s="1"/>
      <c r="B2453" s="1"/>
      <c r="C2453" s="1"/>
      <c r="D2453" s="1"/>
      <c r="E2453" s="110"/>
      <c r="F2453" s="1"/>
      <c r="G2453" s="1"/>
      <c r="H2453" s="110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3"/>
      <c r="U2453" s="1"/>
      <c r="V2453" s="1"/>
    </row>
    <row r="2454" spans="1:22" x14ac:dyDescent="0.25">
      <c r="A2454" s="1"/>
      <c r="B2454" s="1"/>
      <c r="C2454" s="1"/>
      <c r="D2454" s="1"/>
      <c r="E2454" s="110"/>
      <c r="F2454" s="1"/>
      <c r="G2454" s="1"/>
      <c r="H2454" s="110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3"/>
      <c r="U2454" s="1"/>
      <c r="V2454" s="1"/>
    </row>
    <row r="2455" spans="1:22" x14ac:dyDescent="0.25">
      <c r="A2455" s="1"/>
      <c r="B2455" s="1"/>
      <c r="C2455" s="1"/>
      <c r="D2455" s="1"/>
      <c r="E2455" s="110"/>
      <c r="F2455" s="1"/>
      <c r="G2455" s="1"/>
      <c r="H2455" s="110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3"/>
      <c r="U2455" s="1"/>
      <c r="V2455" s="1"/>
    </row>
    <row r="2456" spans="1:22" x14ac:dyDescent="0.25">
      <c r="A2456" s="1"/>
      <c r="B2456" s="1"/>
      <c r="C2456" s="1"/>
      <c r="D2456" s="1"/>
      <c r="E2456" s="110"/>
      <c r="F2456" s="1"/>
      <c r="G2456" s="1"/>
      <c r="H2456" s="110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3"/>
      <c r="U2456" s="1"/>
      <c r="V2456" s="1"/>
    </row>
    <row r="2457" spans="1:22" x14ac:dyDescent="0.25">
      <c r="A2457" s="1"/>
      <c r="B2457" s="1"/>
      <c r="C2457" s="1"/>
      <c r="D2457" s="1"/>
      <c r="E2457" s="110"/>
      <c r="F2457" s="1"/>
      <c r="G2457" s="1"/>
      <c r="H2457" s="110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3"/>
      <c r="U2457" s="1"/>
      <c r="V2457" s="1"/>
    </row>
    <row r="2458" spans="1:22" x14ac:dyDescent="0.25">
      <c r="A2458" s="1"/>
      <c r="B2458" s="1"/>
      <c r="C2458" s="1"/>
      <c r="D2458" s="1"/>
      <c r="E2458" s="110"/>
      <c r="F2458" s="1"/>
      <c r="G2458" s="1"/>
      <c r="H2458" s="110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3"/>
      <c r="U2458" s="1"/>
      <c r="V2458" s="1"/>
    </row>
    <row r="2459" spans="1:22" x14ac:dyDescent="0.25">
      <c r="A2459" s="1"/>
      <c r="B2459" s="1"/>
      <c r="C2459" s="1"/>
      <c r="D2459" s="1"/>
      <c r="E2459" s="110"/>
      <c r="F2459" s="1"/>
      <c r="G2459" s="1"/>
      <c r="H2459" s="110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3"/>
      <c r="U2459" s="1"/>
      <c r="V2459" s="1"/>
    </row>
    <row r="2460" spans="1:22" x14ac:dyDescent="0.25">
      <c r="A2460" s="1"/>
      <c r="B2460" s="1"/>
      <c r="C2460" s="1"/>
      <c r="D2460" s="1"/>
      <c r="E2460" s="110"/>
      <c r="F2460" s="1"/>
      <c r="G2460" s="1"/>
      <c r="H2460" s="110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3"/>
      <c r="U2460" s="1"/>
      <c r="V2460" s="1"/>
    </row>
    <row r="2461" spans="1:22" x14ac:dyDescent="0.25">
      <c r="A2461" s="1"/>
      <c r="B2461" s="1"/>
      <c r="C2461" s="1"/>
      <c r="D2461" s="1"/>
      <c r="E2461" s="110"/>
      <c r="F2461" s="1"/>
      <c r="G2461" s="1"/>
      <c r="H2461" s="110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3"/>
      <c r="U2461" s="1"/>
      <c r="V2461" s="1"/>
    </row>
    <row r="2462" spans="1:22" x14ac:dyDescent="0.25">
      <c r="A2462" s="1"/>
      <c r="B2462" s="1"/>
      <c r="C2462" s="1"/>
      <c r="D2462" s="1"/>
      <c r="E2462" s="110"/>
      <c r="F2462" s="1"/>
      <c r="G2462" s="1"/>
      <c r="H2462" s="110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3"/>
      <c r="U2462" s="1"/>
      <c r="V2462" s="1"/>
    </row>
    <row r="2463" spans="1:22" x14ac:dyDescent="0.25">
      <c r="A2463" s="1"/>
      <c r="B2463" s="1"/>
      <c r="C2463" s="1"/>
      <c r="D2463" s="1"/>
      <c r="E2463" s="110"/>
      <c r="F2463" s="1"/>
      <c r="G2463" s="1"/>
      <c r="H2463" s="110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3"/>
      <c r="U2463" s="1"/>
      <c r="V2463" s="1"/>
    </row>
    <row r="2464" spans="1:22" x14ac:dyDescent="0.25">
      <c r="A2464" s="1"/>
      <c r="B2464" s="1"/>
      <c r="C2464" s="1"/>
      <c r="D2464" s="1"/>
      <c r="E2464" s="110"/>
      <c r="F2464" s="1"/>
      <c r="G2464" s="1"/>
      <c r="H2464" s="110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3"/>
      <c r="U2464" s="1"/>
      <c r="V2464" s="1"/>
    </row>
    <row r="2465" spans="1:22" x14ac:dyDescent="0.25">
      <c r="A2465" s="1"/>
      <c r="B2465" s="1"/>
      <c r="C2465" s="1"/>
      <c r="D2465" s="1"/>
      <c r="E2465" s="110"/>
      <c r="F2465" s="1"/>
      <c r="G2465" s="1"/>
      <c r="H2465" s="110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3"/>
      <c r="U2465" s="1"/>
      <c r="V2465" s="1"/>
    </row>
    <row r="2466" spans="1:22" x14ac:dyDescent="0.25">
      <c r="A2466" s="1"/>
      <c r="B2466" s="1"/>
      <c r="C2466" s="1"/>
      <c r="D2466" s="1"/>
      <c r="E2466" s="110"/>
      <c r="F2466" s="1"/>
      <c r="G2466" s="1"/>
      <c r="H2466" s="110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3"/>
      <c r="U2466" s="1"/>
      <c r="V2466" s="1"/>
    </row>
    <row r="2467" spans="1:22" x14ac:dyDescent="0.25">
      <c r="A2467" s="1"/>
      <c r="B2467" s="1"/>
      <c r="C2467" s="1"/>
      <c r="D2467" s="1"/>
      <c r="E2467" s="110"/>
      <c r="F2467" s="1"/>
      <c r="G2467" s="1"/>
      <c r="H2467" s="110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3"/>
      <c r="U2467" s="1"/>
      <c r="V2467" s="1"/>
    </row>
    <row r="2468" spans="1:22" x14ac:dyDescent="0.25">
      <c r="A2468" s="1"/>
      <c r="B2468" s="1"/>
      <c r="C2468" s="1"/>
      <c r="D2468" s="1"/>
      <c r="E2468" s="110"/>
      <c r="F2468" s="1"/>
      <c r="G2468" s="1"/>
      <c r="H2468" s="110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3"/>
      <c r="U2468" s="1"/>
      <c r="V2468" s="1"/>
    </row>
    <row r="2469" spans="1:22" x14ac:dyDescent="0.25">
      <c r="A2469" s="1"/>
      <c r="B2469" s="1"/>
      <c r="C2469" s="1"/>
      <c r="D2469" s="1"/>
      <c r="E2469" s="110"/>
      <c r="F2469" s="1"/>
      <c r="G2469" s="1"/>
      <c r="H2469" s="110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3"/>
      <c r="U2469" s="1"/>
      <c r="V2469" s="1"/>
    </row>
    <row r="2470" spans="1:22" x14ac:dyDescent="0.25">
      <c r="A2470" s="1"/>
      <c r="B2470" s="1"/>
      <c r="C2470" s="1"/>
      <c r="D2470" s="1"/>
      <c r="E2470" s="110"/>
      <c r="F2470" s="1"/>
      <c r="G2470" s="1"/>
      <c r="H2470" s="110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3"/>
      <c r="U2470" s="1"/>
      <c r="V2470" s="1"/>
    </row>
    <row r="2471" spans="1:22" x14ac:dyDescent="0.25">
      <c r="A2471" s="1"/>
      <c r="B2471" s="1"/>
      <c r="C2471" s="1"/>
      <c r="D2471" s="1"/>
      <c r="E2471" s="110"/>
      <c r="F2471" s="1"/>
      <c r="G2471" s="1"/>
      <c r="H2471" s="110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3"/>
      <c r="U2471" s="1"/>
      <c r="V2471" s="1"/>
    </row>
    <row r="2472" spans="1:22" x14ac:dyDescent="0.25">
      <c r="A2472" s="1"/>
      <c r="B2472" s="1"/>
      <c r="C2472" s="1"/>
      <c r="D2472" s="1"/>
      <c r="E2472" s="110"/>
      <c r="F2472" s="1"/>
      <c r="G2472" s="1"/>
      <c r="H2472" s="110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3"/>
      <c r="U2472" s="1"/>
      <c r="V2472" s="1"/>
    </row>
    <row r="2473" spans="1:22" x14ac:dyDescent="0.25">
      <c r="A2473" s="1"/>
      <c r="B2473" s="1"/>
      <c r="C2473" s="1"/>
      <c r="D2473" s="1"/>
      <c r="E2473" s="110"/>
      <c r="F2473" s="1"/>
      <c r="G2473" s="1"/>
      <c r="H2473" s="110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3"/>
      <c r="U2473" s="1"/>
      <c r="V2473" s="1"/>
    </row>
    <row r="2474" spans="1:22" x14ac:dyDescent="0.25">
      <c r="A2474" s="1"/>
      <c r="B2474" s="1"/>
      <c r="C2474" s="1"/>
      <c r="D2474" s="1"/>
      <c r="E2474" s="110"/>
      <c r="F2474" s="1"/>
      <c r="G2474" s="1"/>
      <c r="H2474" s="110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3"/>
      <c r="U2474" s="1"/>
      <c r="V2474" s="1"/>
    </row>
    <row r="2475" spans="1:22" x14ac:dyDescent="0.25">
      <c r="A2475" s="1"/>
      <c r="B2475" s="1"/>
      <c r="C2475" s="1"/>
      <c r="D2475" s="1"/>
      <c r="E2475" s="110"/>
      <c r="F2475" s="1"/>
      <c r="G2475" s="1"/>
      <c r="H2475" s="110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3"/>
      <c r="U2475" s="1"/>
      <c r="V2475" s="1"/>
    </row>
    <row r="2476" spans="1:22" x14ac:dyDescent="0.25">
      <c r="A2476" s="1"/>
      <c r="B2476" s="1"/>
      <c r="C2476" s="1"/>
      <c r="D2476" s="1"/>
      <c r="E2476" s="110"/>
      <c r="F2476" s="1"/>
      <c r="G2476" s="1"/>
      <c r="H2476" s="110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3"/>
      <c r="U2476" s="1"/>
      <c r="V2476" s="1"/>
    </row>
    <row r="2477" spans="1:22" x14ac:dyDescent="0.25">
      <c r="A2477" s="1"/>
      <c r="B2477" s="1"/>
      <c r="C2477" s="1"/>
      <c r="D2477" s="1"/>
      <c r="E2477" s="110"/>
      <c r="F2477" s="1"/>
      <c r="G2477" s="1"/>
      <c r="H2477" s="110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3"/>
      <c r="U2477" s="1"/>
      <c r="V2477" s="1"/>
    </row>
    <row r="2478" spans="1:22" x14ac:dyDescent="0.25">
      <c r="A2478" s="1"/>
      <c r="B2478" s="1"/>
      <c r="C2478" s="1"/>
      <c r="D2478" s="1"/>
      <c r="E2478" s="110"/>
      <c r="F2478" s="1"/>
      <c r="G2478" s="1"/>
      <c r="H2478" s="110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3"/>
      <c r="U2478" s="1"/>
      <c r="V2478" s="1"/>
    </row>
    <row r="2479" spans="1:22" x14ac:dyDescent="0.25">
      <c r="A2479" s="1"/>
      <c r="B2479" s="1"/>
      <c r="C2479" s="1"/>
      <c r="D2479" s="1"/>
      <c r="E2479" s="110"/>
      <c r="F2479" s="1"/>
      <c r="G2479" s="1"/>
      <c r="H2479" s="110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3"/>
      <c r="U2479" s="1"/>
      <c r="V2479" s="1"/>
    </row>
    <row r="2480" spans="1:22" x14ac:dyDescent="0.25">
      <c r="A2480" s="1"/>
      <c r="B2480" s="1"/>
      <c r="C2480" s="1"/>
      <c r="D2480" s="1"/>
      <c r="E2480" s="110"/>
      <c r="F2480" s="1"/>
      <c r="G2480" s="1"/>
      <c r="H2480" s="110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3"/>
      <c r="U2480" s="1"/>
      <c r="V2480" s="1"/>
    </row>
    <row r="2481" spans="1:22" x14ac:dyDescent="0.25">
      <c r="A2481" s="1"/>
      <c r="B2481" s="1"/>
      <c r="C2481" s="1"/>
      <c r="D2481" s="1"/>
      <c r="E2481" s="110"/>
      <c r="F2481" s="1"/>
      <c r="G2481" s="1"/>
      <c r="H2481" s="110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3"/>
      <c r="U2481" s="1"/>
      <c r="V2481" s="1"/>
    </row>
    <row r="2482" spans="1:22" x14ac:dyDescent="0.25">
      <c r="A2482" s="1"/>
      <c r="B2482" s="1"/>
      <c r="C2482" s="1"/>
      <c r="D2482" s="1"/>
      <c r="E2482" s="110"/>
      <c r="F2482" s="1"/>
      <c r="G2482" s="1"/>
      <c r="H2482" s="110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3"/>
      <c r="U2482" s="1"/>
      <c r="V2482" s="1"/>
    </row>
    <row r="2483" spans="1:22" x14ac:dyDescent="0.25">
      <c r="A2483" s="1"/>
      <c r="B2483" s="1"/>
      <c r="C2483" s="1"/>
      <c r="D2483" s="1"/>
      <c r="E2483" s="110"/>
      <c r="F2483" s="1"/>
      <c r="G2483" s="1"/>
      <c r="H2483" s="110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3"/>
      <c r="U2483" s="1"/>
      <c r="V2483" s="1"/>
    </row>
    <row r="2484" spans="1:22" x14ac:dyDescent="0.25">
      <c r="A2484" s="1"/>
      <c r="B2484" s="1"/>
      <c r="C2484" s="1"/>
      <c r="D2484" s="1"/>
      <c r="E2484" s="110"/>
      <c r="F2484" s="1"/>
      <c r="G2484" s="1"/>
      <c r="H2484" s="110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3"/>
      <c r="U2484" s="1"/>
      <c r="V2484" s="1"/>
    </row>
    <row r="2485" spans="1:22" x14ac:dyDescent="0.25">
      <c r="A2485" s="1"/>
      <c r="B2485" s="1"/>
      <c r="C2485" s="1"/>
      <c r="D2485" s="1"/>
      <c r="E2485" s="110"/>
      <c r="F2485" s="1"/>
      <c r="G2485" s="1"/>
      <c r="H2485" s="110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3"/>
      <c r="U2485" s="1"/>
      <c r="V2485" s="1"/>
    </row>
    <row r="2486" spans="1:22" x14ac:dyDescent="0.25">
      <c r="A2486" s="1"/>
      <c r="B2486" s="1"/>
      <c r="C2486" s="1"/>
      <c r="D2486" s="1"/>
      <c r="E2486" s="110"/>
      <c r="F2486" s="1"/>
      <c r="G2486" s="1"/>
      <c r="H2486" s="110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3"/>
      <c r="U2486" s="1"/>
      <c r="V2486" s="1"/>
    </row>
    <row r="2487" spans="1:22" x14ac:dyDescent="0.25">
      <c r="A2487" s="1"/>
      <c r="B2487" s="1"/>
      <c r="C2487" s="1"/>
      <c r="D2487" s="1"/>
      <c r="E2487" s="110"/>
      <c r="F2487" s="1"/>
      <c r="G2487" s="1"/>
      <c r="H2487" s="110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3"/>
      <c r="U2487" s="1"/>
      <c r="V2487" s="1"/>
    </row>
    <row r="2488" spans="1:22" x14ac:dyDescent="0.25">
      <c r="A2488" s="1"/>
      <c r="B2488" s="1"/>
      <c r="C2488" s="1"/>
      <c r="D2488" s="1"/>
      <c r="E2488" s="110"/>
      <c r="F2488" s="1"/>
      <c r="G2488" s="1"/>
      <c r="H2488" s="110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3"/>
      <c r="U2488" s="1"/>
      <c r="V2488" s="1"/>
    </row>
    <row r="2489" spans="1:22" x14ac:dyDescent="0.25">
      <c r="A2489" s="1"/>
      <c r="B2489" s="1"/>
      <c r="C2489" s="1"/>
      <c r="D2489" s="1"/>
      <c r="E2489" s="110"/>
      <c r="F2489" s="1"/>
      <c r="G2489" s="1"/>
      <c r="H2489" s="110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3"/>
      <c r="U2489" s="1"/>
      <c r="V2489" s="1"/>
    </row>
    <row r="2490" spans="1:22" x14ac:dyDescent="0.25">
      <c r="A2490" s="1"/>
      <c r="B2490" s="1"/>
      <c r="C2490" s="1"/>
      <c r="D2490" s="1"/>
      <c r="E2490" s="110"/>
      <c r="F2490" s="1"/>
      <c r="G2490" s="1"/>
      <c r="H2490" s="110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3"/>
      <c r="U2490" s="1"/>
      <c r="V2490" s="1"/>
    </row>
    <row r="2491" spans="1:22" x14ac:dyDescent="0.25">
      <c r="A2491" s="1"/>
      <c r="B2491" s="1"/>
      <c r="C2491" s="1"/>
      <c r="D2491" s="1"/>
      <c r="E2491" s="110"/>
      <c r="F2491" s="1"/>
      <c r="G2491" s="1"/>
      <c r="H2491" s="110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3"/>
      <c r="U2491" s="1"/>
      <c r="V2491" s="1"/>
    </row>
    <row r="2492" spans="1:22" x14ac:dyDescent="0.25">
      <c r="A2492" s="1"/>
      <c r="B2492" s="1"/>
      <c r="C2492" s="1"/>
      <c r="D2492" s="1"/>
      <c r="E2492" s="110"/>
      <c r="F2492" s="1"/>
      <c r="G2492" s="1"/>
      <c r="H2492" s="110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3"/>
      <c r="U2492" s="1"/>
      <c r="V2492" s="1"/>
    </row>
    <row r="2493" spans="1:22" x14ac:dyDescent="0.25">
      <c r="A2493" s="1"/>
      <c r="B2493" s="1"/>
      <c r="C2493" s="1"/>
      <c r="D2493" s="1"/>
      <c r="E2493" s="110"/>
      <c r="F2493" s="1"/>
      <c r="G2493" s="1"/>
      <c r="H2493" s="110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3"/>
      <c r="U2493" s="1"/>
      <c r="V2493" s="1"/>
    </row>
    <row r="2494" spans="1:22" x14ac:dyDescent="0.25">
      <c r="A2494" s="1"/>
      <c r="B2494" s="1"/>
      <c r="C2494" s="1"/>
      <c r="D2494" s="1"/>
      <c r="E2494" s="110"/>
      <c r="F2494" s="1"/>
      <c r="G2494" s="1"/>
      <c r="H2494" s="110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3"/>
      <c r="U2494" s="1"/>
      <c r="V2494" s="1"/>
    </row>
    <row r="2495" spans="1:22" x14ac:dyDescent="0.25">
      <c r="A2495" s="1"/>
      <c r="B2495" s="1"/>
      <c r="C2495" s="1"/>
      <c r="D2495" s="1"/>
      <c r="E2495" s="110"/>
      <c r="F2495" s="1"/>
      <c r="G2495" s="1"/>
      <c r="H2495" s="110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3"/>
      <c r="U2495" s="1"/>
      <c r="V2495" s="1"/>
    </row>
    <row r="2496" spans="1:22" x14ac:dyDescent="0.25">
      <c r="A2496" s="1"/>
      <c r="B2496" s="1"/>
      <c r="C2496" s="1"/>
      <c r="D2496" s="1"/>
      <c r="E2496" s="110"/>
      <c r="F2496" s="1"/>
      <c r="G2496" s="1"/>
      <c r="H2496" s="110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3"/>
      <c r="U2496" s="1"/>
      <c r="V2496" s="1"/>
    </row>
    <row r="2497" spans="1:22" x14ac:dyDescent="0.25">
      <c r="A2497" s="1"/>
      <c r="B2497" s="1"/>
      <c r="C2497" s="1"/>
      <c r="D2497" s="1"/>
      <c r="E2497" s="110"/>
      <c r="F2497" s="1"/>
      <c r="G2497" s="1"/>
      <c r="H2497" s="110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3"/>
      <c r="U2497" s="1"/>
      <c r="V2497" s="1"/>
    </row>
    <row r="2498" spans="1:22" x14ac:dyDescent="0.25">
      <c r="A2498" s="1"/>
      <c r="B2498" s="1"/>
      <c r="C2498" s="1"/>
      <c r="D2498" s="1"/>
      <c r="E2498" s="110"/>
      <c r="F2498" s="1"/>
      <c r="G2498" s="1"/>
      <c r="H2498" s="110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3"/>
      <c r="U2498" s="1"/>
      <c r="V2498" s="1"/>
    </row>
    <row r="2499" spans="1:22" x14ac:dyDescent="0.25">
      <c r="A2499" s="1"/>
      <c r="B2499" s="1"/>
      <c r="C2499" s="1"/>
      <c r="D2499" s="1"/>
      <c r="E2499" s="110"/>
      <c r="F2499" s="1"/>
      <c r="G2499" s="1"/>
      <c r="H2499" s="110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3"/>
      <c r="U2499" s="1"/>
      <c r="V2499" s="1"/>
    </row>
    <row r="2500" spans="1:22" x14ac:dyDescent="0.25">
      <c r="A2500" s="1"/>
      <c r="B2500" s="1"/>
      <c r="C2500" s="1"/>
      <c r="D2500" s="1"/>
      <c r="E2500" s="110"/>
      <c r="F2500" s="1"/>
      <c r="G2500" s="1"/>
      <c r="H2500" s="110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3"/>
      <c r="U2500" s="1"/>
      <c r="V2500" s="1"/>
    </row>
    <row r="2501" spans="1:22" x14ac:dyDescent="0.25">
      <c r="A2501" s="1"/>
      <c r="B2501" s="1"/>
      <c r="C2501" s="1"/>
      <c r="D2501" s="1"/>
      <c r="E2501" s="110"/>
      <c r="F2501" s="1"/>
      <c r="G2501" s="1"/>
      <c r="H2501" s="110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3"/>
      <c r="U2501" s="1"/>
      <c r="V2501" s="1"/>
    </row>
    <row r="2502" spans="1:22" x14ac:dyDescent="0.25">
      <c r="A2502" s="1"/>
      <c r="B2502" s="1"/>
      <c r="C2502" s="1"/>
      <c r="D2502" s="1"/>
      <c r="E2502" s="110"/>
      <c r="F2502" s="1"/>
      <c r="G2502" s="1"/>
      <c r="H2502" s="110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3"/>
      <c r="U2502" s="1"/>
      <c r="V2502" s="1"/>
    </row>
    <row r="2503" spans="1:22" x14ac:dyDescent="0.25">
      <c r="A2503" s="1"/>
      <c r="B2503" s="1"/>
      <c r="C2503" s="1"/>
      <c r="D2503" s="1"/>
      <c r="E2503" s="110"/>
      <c r="F2503" s="1"/>
      <c r="G2503" s="1"/>
      <c r="H2503" s="110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3"/>
      <c r="U2503" s="1"/>
      <c r="V2503" s="1"/>
    </row>
    <row r="2504" spans="1:22" x14ac:dyDescent="0.25">
      <c r="A2504" s="1"/>
      <c r="B2504" s="1"/>
      <c r="C2504" s="1"/>
      <c r="D2504" s="1"/>
      <c r="E2504" s="110"/>
      <c r="F2504" s="1"/>
      <c r="G2504" s="1"/>
      <c r="H2504" s="110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3"/>
      <c r="U2504" s="1"/>
      <c r="V2504" s="1"/>
    </row>
    <row r="2505" spans="1:22" x14ac:dyDescent="0.25">
      <c r="A2505" s="1"/>
      <c r="B2505" s="1"/>
      <c r="C2505" s="1"/>
      <c r="D2505" s="1"/>
      <c r="E2505" s="110"/>
      <c r="F2505" s="1"/>
      <c r="G2505" s="1"/>
      <c r="H2505" s="110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3"/>
      <c r="U2505" s="1"/>
      <c r="V2505" s="1"/>
    </row>
    <row r="2506" spans="1:22" x14ac:dyDescent="0.25">
      <c r="A2506" s="1"/>
      <c r="B2506" s="1"/>
      <c r="C2506" s="1"/>
      <c r="D2506" s="1"/>
      <c r="E2506" s="110"/>
      <c r="F2506" s="1"/>
      <c r="G2506" s="1"/>
      <c r="H2506" s="110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3"/>
      <c r="U2506" s="1"/>
      <c r="V2506" s="1"/>
    </row>
    <row r="2507" spans="1:22" x14ac:dyDescent="0.25">
      <c r="A2507" s="1"/>
      <c r="B2507" s="1"/>
      <c r="C2507" s="1"/>
      <c r="D2507" s="1"/>
      <c r="E2507" s="110"/>
      <c r="F2507" s="1"/>
      <c r="G2507" s="1"/>
      <c r="H2507" s="110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3"/>
      <c r="U2507" s="1"/>
      <c r="V2507" s="1"/>
    </row>
    <row r="2508" spans="1:22" x14ac:dyDescent="0.25">
      <c r="A2508" s="1"/>
      <c r="B2508" s="1"/>
      <c r="C2508" s="1"/>
      <c r="D2508" s="1"/>
      <c r="E2508" s="110"/>
      <c r="F2508" s="1"/>
      <c r="G2508" s="1"/>
      <c r="H2508" s="110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3"/>
      <c r="U2508" s="1"/>
      <c r="V2508" s="1"/>
    </row>
    <row r="2509" spans="1:22" x14ac:dyDescent="0.25">
      <c r="A2509" s="1"/>
      <c r="B2509" s="1"/>
      <c r="C2509" s="1"/>
      <c r="D2509" s="1"/>
      <c r="E2509" s="110"/>
      <c r="F2509" s="1"/>
      <c r="G2509" s="1"/>
      <c r="H2509" s="110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3"/>
      <c r="U2509" s="1"/>
      <c r="V2509" s="1"/>
    </row>
    <row r="2510" spans="1:22" x14ac:dyDescent="0.25">
      <c r="A2510" s="1"/>
      <c r="B2510" s="1"/>
      <c r="C2510" s="1"/>
      <c r="D2510" s="1"/>
      <c r="E2510" s="110"/>
      <c r="F2510" s="1"/>
      <c r="G2510" s="1"/>
      <c r="H2510" s="110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3"/>
      <c r="U2510" s="1"/>
      <c r="V2510" s="1"/>
    </row>
    <row r="2511" spans="1:22" x14ac:dyDescent="0.25">
      <c r="A2511" s="1"/>
      <c r="B2511" s="1"/>
      <c r="C2511" s="1"/>
      <c r="D2511" s="1"/>
      <c r="E2511" s="110"/>
      <c r="F2511" s="1"/>
      <c r="G2511" s="1"/>
      <c r="H2511" s="110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3"/>
      <c r="U2511" s="1"/>
      <c r="V2511" s="1"/>
    </row>
    <row r="2512" spans="1:22" x14ac:dyDescent="0.25">
      <c r="A2512" s="1"/>
      <c r="B2512" s="1"/>
      <c r="C2512" s="1"/>
      <c r="D2512" s="1"/>
      <c r="E2512" s="110"/>
      <c r="F2512" s="1"/>
      <c r="G2512" s="1"/>
      <c r="H2512" s="110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3"/>
      <c r="U2512" s="1"/>
      <c r="V2512" s="1"/>
    </row>
    <row r="2513" spans="1:22" x14ac:dyDescent="0.25">
      <c r="A2513" s="1"/>
      <c r="B2513" s="1"/>
      <c r="C2513" s="1"/>
      <c r="D2513" s="1"/>
      <c r="E2513" s="110"/>
      <c r="F2513" s="1"/>
      <c r="G2513" s="1"/>
      <c r="H2513" s="110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3"/>
      <c r="U2513" s="1"/>
      <c r="V2513" s="1"/>
    </row>
    <row r="2514" spans="1:22" x14ac:dyDescent="0.25">
      <c r="A2514" s="1"/>
      <c r="B2514" s="1"/>
      <c r="C2514" s="1"/>
      <c r="D2514" s="1"/>
      <c r="E2514" s="110"/>
      <c r="F2514" s="1"/>
      <c r="G2514" s="1"/>
      <c r="H2514" s="110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3"/>
      <c r="U2514" s="1"/>
      <c r="V2514" s="1"/>
    </row>
    <row r="2515" spans="1:22" x14ac:dyDescent="0.25">
      <c r="A2515" s="1"/>
      <c r="B2515" s="1"/>
      <c r="C2515" s="1"/>
      <c r="D2515" s="1"/>
      <c r="E2515" s="110"/>
      <c r="F2515" s="1"/>
      <c r="G2515" s="1"/>
      <c r="H2515" s="110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3"/>
      <c r="U2515" s="1"/>
      <c r="V2515" s="1"/>
    </row>
    <row r="2516" spans="1:22" x14ac:dyDescent="0.25">
      <c r="A2516" s="1"/>
      <c r="B2516" s="1"/>
      <c r="C2516" s="1"/>
      <c r="D2516" s="1"/>
      <c r="E2516" s="110"/>
      <c r="F2516" s="1"/>
      <c r="G2516" s="1"/>
      <c r="H2516" s="110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3"/>
      <c r="U2516" s="1"/>
      <c r="V2516" s="1"/>
    </row>
    <row r="2517" spans="1:22" x14ac:dyDescent="0.25">
      <c r="A2517" s="1"/>
      <c r="B2517" s="1"/>
      <c r="C2517" s="1"/>
      <c r="D2517" s="1"/>
      <c r="E2517" s="110"/>
      <c r="F2517" s="1"/>
      <c r="G2517" s="1"/>
      <c r="H2517" s="110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3"/>
      <c r="U2517" s="1"/>
      <c r="V2517" s="1"/>
    </row>
    <row r="2518" spans="1:22" x14ac:dyDescent="0.25">
      <c r="A2518" s="1"/>
      <c r="B2518" s="1"/>
      <c r="C2518" s="1"/>
      <c r="D2518" s="1"/>
      <c r="E2518" s="110"/>
      <c r="F2518" s="1"/>
      <c r="G2518" s="1"/>
      <c r="H2518" s="110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3"/>
      <c r="U2518" s="1"/>
      <c r="V2518" s="1"/>
    </row>
    <row r="2519" spans="1:22" x14ac:dyDescent="0.25">
      <c r="A2519" s="1"/>
      <c r="B2519" s="1"/>
      <c r="C2519" s="1"/>
      <c r="D2519" s="1"/>
      <c r="E2519" s="110"/>
      <c r="F2519" s="1"/>
      <c r="G2519" s="1"/>
      <c r="H2519" s="110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3"/>
      <c r="U2519" s="1"/>
      <c r="V2519" s="1"/>
    </row>
    <row r="2520" spans="1:22" x14ac:dyDescent="0.25">
      <c r="A2520" s="1"/>
      <c r="B2520" s="1"/>
      <c r="C2520" s="1"/>
      <c r="D2520" s="1"/>
      <c r="E2520" s="110"/>
      <c r="F2520" s="1"/>
      <c r="G2520" s="1"/>
      <c r="H2520" s="110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3"/>
      <c r="U2520" s="1"/>
      <c r="V2520" s="1"/>
    </row>
    <row r="2521" spans="1:22" x14ac:dyDescent="0.25">
      <c r="A2521" s="1"/>
      <c r="B2521" s="1"/>
      <c r="C2521" s="1"/>
      <c r="D2521" s="1"/>
      <c r="E2521" s="110"/>
      <c r="F2521" s="1"/>
      <c r="G2521" s="1"/>
      <c r="H2521" s="110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3"/>
      <c r="U2521" s="1"/>
      <c r="V2521" s="1"/>
    </row>
    <row r="2522" spans="1:22" x14ac:dyDescent="0.25">
      <c r="A2522" s="1"/>
      <c r="B2522" s="1"/>
      <c r="C2522" s="1"/>
      <c r="D2522" s="1"/>
      <c r="E2522" s="110"/>
      <c r="F2522" s="1"/>
      <c r="G2522" s="1"/>
      <c r="H2522" s="110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3"/>
      <c r="U2522" s="1"/>
      <c r="V2522" s="1"/>
    </row>
    <row r="2523" spans="1:22" x14ac:dyDescent="0.25">
      <c r="A2523" s="1"/>
      <c r="B2523" s="1"/>
      <c r="C2523" s="1"/>
      <c r="D2523" s="1"/>
      <c r="E2523" s="110"/>
      <c r="F2523" s="1"/>
      <c r="G2523" s="1"/>
      <c r="H2523" s="110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3"/>
      <c r="U2523" s="1"/>
      <c r="V2523" s="1"/>
    </row>
    <row r="2524" spans="1:22" x14ac:dyDescent="0.25">
      <c r="A2524" s="1"/>
      <c r="B2524" s="1"/>
      <c r="C2524" s="1"/>
      <c r="D2524" s="1"/>
      <c r="E2524" s="110"/>
      <c r="F2524" s="1"/>
      <c r="G2524" s="1"/>
      <c r="H2524" s="110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3"/>
      <c r="U2524" s="1"/>
      <c r="V2524" s="1"/>
    </row>
    <row r="2525" spans="1:22" x14ac:dyDescent="0.25">
      <c r="A2525" s="1"/>
      <c r="B2525" s="1"/>
      <c r="C2525" s="1"/>
      <c r="D2525" s="1"/>
      <c r="E2525" s="110"/>
      <c r="F2525" s="1"/>
      <c r="G2525" s="1"/>
      <c r="H2525" s="110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3"/>
      <c r="U2525" s="1"/>
      <c r="V2525" s="1"/>
    </row>
    <row r="2526" spans="1:22" x14ac:dyDescent="0.25">
      <c r="A2526" s="1"/>
      <c r="B2526" s="1"/>
      <c r="C2526" s="1"/>
      <c r="D2526" s="1"/>
      <c r="E2526" s="110"/>
      <c r="F2526" s="1"/>
      <c r="G2526" s="1"/>
      <c r="H2526" s="110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3"/>
      <c r="U2526" s="1"/>
      <c r="V2526" s="1"/>
    </row>
    <row r="2527" spans="1:22" x14ac:dyDescent="0.25">
      <c r="A2527" s="1"/>
      <c r="B2527" s="1"/>
      <c r="C2527" s="1"/>
      <c r="D2527" s="1"/>
      <c r="E2527" s="110"/>
      <c r="F2527" s="1"/>
      <c r="G2527" s="1"/>
      <c r="H2527" s="110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3"/>
      <c r="U2527" s="1"/>
      <c r="V2527" s="1"/>
    </row>
    <row r="2528" spans="1:22" x14ac:dyDescent="0.25">
      <c r="A2528" s="1"/>
      <c r="B2528" s="1"/>
      <c r="C2528" s="1"/>
      <c r="D2528" s="1"/>
      <c r="E2528" s="110"/>
      <c r="F2528" s="1"/>
      <c r="G2528" s="1"/>
      <c r="H2528" s="110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3"/>
      <c r="U2528" s="1"/>
      <c r="V2528" s="1"/>
    </row>
    <row r="2529" spans="1:22" x14ac:dyDescent="0.25">
      <c r="A2529" s="1"/>
      <c r="B2529" s="1"/>
      <c r="C2529" s="1"/>
      <c r="D2529" s="1"/>
      <c r="E2529" s="110"/>
      <c r="F2529" s="1"/>
      <c r="G2529" s="1"/>
      <c r="H2529" s="110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3"/>
      <c r="U2529" s="1"/>
      <c r="V2529" s="1"/>
    </row>
    <row r="2530" spans="1:22" x14ac:dyDescent="0.25">
      <c r="A2530" s="1"/>
      <c r="B2530" s="1"/>
      <c r="C2530" s="1"/>
      <c r="D2530" s="1"/>
      <c r="E2530" s="110"/>
      <c r="F2530" s="1"/>
      <c r="G2530" s="1"/>
      <c r="H2530" s="110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3"/>
      <c r="U2530" s="1"/>
      <c r="V2530" s="1"/>
    </row>
    <row r="2531" spans="1:22" x14ac:dyDescent="0.25">
      <c r="A2531" s="1"/>
      <c r="B2531" s="1"/>
      <c r="C2531" s="1"/>
      <c r="D2531" s="1"/>
      <c r="E2531" s="110"/>
      <c r="F2531" s="1"/>
      <c r="G2531" s="1"/>
      <c r="H2531" s="110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3"/>
      <c r="U2531" s="1"/>
      <c r="V2531" s="1"/>
    </row>
    <row r="2532" spans="1:22" x14ac:dyDescent="0.25">
      <c r="A2532" s="1"/>
      <c r="B2532" s="1"/>
      <c r="C2532" s="1"/>
      <c r="D2532" s="1"/>
      <c r="E2532" s="110"/>
      <c r="F2532" s="1"/>
      <c r="G2532" s="1"/>
      <c r="H2532" s="110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3"/>
      <c r="U2532" s="1"/>
      <c r="V2532" s="1"/>
    </row>
    <row r="2533" spans="1:22" x14ac:dyDescent="0.25">
      <c r="A2533" s="1"/>
      <c r="B2533" s="1"/>
      <c r="C2533" s="1"/>
      <c r="D2533" s="1"/>
      <c r="E2533" s="110"/>
      <c r="F2533" s="1"/>
      <c r="G2533" s="1"/>
      <c r="H2533" s="110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3"/>
      <c r="U2533" s="1"/>
      <c r="V2533" s="1"/>
    </row>
    <row r="2534" spans="1:22" x14ac:dyDescent="0.25">
      <c r="A2534" s="1"/>
      <c r="B2534" s="1"/>
      <c r="C2534" s="1"/>
      <c r="D2534" s="1"/>
      <c r="E2534" s="110"/>
      <c r="F2534" s="1"/>
      <c r="G2534" s="1"/>
      <c r="H2534" s="110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3"/>
      <c r="U2534" s="1"/>
      <c r="V2534" s="1"/>
    </row>
    <row r="2535" spans="1:22" x14ac:dyDescent="0.25">
      <c r="A2535" s="1"/>
      <c r="B2535" s="1"/>
      <c r="C2535" s="1"/>
      <c r="D2535" s="1"/>
      <c r="E2535" s="110"/>
      <c r="F2535" s="1"/>
      <c r="G2535" s="1"/>
      <c r="H2535" s="110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3"/>
      <c r="U2535" s="1"/>
      <c r="V2535" s="1"/>
    </row>
    <row r="2536" spans="1:22" x14ac:dyDescent="0.25">
      <c r="A2536" s="1"/>
      <c r="B2536" s="1"/>
      <c r="C2536" s="1"/>
      <c r="D2536" s="1"/>
      <c r="E2536" s="110"/>
      <c r="F2536" s="1"/>
      <c r="G2536" s="1"/>
      <c r="H2536" s="110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3"/>
      <c r="U2536" s="1"/>
      <c r="V2536" s="1"/>
    </row>
    <row r="2537" spans="1:22" x14ac:dyDescent="0.25">
      <c r="A2537" s="1"/>
      <c r="B2537" s="1"/>
      <c r="C2537" s="1"/>
      <c r="D2537" s="1"/>
      <c r="E2537" s="110"/>
      <c r="F2537" s="1"/>
      <c r="G2537" s="1"/>
      <c r="H2537" s="110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3"/>
      <c r="U2537" s="1"/>
      <c r="V2537" s="1"/>
    </row>
    <row r="2538" spans="1:22" x14ac:dyDescent="0.25">
      <c r="A2538" s="1"/>
      <c r="B2538" s="1"/>
      <c r="C2538" s="1"/>
      <c r="D2538" s="1"/>
      <c r="E2538" s="110"/>
      <c r="F2538" s="1"/>
      <c r="G2538" s="1"/>
      <c r="H2538" s="110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3"/>
      <c r="U2538" s="1"/>
      <c r="V2538" s="1"/>
    </row>
    <row r="2539" spans="1:22" x14ac:dyDescent="0.25">
      <c r="A2539" s="1"/>
      <c r="B2539" s="1"/>
      <c r="C2539" s="1"/>
      <c r="D2539" s="1"/>
      <c r="E2539" s="110"/>
      <c r="F2539" s="1"/>
      <c r="G2539" s="1"/>
      <c r="H2539" s="110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3"/>
      <c r="U2539" s="1"/>
      <c r="V2539" s="1"/>
    </row>
    <row r="2540" spans="1:22" x14ac:dyDescent="0.25">
      <c r="A2540" s="1"/>
      <c r="B2540" s="1"/>
      <c r="C2540" s="1"/>
      <c r="D2540" s="1"/>
      <c r="E2540" s="110"/>
      <c r="F2540" s="1"/>
      <c r="G2540" s="1"/>
      <c r="H2540" s="110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3"/>
      <c r="U2540" s="1"/>
      <c r="V2540" s="1"/>
    </row>
    <row r="2541" spans="1:22" x14ac:dyDescent="0.25">
      <c r="A2541" s="1"/>
      <c r="B2541" s="1"/>
      <c r="C2541" s="1"/>
      <c r="D2541" s="1"/>
      <c r="E2541" s="110"/>
      <c r="F2541" s="1"/>
      <c r="G2541" s="1"/>
      <c r="H2541" s="110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3"/>
      <c r="U2541" s="1"/>
      <c r="V2541" s="1"/>
    </row>
    <row r="2542" spans="1:22" x14ac:dyDescent="0.25">
      <c r="A2542" s="1"/>
      <c r="B2542" s="1"/>
      <c r="C2542" s="1"/>
      <c r="D2542" s="1"/>
      <c r="E2542" s="110"/>
      <c r="F2542" s="1"/>
      <c r="G2542" s="1"/>
      <c r="H2542" s="110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3"/>
      <c r="U2542" s="1"/>
      <c r="V2542" s="1"/>
    </row>
    <row r="2543" spans="1:22" x14ac:dyDescent="0.25">
      <c r="A2543" s="1"/>
      <c r="B2543" s="1"/>
      <c r="C2543" s="1"/>
      <c r="D2543" s="1"/>
      <c r="E2543" s="110"/>
      <c r="F2543" s="1"/>
      <c r="G2543" s="1"/>
      <c r="H2543" s="110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3"/>
      <c r="U2543" s="1"/>
      <c r="V2543" s="1"/>
    </row>
    <row r="2544" spans="1:22" x14ac:dyDescent="0.25">
      <c r="A2544" s="1"/>
      <c r="B2544" s="1"/>
      <c r="C2544" s="1"/>
      <c r="D2544" s="1"/>
      <c r="E2544" s="110"/>
      <c r="F2544" s="1"/>
      <c r="G2544" s="1"/>
      <c r="H2544" s="110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3"/>
      <c r="U2544" s="1"/>
      <c r="V2544" s="1"/>
    </row>
    <row r="2545" spans="1:22" x14ac:dyDescent="0.25">
      <c r="A2545" s="1"/>
      <c r="B2545" s="1"/>
      <c r="C2545" s="1"/>
      <c r="D2545" s="1"/>
      <c r="E2545" s="110"/>
      <c r="F2545" s="1"/>
      <c r="G2545" s="1"/>
      <c r="H2545" s="110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3"/>
      <c r="U2545" s="1"/>
      <c r="V2545" s="1"/>
    </row>
    <row r="2546" spans="1:22" x14ac:dyDescent="0.25">
      <c r="A2546" s="1"/>
      <c r="B2546" s="1"/>
      <c r="C2546" s="1"/>
      <c r="D2546" s="1"/>
      <c r="E2546" s="110"/>
      <c r="F2546" s="1"/>
      <c r="G2546" s="1"/>
      <c r="H2546" s="110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3"/>
      <c r="U2546" s="1"/>
      <c r="V2546" s="1"/>
    </row>
    <row r="2547" spans="1:22" x14ac:dyDescent="0.25">
      <c r="A2547" s="1"/>
      <c r="B2547" s="1"/>
      <c r="C2547" s="1"/>
      <c r="D2547" s="1"/>
      <c r="E2547" s="110"/>
      <c r="F2547" s="1"/>
      <c r="G2547" s="1"/>
      <c r="H2547" s="110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3"/>
      <c r="U2547" s="1"/>
      <c r="V2547" s="1"/>
    </row>
    <row r="2548" spans="1:22" x14ac:dyDescent="0.25">
      <c r="A2548" s="1"/>
      <c r="B2548" s="1"/>
      <c r="C2548" s="1"/>
      <c r="D2548" s="1"/>
      <c r="E2548" s="110"/>
      <c r="F2548" s="1"/>
      <c r="G2548" s="1"/>
      <c r="H2548" s="110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3"/>
      <c r="U2548" s="1"/>
      <c r="V2548" s="1"/>
    </row>
    <row r="2549" spans="1:22" x14ac:dyDescent="0.25">
      <c r="A2549" s="1"/>
      <c r="B2549" s="1"/>
      <c r="C2549" s="1"/>
      <c r="D2549" s="1"/>
      <c r="E2549" s="110"/>
      <c r="F2549" s="1"/>
      <c r="G2549" s="1"/>
      <c r="H2549" s="110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3"/>
      <c r="U2549" s="1"/>
      <c r="V2549" s="1"/>
    </row>
    <row r="2550" spans="1:22" x14ac:dyDescent="0.25">
      <c r="A2550" s="1"/>
      <c r="B2550" s="1"/>
      <c r="C2550" s="1"/>
      <c r="D2550" s="1"/>
      <c r="E2550" s="110"/>
      <c r="F2550" s="1"/>
      <c r="G2550" s="1"/>
      <c r="H2550" s="110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3"/>
      <c r="U2550" s="1"/>
      <c r="V2550" s="1"/>
    </row>
    <row r="2551" spans="1:22" x14ac:dyDescent="0.25">
      <c r="A2551" s="1"/>
      <c r="B2551" s="1"/>
      <c r="C2551" s="1"/>
      <c r="D2551" s="1"/>
      <c r="E2551" s="110"/>
      <c r="F2551" s="1"/>
      <c r="G2551" s="1"/>
      <c r="H2551" s="110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3"/>
      <c r="U2551" s="1"/>
      <c r="V2551" s="1"/>
    </row>
    <row r="2552" spans="1:22" x14ac:dyDescent="0.25">
      <c r="A2552" s="1"/>
      <c r="B2552" s="1"/>
      <c r="C2552" s="1"/>
      <c r="D2552" s="1"/>
      <c r="E2552" s="110"/>
      <c r="F2552" s="1"/>
      <c r="G2552" s="1"/>
      <c r="H2552" s="110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3"/>
      <c r="U2552" s="1"/>
      <c r="V2552" s="1"/>
    </row>
    <row r="2553" spans="1:22" x14ac:dyDescent="0.25">
      <c r="A2553" s="1"/>
      <c r="B2553" s="1"/>
      <c r="C2553" s="1"/>
      <c r="D2553" s="1"/>
      <c r="E2553" s="110"/>
      <c r="F2553" s="1"/>
      <c r="G2553" s="1"/>
      <c r="H2553" s="110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3"/>
      <c r="U2553" s="1"/>
      <c r="V2553" s="1"/>
    </row>
    <row r="2554" spans="1:22" x14ac:dyDescent="0.25">
      <c r="A2554" s="1"/>
      <c r="B2554" s="1"/>
      <c r="C2554" s="1"/>
      <c r="D2554" s="1"/>
      <c r="E2554" s="110"/>
      <c r="F2554" s="1"/>
      <c r="G2554" s="1"/>
      <c r="H2554" s="110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3"/>
      <c r="U2554" s="1"/>
      <c r="V2554" s="1"/>
    </row>
    <row r="2555" spans="1:22" x14ac:dyDescent="0.25">
      <c r="A2555" s="1"/>
      <c r="B2555" s="1"/>
      <c r="C2555" s="1"/>
      <c r="D2555" s="1"/>
      <c r="E2555" s="110"/>
      <c r="F2555" s="1"/>
      <c r="G2555" s="1"/>
      <c r="H2555" s="110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3"/>
      <c r="U2555" s="1"/>
      <c r="V2555" s="1"/>
    </row>
    <row r="2556" spans="1:22" x14ac:dyDescent="0.25">
      <c r="A2556" s="1"/>
      <c r="B2556" s="1"/>
      <c r="C2556" s="1"/>
      <c r="D2556" s="1"/>
      <c r="E2556" s="110"/>
      <c r="F2556" s="1"/>
      <c r="G2556" s="1"/>
      <c r="H2556" s="110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3"/>
      <c r="U2556" s="1"/>
      <c r="V2556" s="1"/>
    </row>
    <row r="2557" spans="1:22" x14ac:dyDescent="0.25">
      <c r="A2557" s="1"/>
      <c r="B2557" s="1"/>
      <c r="C2557" s="1"/>
      <c r="D2557" s="1"/>
      <c r="E2557" s="110"/>
      <c r="F2557" s="1"/>
      <c r="G2557" s="1"/>
      <c r="H2557" s="110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3"/>
      <c r="U2557" s="1"/>
      <c r="V2557" s="1"/>
    </row>
    <row r="2558" spans="1:22" x14ac:dyDescent="0.25">
      <c r="A2558" s="1"/>
      <c r="B2558" s="1"/>
      <c r="C2558" s="1"/>
      <c r="D2558" s="1"/>
      <c r="E2558" s="110"/>
      <c r="F2558" s="1"/>
      <c r="G2558" s="1"/>
      <c r="H2558" s="110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3"/>
      <c r="U2558" s="1"/>
      <c r="V2558" s="1"/>
    </row>
    <row r="2559" spans="1:22" x14ac:dyDescent="0.25">
      <c r="A2559" s="1"/>
      <c r="B2559" s="1"/>
      <c r="C2559" s="1"/>
      <c r="D2559" s="1"/>
      <c r="E2559" s="110"/>
      <c r="F2559" s="1"/>
      <c r="G2559" s="1"/>
      <c r="H2559" s="110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3"/>
      <c r="U2559" s="1"/>
      <c r="V2559" s="1"/>
    </row>
    <row r="2560" spans="1:22" x14ac:dyDescent="0.25">
      <c r="A2560" s="1"/>
      <c r="B2560" s="1"/>
      <c r="C2560" s="1"/>
      <c r="D2560" s="1"/>
      <c r="E2560" s="110"/>
      <c r="F2560" s="1"/>
      <c r="G2560" s="1"/>
      <c r="H2560" s="110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3"/>
      <c r="U2560" s="1"/>
      <c r="V2560" s="1"/>
    </row>
    <row r="2561" spans="1:22" x14ac:dyDescent="0.25">
      <c r="A2561" s="1"/>
      <c r="B2561" s="1"/>
      <c r="C2561" s="1"/>
      <c r="D2561" s="1"/>
      <c r="E2561" s="110"/>
      <c r="F2561" s="1"/>
      <c r="G2561" s="1"/>
      <c r="H2561" s="110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3"/>
      <c r="U2561" s="1"/>
      <c r="V2561" s="1"/>
    </row>
    <row r="2562" spans="1:22" x14ac:dyDescent="0.25">
      <c r="A2562" s="1"/>
      <c r="B2562" s="1"/>
      <c r="C2562" s="1"/>
      <c r="D2562" s="1"/>
      <c r="E2562" s="110"/>
      <c r="F2562" s="1"/>
      <c r="G2562" s="1"/>
      <c r="H2562" s="110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3"/>
      <c r="U2562" s="1"/>
      <c r="V2562" s="1"/>
    </row>
    <row r="2563" spans="1:22" x14ac:dyDescent="0.25">
      <c r="A2563" s="1"/>
      <c r="B2563" s="1"/>
      <c r="C2563" s="1"/>
      <c r="D2563" s="1"/>
      <c r="E2563" s="110"/>
      <c r="F2563" s="1"/>
      <c r="G2563" s="1"/>
      <c r="H2563" s="110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3"/>
      <c r="U2563" s="1"/>
      <c r="V2563" s="1"/>
    </row>
    <row r="2564" spans="1:22" x14ac:dyDescent="0.25">
      <c r="A2564" s="1"/>
      <c r="B2564" s="1"/>
      <c r="C2564" s="1"/>
      <c r="D2564" s="1"/>
      <c r="E2564" s="110"/>
      <c r="F2564" s="1"/>
      <c r="G2564" s="1"/>
      <c r="H2564" s="110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3"/>
      <c r="U2564" s="1"/>
      <c r="V2564" s="1"/>
    </row>
    <row r="2565" spans="1:22" x14ac:dyDescent="0.25">
      <c r="A2565" s="1"/>
      <c r="B2565" s="1"/>
      <c r="C2565" s="1"/>
      <c r="D2565" s="1"/>
      <c r="E2565" s="110"/>
      <c r="F2565" s="1"/>
      <c r="G2565" s="1"/>
      <c r="H2565" s="110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3"/>
      <c r="U2565" s="1"/>
      <c r="V2565" s="1"/>
    </row>
    <row r="2566" spans="1:22" x14ac:dyDescent="0.25">
      <c r="A2566" s="1"/>
      <c r="B2566" s="1"/>
      <c r="C2566" s="1"/>
      <c r="D2566" s="1"/>
      <c r="E2566" s="110"/>
      <c r="F2566" s="1"/>
      <c r="G2566" s="1"/>
      <c r="H2566" s="110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3"/>
      <c r="U2566" s="1"/>
      <c r="V2566" s="1"/>
    </row>
    <row r="2567" spans="1:22" x14ac:dyDescent="0.25">
      <c r="A2567" s="1"/>
      <c r="B2567" s="1"/>
      <c r="C2567" s="1"/>
      <c r="D2567" s="1"/>
      <c r="E2567" s="110"/>
      <c r="F2567" s="1"/>
      <c r="G2567" s="1"/>
      <c r="H2567" s="110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3"/>
      <c r="U2567" s="1"/>
      <c r="V2567" s="1"/>
    </row>
    <row r="2568" spans="1:22" x14ac:dyDescent="0.25">
      <c r="A2568" s="1"/>
      <c r="B2568" s="1"/>
      <c r="C2568" s="1"/>
      <c r="D2568" s="1"/>
      <c r="E2568" s="110"/>
      <c r="F2568" s="1"/>
      <c r="G2568" s="1"/>
      <c r="H2568" s="110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3"/>
      <c r="U2568" s="1"/>
      <c r="V2568" s="1"/>
    </row>
    <row r="2569" spans="1:22" x14ac:dyDescent="0.25">
      <c r="A2569" s="1"/>
      <c r="B2569" s="1"/>
      <c r="C2569" s="1"/>
      <c r="D2569" s="1"/>
      <c r="E2569" s="110"/>
      <c r="F2569" s="1"/>
      <c r="G2569" s="1"/>
      <c r="H2569" s="110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3"/>
      <c r="U2569" s="1"/>
      <c r="V2569" s="1"/>
    </row>
    <row r="2570" spans="1:22" x14ac:dyDescent="0.25">
      <c r="A2570" s="1"/>
      <c r="B2570" s="1"/>
      <c r="C2570" s="1"/>
      <c r="D2570" s="1"/>
      <c r="E2570" s="110"/>
      <c r="F2570" s="1"/>
      <c r="G2570" s="1"/>
      <c r="H2570" s="110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3"/>
      <c r="U2570" s="1"/>
      <c r="V2570" s="1"/>
    </row>
    <row r="2571" spans="1:22" x14ac:dyDescent="0.25">
      <c r="A2571" s="1"/>
      <c r="B2571" s="1"/>
      <c r="C2571" s="1"/>
      <c r="D2571" s="1"/>
      <c r="E2571" s="110"/>
      <c r="F2571" s="1"/>
      <c r="G2571" s="1"/>
      <c r="H2571" s="110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3"/>
      <c r="U2571" s="1"/>
      <c r="V2571" s="1"/>
    </row>
    <row r="2572" spans="1:22" x14ac:dyDescent="0.25">
      <c r="A2572" s="1"/>
      <c r="B2572" s="1"/>
      <c r="C2572" s="1"/>
      <c r="D2572" s="1"/>
      <c r="E2572" s="110"/>
      <c r="F2572" s="1"/>
      <c r="G2572" s="1"/>
      <c r="H2572" s="110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3"/>
      <c r="U2572" s="1"/>
      <c r="V2572" s="1"/>
    </row>
    <row r="2573" spans="1:22" x14ac:dyDescent="0.25">
      <c r="A2573" s="1"/>
      <c r="B2573" s="1"/>
      <c r="C2573" s="1"/>
      <c r="D2573" s="1"/>
      <c r="E2573" s="110"/>
      <c r="F2573" s="1"/>
      <c r="G2573" s="1"/>
      <c r="H2573" s="110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3"/>
      <c r="U2573" s="1"/>
      <c r="V2573" s="1"/>
    </row>
    <row r="2574" spans="1:22" x14ac:dyDescent="0.25">
      <c r="A2574" s="1"/>
      <c r="B2574" s="1"/>
      <c r="C2574" s="1"/>
      <c r="D2574" s="1"/>
      <c r="E2574" s="110"/>
      <c r="F2574" s="1"/>
      <c r="G2574" s="1"/>
      <c r="H2574" s="110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3"/>
      <c r="U2574" s="1"/>
      <c r="V2574" s="1"/>
    </row>
    <row r="2575" spans="1:22" x14ac:dyDescent="0.25">
      <c r="A2575" s="1"/>
      <c r="B2575" s="1"/>
      <c r="C2575" s="1"/>
      <c r="D2575" s="1"/>
      <c r="E2575" s="110"/>
      <c r="F2575" s="1"/>
      <c r="G2575" s="1"/>
      <c r="H2575" s="110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3"/>
      <c r="U2575" s="1"/>
      <c r="V2575" s="1"/>
    </row>
    <row r="2576" spans="1:22" x14ac:dyDescent="0.25">
      <c r="A2576" s="1"/>
      <c r="B2576" s="1"/>
      <c r="C2576" s="1"/>
      <c r="D2576" s="1"/>
      <c r="E2576" s="110"/>
      <c r="F2576" s="1"/>
      <c r="G2576" s="1"/>
      <c r="H2576" s="110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3"/>
      <c r="U2576" s="1"/>
      <c r="V2576" s="1"/>
    </row>
    <row r="2577" spans="1:22" x14ac:dyDescent="0.25">
      <c r="A2577" s="1"/>
      <c r="B2577" s="1"/>
      <c r="C2577" s="1"/>
      <c r="D2577" s="1"/>
      <c r="E2577" s="110"/>
      <c r="F2577" s="1"/>
      <c r="G2577" s="1"/>
      <c r="H2577" s="110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3"/>
      <c r="U2577" s="1"/>
      <c r="V2577" s="1"/>
    </row>
    <row r="2578" spans="1:22" x14ac:dyDescent="0.25">
      <c r="A2578" s="1"/>
      <c r="B2578" s="1"/>
      <c r="C2578" s="1"/>
      <c r="D2578" s="1"/>
      <c r="E2578" s="110"/>
      <c r="F2578" s="1"/>
      <c r="G2578" s="1"/>
      <c r="H2578" s="110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3"/>
      <c r="U2578" s="1"/>
      <c r="V2578" s="1"/>
    </row>
    <row r="2579" spans="1:22" x14ac:dyDescent="0.25">
      <c r="A2579" s="1"/>
      <c r="B2579" s="1"/>
      <c r="C2579" s="1"/>
      <c r="D2579" s="1"/>
      <c r="E2579" s="110"/>
      <c r="F2579" s="1"/>
      <c r="G2579" s="1"/>
      <c r="H2579" s="110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3"/>
      <c r="U2579" s="1"/>
      <c r="V2579" s="1"/>
    </row>
    <row r="2580" spans="1:22" x14ac:dyDescent="0.25">
      <c r="A2580" s="1"/>
      <c r="B2580" s="1"/>
      <c r="C2580" s="1"/>
      <c r="D2580" s="1"/>
      <c r="E2580" s="110"/>
      <c r="F2580" s="1"/>
      <c r="G2580" s="1"/>
      <c r="H2580" s="110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3"/>
      <c r="U2580" s="1"/>
      <c r="V2580" s="1"/>
    </row>
    <row r="2581" spans="1:22" x14ac:dyDescent="0.25">
      <c r="A2581" s="1"/>
      <c r="B2581" s="1"/>
      <c r="C2581" s="1"/>
      <c r="D2581" s="1"/>
      <c r="E2581" s="110"/>
      <c r="F2581" s="1"/>
      <c r="G2581" s="1"/>
      <c r="H2581" s="110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3"/>
      <c r="U2581" s="1"/>
      <c r="V2581" s="1"/>
    </row>
    <row r="2582" spans="1:22" x14ac:dyDescent="0.25">
      <c r="A2582" s="1"/>
      <c r="B2582" s="1"/>
      <c r="C2582" s="1"/>
      <c r="D2582" s="1"/>
      <c r="E2582" s="110"/>
      <c r="F2582" s="1"/>
      <c r="G2582" s="1"/>
      <c r="H2582" s="110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3"/>
      <c r="U2582" s="1"/>
      <c r="V2582" s="1"/>
    </row>
    <row r="2583" spans="1:22" x14ac:dyDescent="0.25">
      <c r="A2583" s="1"/>
      <c r="B2583" s="1"/>
      <c r="C2583" s="1"/>
      <c r="D2583" s="1"/>
      <c r="E2583" s="110"/>
      <c r="F2583" s="1"/>
      <c r="G2583" s="1"/>
      <c r="H2583" s="110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3"/>
      <c r="U2583" s="1"/>
      <c r="V2583" s="1"/>
    </row>
    <row r="2584" spans="1:22" x14ac:dyDescent="0.25">
      <c r="A2584" s="1"/>
      <c r="B2584" s="1"/>
      <c r="C2584" s="1"/>
      <c r="D2584" s="1"/>
      <c r="E2584" s="110"/>
      <c r="F2584" s="1"/>
      <c r="G2584" s="1"/>
      <c r="H2584" s="110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3"/>
      <c r="U2584" s="1"/>
      <c r="V2584" s="1"/>
    </row>
    <row r="2585" spans="1:22" x14ac:dyDescent="0.25">
      <c r="A2585" s="1"/>
      <c r="B2585" s="1"/>
      <c r="C2585" s="1"/>
      <c r="D2585" s="1"/>
      <c r="E2585" s="110"/>
      <c r="F2585" s="1"/>
      <c r="G2585" s="1"/>
      <c r="H2585" s="110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3"/>
      <c r="U2585" s="1"/>
      <c r="V2585" s="1"/>
    </row>
    <row r="2586" spans="1:22" x14ac:dyDescent="0.25">
      <c r="A2586" s="1"/>
      <c r="B2586" s="1"/>
      <c r="C2586" s="1"/>
      <c r="D2586" s="1"/>
      <c r="E2586" s="110"/>
      <c r="F2586" s="1"/>
      <c r="G2586" s="1"/>
      <c r="H2586" s="110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3"/>
      <c r="U2586" s="1"/>
      <c r="V2586" s="1"/>
    </row>
    <row r="2587" spans="1:22" x14ac:dyDescent="0.25">
      <c r="A2587" s="1"/>
      <c r="B2587" s="1"/>
      <c r="C2587" s="1"/>
      <c r="D2587" s="1"/>
      <c r="E2587" s="110"/>
      <c r="F2587" s="1"/>
      <c r="G2587" s="1"/>
      <c r="H2587" s="110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3"/>
      <c r="U2587" s="1"/>
      <c r="V2587" s="1"/>
    </row>
    <row r="2588" spans="1:22" x14ac:dyDescent="0.25">
      <c r="A2588" s="1"/>
      <c r="B2588" s="1"/>
      <c r="C2588" s="1"/>
      <c r="D2588" s="1"/>
      <c r="E2588" s="110"/>
      <c r="F2588" s="1"/>
      <c r="G2588" s="1"/>
      <c r="H2588" s="110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3"/>
      <c r="U2588" s="1"/>
      <c r="V2588" s="1"/>
    </row>
    <row r="2589" spans="1:22" x14ac:dyDescent="0.25">
      <c r="A2589" s="1"/>
      <c r="B2589" s="1"/>
      <c r="C2589" s="1"/>
      <c r="D2589" s="1"/>
      <c r="E2589" s="110"/>
      <c r="F2589" s="1"/>
      <c r="G2589" s="1"/>
      <c r="H2589" s="110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3"/>
      <c r="U2589" s="1"/>
      <c r="V2589" s="1"/>
    </row>
    <row r="2590" spans="1:22" x14ac:dyDescent="0.25">
      <c r="A2590" s="1"/>
      <c r="B2590" s="1"/>
      <c r="C2590" s="1"/>
      <c r="D2590" s="1"/>
      <c r="E2590" s="110"/>
      <c r="F2590" s="1"/>
      <c r="G2590" s="1"/>
      <c r="H2590" s="110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3"/>
      <c r="U2590" s="1"/>
      <c r="V2590" s="1"/>
    </row>
    <row r="2591" spans="1:22" x14ac:dyDescent="0.25">
      <c r="A2591" s="1"/>
      <c r="B2591" s="1"/>
      <c r="C2591" s="1"/>
      <c r="D2591" s="1"/>
      <c r="E2591" s="110"/>
      <c r="F2591" s="1"/>
      <c r="G2591" s="1"/>
      <c r="H2591" s="110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3"/>
      <c r="U2591" s="1"/>
      <c r="V2591" s="1"/>
    </row>
    <row r="2592" spans="1:22" x14ac:dyDescent="0.25">
      <c r="A2592" s="1"/>
      <c r="B2592" s="1"/>
      <c r="C2592" s="1"/>
      <c r="D2592" s="1"/>
      <c r="E2592" s="110"/>
      <c r="F2592" s="1"/>
      <c r="G2592" s="1"/>
      <c r="H2592" s="110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3"/>
      <c r="U2592" s="1"/>
      <c r="V2592" s="1"/>
    </row>
    <row r="2593" spans="1:22" x14ac:dyDescent="0.25">
      <c r="A2593" s="1"/>
      <c r="B2593" s="1"/>
      <c r="C2593" s="1"/>
      <c r="D2593" s="1"/>
      <c r="E2593" s="110"/>
      <c r="F2593" s="1"/>
      <c r="G2593" s="1"/>
      <c r="H2593" s="110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3"/>
      <c r="U2593" s="1"/>
      <c r="V2593" s="1"/>
    </row>
    <row r="2594" spans="1:22" x14ac:dyDescent="0.25">
      <c r="A2594" s="1"/>
      <c r="B2594" s="1"/>
      <c r="C2594" s="1"/>
      <c r="D2594" s="1"/>
      <c r="E2594" s="110"/>
      <c r="F2594" s="1"/>
      <c r="G2594" s="1"/>
      <c r="H2594" s="110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3"/>
      <c r="U2594" s="1"/>
      <c r="V2594" s="1"/>
    </row>
    <row r="2595" spans="1:22" x14ac:dyDescent="0.25">
      <c r="A2595" s="1"/>
      <c r="B2595" s="1"/>
      <c r="C2595" s="1"/>
      <c r="D2595" s="1"/>
      <c r="E2595" s="110"/>
      <c r="F2595" s="1"/>
      <c r="G2595" s="1"/>
      <c r="H2595" s="110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3"/>
      <c r="U2595" s="1"/>
      <c r="V2595" s="1"/>
    </row>
    <row r="2596" spans="1:22" x14ac:dyDescent="0.25">
      <c r="A2596" s="1"/>
      <c r="B2596" s="1"/>
      <c r="C2596" s="1"/>
      <c r="D2596" s="1"/>
      <c r="E2596" s="110"/>
      <c r="F2596" s="1"/>
      <c r="G2596" s="1"/>
      <c r="H2596" s="110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3"/>
      <c r="U2596" s="1"/>
      <c r="V2596" s="1"/>
    </row>
    <row r="2597" spans="1:22" x14ac:dyDescent="0.25">
      <c r="A2597" s="1"/>
      <c r="B2597" s="1"/>
      <c r="C2597" s="1"/>
      <c r="D2597" s="1"/>
      <c r="E2597" s="110"/>
      <c r="F2597" s="1"/>
      <c r="G2597" s="1"/>
      <c r="H2597" s="110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3"/>
      <c r="U2597" s="1"/>
      <c r="V2597" s="1"/>
    </row>
    <row r="2598" spans="1:22" x14ac:dyDescent="0.25">
      <c r="A2598" s="1"/>
      <c r="B2598" s="1"/>
      <c r="C2598" s="1"/>
      <c r="D2598" s="1"/>
      <c r="E2598" s="110"/>
      <c r="F2598" s="1"/>
      <c r="G2598" s="1"/>
      <c r="H2598" s="110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3"/>
      <c r="U2598" s="1"/>
      <c r="V2598" s="1"/>
    </row>
    <row r="2599" spans="1:22" x14ac:dyDescent="0.25">
      <c r="A2599" s="1"/>
      <c r="B2599" s="1"/>
      <c r="C2599" s="1"/>
      <c r="D2599" s="1"/>
      <c r="E2599" s="110"/>
      <c r="F2599" s="1"/>
      <c r="G2599" s="1"/>
      <c r="H2599" s="110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3"/>
      <c r="U2599" s="1"/>
      <c r="V2599" s="1"/>
    </row>
    <row r="2600" spans="1:22" x14ac:dyDescent="0.25">
      <c r="A2600" s="1"/>
      <c r="B2600" s="1"/>
      <c r="C2600" s="1"/>
      <c r="D2600" s="1"/>
      <c r="E2600" s="110"/>
      <c r="F2600" s="1"/>
      <c r="G2600" s="1"/>
      <c r="H2600" s="110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3"/>
      <c r="U2600" s="1"/>
      <c r="V2600" s="1"/>
    </row>
    <row r="2601" spans="1:22" x14ac:dyDescent="0.25">
      <c r="A2601" s="1"/>
      <c r="B2601" s="1"/>
      <c r="C2601" s="1"/>
      <c r="D2601" s="1"/>
      <c r="E2601" s="110"/>
      <c r="F2601" s="1"/>
      <c r="G2601" s="1"/>
      <c r="H2601" s="110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3"/>
      <c r="U2601" s="1"/>
      <c r="V2601" s="1"/>
    </row>
    <row r="2602" spans="1:22" x14ac:dyDescent="0.25">
      <c r="A2602" s="1"/>
      <c r="B2602" s="1"/>
      <c r="C2602" s="1"/>
      <c r="D2602" s="1"/>
      <c r="E2602" s="110"/>
      <c r="F2602" s="1"/>
      <c r="G2602" s="1"/>
      <c r="H2602" s="110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3"/>
      <c r="U2602" s="1"/>
      <c r="V2602" s="1"/>
    </row>
    <row r="2603" spans="1:22" x14ac:dyDescent="0.25">
      <c r="A2603" s="1"/>
      <c r="B2603" s="1"/>
      <c r="C2603" s="1"/>
      <c r="D2603" s="1"/>
      <c r="E2603" s="110"/>
      <c r="F2603" s="1"/>
      <c r="G2603" s="1"/>
      <c r="H2603" s="110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3"/>
      <c r="U2603" s="1"/>
      <c r="V2603" s="1"/>
    </row>
    <row r="2604" spans="1:22" x14ac:dyDescent="0.25">
      <c r="A2604" s="1"/>
      <c r="B2604" s="1"/>
      <c r="C2604" s="1"/>
      <c r="D2604" s="1"/>
      <c r="E2604" s="110"/>
      <c r="F2604" s="1"/>
      <c r="G2604" s="1"/>
      <c r="H2604" s="110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3"/>
      <c r="U2604" s="1"/>
      <c r="V2604" s="1"/>
    </row>
    <row r="2605" spans="1:22" x14ac:dyDescent="0.25">
      <c r="A2605" s="1"/>
      <c r="B2605" s="1"/>
      <c r="C2605" s="1"/>
      <c r="D2605" s="1"/>
      <c r="E2605" s="110"/>
      <c r="F2605" s="1"/>
      <c r="G2605" s="1"/>
      <c r="H2605" s="110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3"/>
      <c r="U2605" s="1"/>
      <c r="V2605" s="1"/>
    </row>
    <row r="2606" spans="1:22" x14ac:dyDescent="0.25">
      <c r="A2606" s="1"/>
      <c r="B2606" s="1"/>
      <c r="C2606" s="1"/>
      <c r="D2606" s="1"/>
      <c r="E2606" s="110"/>
      <c r="F2606" s="1"/>
      <c r="G2606" s="1"/>
      <c r="H2606" s="110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3"/>
      <c r="U2606" s="1"/>
      <c r="V2606" s="1"/>
    </row>
    <row r="2607" spans="1:22" x14ac:dyDescent="0.25">
      <c r="A2607" s="1"/>
      <c r="B2607" s="1"/>
      <c r="C2607" s="1"/>
      <c r="D2607" s="1"/>
      <c r="E2607" s="110"/>
      <c r="F2607" s="1"/>
      <c r="G2607" s="1"/>
      <c r="H2607" s="110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3"/>
      <c r="U2607" s="1"/>
      <c r="V2607" s="1"/>
    </row>
    <row r="2608" spans="1:22" x14ac:dyDescent="0.25">
      <c r="A2608" s="1"/>
      <c r="B2608" s="1"/>
      <c r="C2608" s="1"/>
      <c r="D2608" s="1"/>
      <c r="E2608" s="110"/>
      <c r="F2608" s="1"/>
      <c r="G2608" s="1"/>
      <c r="H2608" s="110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3"/>
      <c r="U2608" s="1"/>
      <c r="V2608" s="1"/>
    </row>
    <row r="2609" spans="1:22" x14ac:dyDescent="0.25">
      <c r="A2609" s="1"/>
      <c r="B2609" s="1"/>
      <c r="C2609" s="1"/>
      <c r="D2609" s="1"/>
      <c r="E2609" s="110"/>
      <c r="F2609" s="1"/>
      <c r="G2609" s="1"/>
      <c r="H2609" s="110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3"/>
      <c r="U2609" s="1"/>
      <c r="V2609" s="1"/>
    </row>
    <row r="2610" spans="1:22" x14ac:dyDescent="0.25">
      <c r="A2610" s="1"/>
      <c r="B2610" s="1"/>
      <c r="C2610" s="1"/>
      <c r="D2610" s="1"/>
      <c r="E2610" s="110"/>
      <c r="F2610" s="1"/>
      <c r="G2610" s="1"/>
      <c r="H2610" s="110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3"/>
      <c r="U2610" s="1"/>
      <c r="V2610" s="1"/>
    </row>
    <row r="2611" spans="1:22" x14ac:dyDescent="0.25">
      <c r="A2611" s="1"/>
      <c r="B2611" s="1"/>
      <c r="C2611" s="1"/>
      <c r="D2611" s="1"/>
      <c r="E2611" s="110"/>
      <c r="F2611" s="1"/>
      <c r="G2611" s="1"/>
      <c r="H2611" s="110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3"/>
      <c r="U2611" s="1"/>
      <c r="V2611" s="1"/>
    </row>
    <row r="2612" spans="1:22" x14ac:dyDescent="0.25">
      <c r="A2612" s="1"/>
      <c r="B2612" s="1"/>
      <c r="C2612" s="1"/>
      <c r="D2612" s="1"/>
      <c r="E2612" s="110"/>
      <c r="F2612" s="1"/>
      <c r="G2612" s="1"/>
      <c r="H2612" s="110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3"/>
      <c r="U2612" s="1"/>
      <c r="V2612" s="1"/>
    </row>
    <row r="2613" spans="1:22" x14ac:dyDescent="0.25">
      <c r="A2613" s="1"/>
      <c r="B2613" s="1"/>
      <c r="C2613" s="1"/>
      <c r="D2613" s="1"/>
      <c r="E2613" s="110"/>
      <c r="F2613" s="1"/>
      <c r="G2613" s="1"/>
      <c r="H2613" s="110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3"/>
      <c r="U2613" s="1"/>
      <c r="V2613" s="1"/>
    </row>
    <row r="2614" spans="1:22" x14ac:dyDescent="0.25">
      <c r="A2614" s="1"/>
      <c r="B2614" s="1"/>
      <c r="C2614" s="1"/>
      <c r="D2614" s="1"/>
      <c r="E2614" s="110"/>
      <c r="F2614" s="1"/>
      <c r="G2614" s="1"/>
      <c r="H2614" s="110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3"/>
      <c r="U2614" s="1"/>
      <c r="V2614" s="1"/>
    </row>
    <row r="2615" spans="1:22" x14ac:dyDescent="0.25">
      <c r="A2615" s="1"/>
      <c r="B2615" s="1"/>
      <c r="C2615" s="1"/>
      <c r="D2615" s="1"/>
      <c r="E2615" s="110"/>
      <c r="F2615" s="1"/>
      <c r="G2615" s="1"/>
      <c r="H2615" s="110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3"/>
      <c r="U2615" s="1"/>
      <c r="V2615" s="1"/>
    </row>
    <row r="2616" spans="1:22" x14ac:dyDescent="0.25">
      <c r="A2616" s="1"/>
      <c r="B2616" s="1"/>
      <c r="C2616" s="1"/>
      <c r="D2616" s="1"/>
      <c r="E2616" s="110"/>
      <c r="F2616" s="1"/>
      <c r="G2616" s="1"/>
      <c r="H2616" s="110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3"/>
      <c r="U2616" s="1"/>
      <c r="V2616" s="1"/>
    </row>
    <row r="2617" spans="1:22" x14ac:dyDescent="0.25">
      <c r="A2617" s="1"/>
      <c r="B2617" s="1"/>
      <c r="C2617" s="1"/>
      <c r="D2617" s="1"/>
      <c r="E2617" s="110"/>
      <c r="F2617" s="1"/>
      <c r="G2617" s="1"/>
      <c r="H2617" s="110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3"/>
      <c r="U2617" s="1"/>
      <c r="V2617" s="1"/>
    </row>
    <row r="2618" spans="1:22" x14ac:dyDescent="0.25">
      <c r="A2618" s="1"/>
      <c r="B2618" s="1"/>
      <c r="C2618" s="1"/>
      <c r="D2618" s="1"/>
      <c r="E2618" s="110"/>
      <c r="F2618" s="1"/>
      <c r="G2618" s="1"/>
      <c r="H2618" s="110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3"/>
      <c r="U2618" s="1"/>
      <c r="V2618" s="1"/>
    </row>
    <row r="2619" spans="1:22" x14ac:dyDescent="0.25">
      <c r="A2619" s="1"/>
      <c r="B2619" s="1"/>
      <c r="C2619" s="1"/>
      <c r="D2619" s="1"/>
      <c r="E2619" s="110"/>
      <c r="F2619" s="1"/>
      <c r="G2619" s="1"/>
      <c r="H2619" s="110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3"/>
      <c r="U2619" s="1"/>
      <c r="V2619" s="1"/>
    </row>
    <row r="2620" spans="1:22" x14ac:dyDescent="0.25">
      <c r="A2620" s="1"/>
      <c r="B2620" s="1"/>
      <c r="C2620" s="1"/>
      <c r="D2620" s="1"/>
      <c r="E2620" s="110"/>
      <c r="F2620" s="1"/>
      <c r="G2620" s="1"/>
      <c r="H2620" s="110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3"/>
      <c r="U2620" s="1"/>
      <c r="V2620" s="1"/>
    </row>
    <row r="2621" spans="1:22" x14ac:dyDescent="0.25">
      <c r="A2621" s="1"/>
      <c r="B2621" s="1"/>
      <c r="C2621" s="1"/>
      <c r="D2621" s="1"/>
      <c r="E2621" s="110"/>
      <c r="F2621" s="1"/>
      <c r="G2621" s="1"/>
      <c r="H2621" s="110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3"/>
      <c r="U2621" s="1"/>
      <c r="V2621" s="1"/>
    </row>
    <row r="2622" spans="1:22" x14ac:dyDescent="0.25">
      <c r="A2622" s="1"/>
      <c r="B2622" s="1"/>
      <c r="C2622" s="1"/>
      <c r="D2622" s="1"/>
      <c r="E2622" s="110"/>
      <c r="F2622" s="1"/>
      <c r="G2622" s="1"/>
      <c r="H2622" s="110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3"/>
      <c r="U2622" s="1"/>
      <c r="V2622" s="1"/>
    </row>
    <row r="2623" spans="1:22" x14ac:dyDescent="0.25">
      <c r="A2623" s="1"/>
      <c r="B2623" s="1"/>
      <c r="C2623" s="1"/>
      <c r="D2623" s="1"/>
      <c r="E2623" s="110"/>
      <c r="F2623" s="1"/>
      <c r="G2623" s="1"/>
      <c r="H2623" s="110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3"/>
      <c r="U2623" s="1"/>
      <c r="V2623" s="1"/>
    </row>
    <row r="2624" spans="1:22" x14ac:dyDescent="0.25">
      <c r="A2624" s="1"/>
      <c r="B2624" s="1"/>
      <c r="C2624" s="1"/>
      <c r="D2624" s="1"/>
      <c r="E2624" s="110"/>
      <c r="F2624" s="1"/>
      <c r="G2624" s="1"/>
      <c r="H2624" s="110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3"/>
      <c r="U2624" s="1"/>
      <c r="V2624" s="1"/>
    </row>
    <row r="2625" spans="1:22" x14ac:dyDescent="0.25">
      <c r="A2625" s="1"/>
      <c r="B2625" s="1"/>
      <c r="C2625" s="1"/>
      <c r="D2625" s="1"/>
      <c r="E2625" s="110"/>
      <c r="F2625" s="1"/>
      <c r="G2625" s="1"/>
      <c r="H2625" s="110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3"/>
      <c r="U2625" s="1"/>
      <c r="V2625" s="1"/>
    </row>
    <row r="2626" spans="1:22" x14ac:dyDescent="0.25">
      <c r="A2626" s="1"/>
      <c r="B2626" s="1"/>
      <c r="C2626" s="1"/>
      <c r="D2626" s="1"/>
      <c r="E2626" s="110"/>
      <c r="F2626" s="1"/>
      <c r="G2626" s="1"/>
      <c r="H2626" s="110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3"/>
      <c r="U2626" s="1"/>
      <c r="V2626" s="1"/>
    </row>
    <row r="2627" spans="1:22" x14ac:dyDescent="0.25">
      <c r="A2627" s="1"/>
      <c r="B2627" s="1"/>
      <c r="C2627" s="1"/>
      <c r="D2627" s="1"/>
      <c r="E2627" s="110"/>
      <c r="F2627" s="1"/>
      <c r="G2627" s="1"/>
      <c r="H2627" s="110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3"/>
      <c r="U2627" s="1"/>
      <c r="V2627" s="1"/>
    </row>
    <row r="2628" spans="1:22" x14ac:dyDescent="0.25">
      <c r="A2628" s="1"/>
      <c r="B2628" s="1"/>
      <c r="C2628" s="1"/>
      <c r="D2628" s="1"/>
      <c r="E2628" s="110"/>
      <c r="F2628" s="1"/>
      <c r="G2628" s="1"/>
      <c r="H2628" s="110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3"/>
      <c r="U2628" s="1"/>
      <c r="V2628" s="1"/>
    </row>
    <row r="2629" spans="1:22" x14ac:dyDescent="0.25">
      <c r="A2629" s="1"/>
      <c r="B2629" s="1"/>
      <c r="C2629" s="1"/>
      <c r="D2629" s="1"/>
      <c r="E2629" s="110"/>
      <c r="F2629" s="1"/>
      <c r="G2629" s="1"/>
      <c r="H2629" s="110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3"/>
      <c r="U2629" s="1"/>
      <c r="V2629" s="1"/>
    </row>
    <row r="2630" spans="1:22" x14ac:dyDescent="0.25">
      <c r="A2630" s="1"/>
      <c r="B2630" s="1"/>
      <c r="C2630" s="1"/>
      <c r="D2630" s="1"/>
      <c r="E2630" s="110"/>
      <c r="F2630" s="1"/>
      <c r="G2630" s="1"/>
      <c r="H2630" s="110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3"/>
      <c r="U2630" s="1"/>
      <c r="V2630" s="1"/>
    </row>
    <row r="2631" spans="1:22" x14ac:dyDescent="0.25">
      <c r="A2631" s="1"/>
      <c r="B2631" s="1"/>
      <c r="C2631" s="1"/>
      <c r="D2631" s="1"/>
      <c r="E2631" s="110"/>
      <c r="F2631" s="1"/>
      <c r="G2631" s="1"/>
      <c r="H2631" s="110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3"/>
      <c r="U2631" s="1"/>
      <c r="V2631" s="1"/>
    </row>
    <row r="2632" spans="1:22" x14ac:dyDescent="0.25">
      <c r="A2632" s="1"/>
      <c r="B2632" s="1"/>
      <c r="C2632" s="1"/>
      <c r="D2632" s="1"/>
      <c r="E2632" s="110"/>
      <c r="F2632" s="1"/>
      <c r="G2632" s="1"/>
      <c r="H2632" s="110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3"/>
      <c r="U2632" s="1"/>
      <c r="V2632" s="1"/>
    </row>
    <row r="2633" spans="1:22" x14ac:dyDescent="0.25">
      <c r="A2633" s="1"/>
      <c r="B2633" s="1"/>
      <c r="C2633" s="1"/>
      <c r="D2633" s="1"/>
      <c r="E2633" s="110"/>
      <c r="F2633" s="1"/>
      <c r="G2633" s="1"/>
      <c r="H2633" s="110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3"/>
      <c r="U2633" s="1"/>
      <c r="V2633" s="1"/>
    </row>
    <row r="2634" spans="1:22" x14ac:dyDescent="0.25">
      <c r="A2634" s="1"/>
      <c r="B2634" s="1"/>
      <c r="C2634" s="1"/>
      <c r="D2634" s="1"/>
      <c r="E2634" s="110"/>
      <c r="F2634" s="1"/>
      <c r="G2634" s="1"/>
      <c r="H2634" s="110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3"/>
      <c r="U2634" s="1"/>
      <c r="V2634" s="1"/>
    </row>
    <row r="2635" spans="1:22" x14ac:dyDescent="0.25">
      <c r="A2635" s="1"/>
      <c r="B2635" s="1"/>
      <c r="C2635" s="1"/>
      <c r="D2635" s="1"/>
      <c r="E2635" s="110"/>
      <c r="F2635" s="1"/>
      <c r="G2635" s="1"/>
      <c r="H2635" s="110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3"/>
      <c r="U2635" s="1"/>
      <c r="V2635" s="1"/>
    </row>
    <row r="2636" spans="1:22" x14ac:dyDescent="0.25">
      <c r="A2636" s="1"/>
      <c r="B2636" s="1"/>
      <c r="C2636" s="1"/>
      <c r="D2636" s="1"/>
      <c r="E2636" s="110"/>
      <c r="F2636" s="1"/>
      <c r="G2636" s="1"/>
      <c r="H2636" s="110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3"/>
      <c r="U2636" s="1"/>
      <c r="V2636" s="1"/>
    </row>
    <row r="2637" spans="1:22" x14ac:dyDescent="0.25">
      <c r="A2637" s="1"/>
      <c r="B2637" s="1"/>
      <c r="C2637" s="1"/>
      <c r="D2637" s="1"/>
      <c r="E2637" s="110"/>
      <c r="F2637" s="1"/>
      <c r="G2637" s="1"/>
      <c r="H2637" s="110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3"/>
      <c r="U2637" s="1"/>
      <c r="V2637" s="1"/>
    </row>
    <row r="2638" spans="1:22" x14ac:dyDescent="0.25">
      <c r="A2638" s="1"/>
      <c r="B2638" s="1"/>
      <c r="C2638" s="1"/>
      <c r="D2638" s="1"/>
      <c r="E2638" s="110"/>
      <c r="F2638" s="1"/>
      <c r="G2638" s="1"/>
      <c r="H2638" s="110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3"/>
      <c r="U2638" s="1"/>
      <c r="V2638" s="1"/>
    </row>
    <row r="2639" spans="1:22" x14ac:dyDescent="0.25">
      <c r="A2639" s="1"/>
      <c r="B2639" s="1"/>
      <c r="C2639" s="1"/>
      <c r="D2639" s="1"/>
      <c r="E2639" s="110"/>
      <c r="F2639" s="1"/>
      <c r="G2639" s="1"/>
      <c r="H2639" s="110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3"/>
      <c r="U2639" s="1"/>
      <c r="V2639" s="1"/>
    </row>
    <row r="2640" spans="1:22" x14ac:dyDescent="0.25">
      <c r="A2640" s="1"/>
      <c r="B2640" s="1"/>
      <c r="C2640" s="1"/>
      <c r="D2640" s="1"/>
      <c r="E2640" s="110"/>
      <c r="F2640" s="1"/>
      <c r="G2640" s="1"/>
      <c r="H2640" s="110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3"/>
      <c r="U2640" s="1"/>
      <c r="V2640" s="1"/>
    </row>
    <row r="2641" spans="1:22" x14ac:dyDescent="0.25">
      <c r="A2641" s="1"/>
      <c r="B2641" s="1"/>
      <c r="C2641" s="1"/>
      <c r="D2641" s="1"/>
      <c r="E2641" s="110"/>
      <c r="F2641" s="1"/>
      <c r="G2641" s="1"/>
      <c r="H2641" s="110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3"/>
      <c r="U2641" s="1"/>
      <c r="V2641" s="1"/>
    </row>
    <row r="2642" spans="1:22" x14ac:dyDescent="0.25">
      <c r="A2642" s="1"/>
      <c r="B2642" s="1"/>
      <c r="C2642" s="1"/>
      <c r="D2642" s="1"/>
      <c r="E2642" s="110"/>
      <c r="F2642" s="1"/>
      <c r="G2642" s="1"/>
      <c r="H2642" s="110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3"/>
      <c r="U2642" s="1"/>
      <c r="V2642" s="1"/>
    </row>
    <row r="2643" spans="1:22" x14ac:dyDescent="0.25">
      <c r="A2643" s="1"/>
      <c r="B2643" s="1"/>
      <c r="C2643" s="1"/>
      <c r="D2643" s="1"/>
      <c r="E2643" s="110"/>
      <c r="F2643" s="1"/>
      <c r="G2643" s="1"/>
      <c r="H2643" s="110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3"/>
      <c r="U2643" s="1"/>
      <c r="V2643" s="1"/>
    </row>
    <row r="2644" spans="1:22" x14ac:dyDescent="0.25">
      <c r="A2644" s="1"/>
      <c r="B2644" s="1"/>
      <c r="C2644" s="1"/>
      <c r="D2644" s="1"/>
      <c r="E2644" s="110"/>
      <c r="F2644" s="1"/>
      <c r="G2644" s="1"/>
      <c r="H2644" s="110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3"/>
      <c r="U2644" s="1"/>
      <c r="V2644" s="1"/>
    </row>
    <row r="2645" spans="1:22" x14ac:dyDescent="0.25">
      <c r="A2645" s="1"/>
      <c r="B2645" s="1"/>
      <c r="C2645" s="1"/>
      <c r="D2645" s="1"/>
      <c r="E2645" s="110"/>
      <c r="F2645" s="1"/>
      <c r="G2645" s="1"/>
      <c r="H2645" s="110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3"/>
      <c r="U2645" s="1"/>
      <c r="V2645" s="1"/>
    </row>
    <row r="2646" spans="1:22" x14ac:dyDescent="0.25">
      <c r="A2646" s="1"/>
      <c r="B2646" s="1"/>
      <c r="C2646" s="1"/>
      <c r="D2646" s="1"/>
      <c r="E2646" s="110"/>
      <c r="F2646" s="1"/>
      <c r="G2646" s="1"/>
      <c r="H2646" s="110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3"/>
      <c r="U2646" s="1"/>
      <c r="V2646" s="1"/>
    </row>
    <row r="2647" spans="1:22" x14ac:dyDescent="0.25">
      <c r="A2647" s="1"/>
      <c r="B2647" s="1"/>
      <c r="C2647" s="1"/>
      <c r="D2647" s="1"/>
      <c r="E2647" s="110"/>
      <c r="F2647" s="1"/>
      <c r="G2647" s="1"/>
      <c r="H2647" s="110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3"/>
      <c r="U2647" s="1"/>
      <c r="V2647" s="1"/>
    </row>
    <row r="2648" spans="1:22" x14ac:dyDescent="0.25">
      <c r="A2648" s="1"/>
      <c r="B2648" s="1"/>
      <c r="C2648" s="1"/>
      <c r="D2648" s="1"/>
      <c r="E2648" s="110"/>
      <c r="F2648" s="1"/>
      <c r="G2648" s="1"/>
      <c r="H2648" s="110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3"/>
      <c r="U2648" s="1"/>
      <c r="V2648" s="1"/>
    </row>
    <row r="2649" spans="1:22" x14ac:dyDescent="0.25">
      <c r="A2649" s="1"/>
      <c r="B2649" s="1"/>
      <c r="C2649" s="1"/>
      <c r="D2649" s="1"/>
      <c r="E2649" s="110"/>
      <c r="F2649" s="1"/>
      <c r="G2649" s="1"/>
      <c r="H2649" s="110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3"/>
      <c r="U2649" s="1"/>
      <c r="V2649" s="1"/>
    </row>
    <row r="2650" spans="1:22" x14ac:dyDescent="0.25">
      <c r="A2650" s="1"/>
      <c r="B2650" s="1"/>
      <c r="C2650" s="1"/>
      <c r="D2650" s="1"/>
      <c r="E2650" s="110"/>
      <c r="F2650" s="1"/>
      <c r="G2650" s="1"/>
      <c r="H2650" s="110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3"/>
      <c r="U2650" s="1"/>
      <c r="V2650" s="1"/>
    </row>
    <row r="2651" spans="1:22" x14ac:dyDescent="0.25">
      <c r="A2651" s="1"/>
      <c r="B2651" s="1"/>
      <c r="C2651" s="1"/>
      <c r="D2651" s="1"/>
      <c r="E2651" s="110"/>
      <c r="F2651" s="1"/>
      <c r="G2651" s="1"/>
      <c r="H2651" s="110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3"/>
      <c r="U2651" s="1"/>
      <c r="V2651" s="1"/>
    </row>
    <row r="2652" spans="1:22" x14ac:dyDescent="0.25">
      <c r="A2652" s="1"/>
      <c r="B2652" s="1"/>
      <c r="C2652" s="1"/>
      <c r="D2652" s="1"/>
      <c r="E2652" s="110"/>
      <c r="F2652" s="1"/>
      <c r="G2652" s="1"/>
      <c r="H2652" s="110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3"/>
      <c r="U2652" s="1"/>
      <c r="V2652" s="1"/>
    </row>
    <row r="2653" spans="1:22" x14ac:dyDescent="0.25">
      <c r="A2653" s="1"/>
      <c r="B2653" s="1"/>
      <c r="C2653" s="1"/>
      <c r="D2653" s="1"/>
      <c r="E2653" s="110"/>
      <c r="F2653" s="1"/>
      <c r="G2653" s="1"/>
      <c r="H2653" s="110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3"/>
      <c r="U2653" s="1"/>
      <c r="V2653" s="1"/>
    </row>
    <row r="2654" spans="1:22" x14ac:dyDescent="0.25">
      <c r="A2654" s="1"/>
      <c r="B2654" s="1"/>
      <c r="C2654" s="1"/>
      <c r="D2654" s="1"/>
      <c r="E2654" s="110"/>
      <c r="F2654" s="1"/>
      <c r="G2654" s="1"/>
      <c r="H2654" s="110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3"/>
      <c r="U2654" s="1"/>
      <c r="V2654" s="1"/>
    </row>
    <row r="2655" spans="1:22" x14ac:dyDescent="0.25">
      <c r="A2655" s="1"/>
      <c r="B2655" s="1"/>
      <c r="C2655" s="1"/>
      <c r="D2655" s="1"/>
      <c r="E2655" s="110"/>
      <c r="F2655" s="1"/>
      <c r="G2655" s="1"/>
      <c r="H2655" s="110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3"/>
      <c r="U2655" s="1"/>
      <c r="V2655" s="1"/>
    </row>
    <row r="2656" spans="1:22" x14ac:dyDescent="0.25">
      <c r="A2656" s="1"/>
      <c r="B2656" s="1"/>
      <c r="C2656" s="1"/>
      <c r="D2656" s="1"/>
      <c r="E2656" s="110"/>
      <c r="F2656" s="1"/>
      <c r="G2656" s="1"/>
      <c r="H2656" s="110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3"/>
      <c r="U2656" s="1"/>
      <c r="V2656" s="1"/>
    </row>
    <row r="2657" spans="1:22" x14ac:dyDescent="0.25">
      <c r="A2657" s="1"/>
      <c r="B2657" s="1"/>
      <c r="C2657" s="1"/>
      <c r="D2657" s="1"/>
      <c r="E2657" s="110"/>
      <c r="F2657" s="1"/>
      <c r="G2657" s="1"/>
      <c r="H2657" s="110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3"/>
      <c r="U2657" s="1"/>
      <c r="V2657" s="1"/>
    </row>
    <row r="2658" spans="1:22" x14ac:dyDescent="0.25">
      <c r="A2658" s="1"/>
      <c r="B2658" s="1"/>
      <c r="C2658" s="1"/>
      <c r="D2658" s="1"/>
      <c r="E2658" s="110"/>
      <c r="F2658" s="1"/>
      <c r="G2658" s="1"/>
      <c r="H2658" s="110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3"/>
      <c r="U2658" s="1"/>
      <c r="V2658" s="1"/>
    </row>
    <row r="2659" spans="1:22" x14ac:dyDescent="0.25">
      <c r="A2659" s="1"/>
      <c r="B2659" s="1"/>
      <c r="C2659" s="1"/>
      <c r="D2659" s="1"/>
      <c r="E2659" s="110"/>
      <c r="F2659" s="1"/>
      <c r="G2659" s="1"/>
      <c r="H2659" s="110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3"/>
      <c r="U2659" s="1"/>
      <c r="V2659" s="1"/>
    </row>
    <row r="2660" spans="1:22" x14ac:dyDescent="0.25">
      <c r="A2660" s="1"/>
      <c r="B2660" s="1"/>
      <c r="C2660" s="1"/>
      <c r="D2660" s="1"/>
      <c r="E2660" s="110"/>
      <c r="F2660" s="1"/>
      <c r="G2660" s="1"/>
      <c r="H2660" s="110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3"/>
      <c r="U2660" s="1"/>
      <c r="V2660" s="1"/>
    </row>
    <row r="2661" spans="1:22" x14ac:dyDescent="0.25">
      <c r="A2661" s="1"/>
      <c r="B2661" s="1"/>
      <c r="C2661" s="1"/>
      <c r="D2661" s="1"/>
      <c r="E2661" s="110"/>
      <c r="F2661" s="1"/>
      <c r="G2661" s="1"/>
      <c r="H2661" s="110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3"/>
      <c r="U2661" s="1"/>
      <c r="V2661" s="1"/>
    </row>
    <row r="2662" spans="1:22" x14ac:dyDescent="0.25">
      <c r="A2662" s="1"/>
      <c r="B2662" s="1"/>
      <c r="C2662" s="1"/>
      <c r="D2662" s="1"/>
      <c r="E2662" s="110"/>
      <c r="F2662" s="1"/>
      <c r="G2662" s="1"/>
      <c r="H2662" s="110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3"/>
      <c r="U2662" s="1"/>
      <c r="V2662" s="1"/>
    </row>
    <row r="2663" spans="1:22" x14ac:dyDescent="0.25">
      <c r="A2663" s="1"/>
      <c r="B2663" s="1"/>
      <c r="C2663" s="1"/>
      <c r="D2663" s="1"/>
      <c r="E2663" s="110"/>
      <c r="F2663" s="1"/>
      <c r="G2663" s="1"/>
      <c r="H2663" s="110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3"/>
      <c r="U2663" s="1"/>
      <c r="V2663" s="1"/>
    </row>
    <row r="2664" spans="1:22" x14ac:dyDescent="0.25">
      <c r="A2664" s="1"/>
      <c r="B2664" s="1"/>
      <c r="C2664" s="1"/>
      <c r="D2664" s="1"/>
      <c r="E2664" s="110"/>
      <c r="F2664" s="1"/>
      <c r="G2664" s="1"/>
      <c r="H2664" s="110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3"/>
      <c r="U2664" s="1"/>
      <c r="V2664" s="1"/>
    </row>
    <row r="2665" spans="1:22" x14ac:dyDescent="0.25">
      <c r="A2665" s="1"/>
      <c r="B2665" s="1"/>
      <c r="C2665" s="1"/>
      <c r="D2665" s="1"/>
      <c r="E2665" s="110"/>
      <c r="F2665" s="1"/>
      <c r="G2665" s="1"/>
      <c r="H2665" s="110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3"/>
      <c r="U2665" s="1"/>
      <c r="V2665" s="1"/>
    </row>
    <row r="2666" spans="1:22" x14ac:dyDescent="0.25">
      <c r="A2666" s="1"/>
      <c r="B2666" s="1"/>
      <c r="C2666" s="1"/>
      <c r="D2666" s="1"/>
      <c r="E2666" s="110"/>
      <c r="F2666" s="1"/>
      <c r="G2666" s="1"/>
      <c r="H2666" s="110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3"/>
      <c r="U2666" s="1"/>
      <c r="V2666" s="1"/>
    </row>
    <row r="2667" spans="1:22" x14ac:dyDescent="0.25">
      <c r="A2667" s="1"/>
      <c r="B2667" s="1"/>
      <c r="C2667" s="1"/>
      <c r="D2667" s="1"/>
      <c r="E2667" s="110"/>
      <c r="F2667" s="1"/>
      <c r="G2667" s="1"/>
      <c r="H2667" s="110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3"/>
      <c r="U2667" s="1"/>
      <c r="V2667" s="1"/>
    </row>
    <row r="2668" spans="1:22" x14ac:dyDescent="0.25">
      <c r="A2668" s="1"/>
      <c r="B2668" s="1"/>
      <c r="C2668" s="1"/>
      <c r="D2668" s="1"/>
      <c r="E2668" s="110"/>
      <c r="F2668" s="1"/>
      <c r="G2668" s="1"/>
      <c r="H2668" s="110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3"/>
      <c r="U2668" s="1"/>
      <c r="V2668" s="1"/>
    </row>
    <row r="2669" spans="1:22" x14ac:dyDescent="0.25">
      <c r="A2669" s="1"/>
      <c r="B2669" s="1"/>
      <c r="C2669" s="1"/>
      <c r="D2669" s="1"/>
      <c r="E2669" s="110"/>
      <c r="F2669" s="1"/>
      <c r="G2669" s="1"/>
      <c r="H2669" s="110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3"/>
      <c r="U2669" s="1"/>
      <c r="V2669" s="1"/>
    </row>
    <row r="2670" spans="1:22" x14ac:dyDescent="0.25">
      <c r="A2670" s="1"/>
      <c r="B2670" s="1"/>
      <c r="C2670" s="1"/>
      <c r="D2670" s="1"/>
      <c r="E2670" s="110"/>
      <c r="F2670" s="1"/>
      <c r="G2670" s="1"/>
      <c r="H2670" s="110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3"/>
      <c r="U2670" s="1"/>
      <c r="V2670" s="1"/>
    </row>
    <row r="2671" spans="1:22" x14ac:dyDescent="0.25">
      <c r="A2671" s="1"/>
      <c r="B2671" s="1"/>
      <c r="C2671" s="1"/>
      <c r="D2671" s="1"/>
      <c r="E2671" s="110"/>
      <c r="F2671" s="1"/>
      <c r="G2671" s="1"/>
      <c r="H2671" s="110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3"/>
      <c r="U2671" s="1"/>
      <c r="V2671" s="1"/>
    </row>
    <row r="2672" spans="1:22" x14ac:dyDescent="0.25">
      <c r="A2672" s="1"/>
      <c r="B2672" s="1"/>
      <c r="C2672" s="1"/>
      <c r="D2672" s="1"/>
      <c r="E2672" s="110"/>
      <c r="F2672" s="1"/>
      <c r="G2672" s="1"/>
      <c r="H2672" s="110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3"/>
      <c r="U2672" s="1"/>
      <c r="V2672" s="1"/>
    </row>
    <row r="2673" spans="1:22" x14ac:dyDescent="0.25">
      <c r="A2673" s="1"/>
      <c r="B2673" s="1"/>
      <c r="C2673" s="1"/>
      <c r="D2673" s="1"/>
      <c r="E2673" s="110"/>
      <c r="F2673" s="1"/>
      <c r="G2673" s="1"/>
      <c r="H2673" s="110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3"/>
      <c r="U2673" s="1"/>
      <c r="V2673" s="1"/>
    </row>
    <row r="2674" spans="1:22" x14ac:dyDescent="0.25">
      <c r="A2674" s="1"/>
      <c r="B2674" s="1"/>
      <c r="C2674" s="1"/>
      <c r="D2674" s="1"/>
      <c r="E2674" s="110"/>
      <c r="F2674" s="1"/>
      <c r="G2674" s="1"/>
      <c r="H2674" s="110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3"/>
      <c r="U2674" s="1"/>
      <c r="V2674" s="1"/>
    </row>
    <row r="2675" spans="1:22" x14ac:dyDescent="0.25">
      <c r="A2675" s="1"/>
      <c r="B2675" s="1"/>
      <c r="C2675" s="1"/>
      <c r="D2675" s="1"/>
      <c r="E2675" s="110"/>
      <c r="F2675" s="1"/>
      <c r="G2675" s="1"/>
      <c r="H2675" s="110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3"/>
      <c r="U2675" s="1"/>
      <c r="V2675" s="1"/>
    </row>
    <row r="2676" spans="1:22" x14ac:dyDescent="0.25">
      <c r="A2676" s="1"/>
      <c r="B2676" s="1"/>
      <c r="C2676" s="1"/>
      <c r="D2676" s="1"/>
      <c r="E2676" s="110"/>
      <c r="F2676" s="1"/>
      <c r="G2676" s="1"/>
      <c r="H2676" s="110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3"/>
      <c r="U2676" s="1"/>
      <c r="V2676" s="1"/>
    </row>
    <row r="2677" spans="1:22" x14ac:dyDescent="0.25">
      <c r="A2677" s="1"/>
      <c r="B2677" s="1"/>
      <c r="C2677" s="1"/>
      <c r="D2677" s="1"/>
      <c r="E2677" s="110"/>
      <c r="F2677" s="1"/>
      <c r="G2677" s="1"/>
      <c r="H2677" s="110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3"/>
      <c r="U2677" s="1"/>
      <c r="V2677" s="1"/>
    </row>
    <row r="2678" spans="1:22" x14ac:dyDescent="0.25">
      <c r="A2678" s="1"/>
      <c r="B2678" s="1"/>
      <c r="C2678" s="1"/>
      <c r="D2678" s="1"/>
      <c r="E2678" s="110"/>
      <c r="F2678" s="1"/>
      <c r="G2678" s="1"/>
      <c r="H2678" s="110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3"/>
      <c r="U2678" s="1"/>
      <c r="V2678" s="1"/>
    </row>
    <row r="2679" spans="1:22" x14ac:dyDescent="0.25">
      <c r="A2679" s="1"/>
      <c r="B2679" s="1"/>
      <c r="C2679" s="1"/>
      <c r="D2679" s="1"/>
      <c r="E2679" s="110"/>
      <c r="F2679" s="1"/>
      <c r="G2679" s="1"/>
      <c r="H2679" s="110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3"/>
      <c r="U2679" s="1"/>
      <c r="V2679" s="1"/>
    </row>
    <row r="2680" spans="1:22" x14ac:dyDescent="0.25">
      <c r="A2680" s="1"/>
      <c r="B2680" s="1"/>
      <c r="C2680" s="1"/>
      <c r="D2680" s="1"/>
      <c r="E2680" s="110"/>
      <c r="F2680" s="1"/>
      <c r="G2680" s="1"/>
      <c r="H2680" s="110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3"/>
      <c r="U2680" s="1"/>
      <c r="V2680" s="1"/>
    </row>
    <row r="2681" spans="1:22" x14ac:dyDescent="0.25">
      <c r="A2681" s="1"/>
      <c r="B2681" s="1"/>
      <c r="C2681" s="1"/>
      <c r="D2681" s="1"/>
      <c r="E2681" s="110"/>
      <c r="F2681" s="1"/>
      <c r="G2681" s="1"/>
      <c r="H2681" s="110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3"/>
      <c r="U2681" s="1"/>
      <c r="V2681" s="1"/>
    </row>
    <row r="2682" spans="1:22" x14ac:dyDescent="0.25">
      <c r="A2682" s="1"/>
      <c r="B2682" s="1"/>
      <c r="C2682" s="1"/>
      <c r="D2682" s="1"/>
      <c r="E2682" s="110"/>
      <c r="F2682" s="1"/>
      <c r="G2682" s="1"/>
      <c r="H2682" s="110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3"/>
      <c r="U2682" s="1"/>
      <c r="V2682" s="1"/>
    </row>
    <row r="2683" spans="1:22" x14ac:dyDescent="0.25">
      <c r="A2683" s="1"/>
      <c r="B2683" s="1"/>
      <c r="C2683" s="1"/>
      <c r="D2683" s="1"/>
      <c r="E2683" s="110"/>
      <c r="F2683" s="1"/>
      <c r="G2683" s="1"/>
      <c r="H2683" s="110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3"/>
      <c r="U2683" s="1"/>
      <c r="V2683" s="1"/>
    </row>
    <row r="2684" spans="1:22" x14ac:dyDescent="0.25">
      <c r="A2684" s="1"/>
      <c r="B2684" s="1"/>
      <c r="C2684" s="1"/>
      <c r="D2684" s="1"/>
      <c r="E2684" s="110"/>
      <c r="F2684" s="1"/>
      <c r="G2684" s="1"/>
      <c r="H2684" s="110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3"/>
      <c r="U2684" s="1"/>
      <c r="V2684" s="1"/>
    </row>
    <row r="2685" spans="1:22" x14ac:dyDescent="0.25">
      <c r="A2685" s="1"/>
      <c r="B2685" s="1"/>
      <c r="C2685" s="1"/>
      <c r="D2685" s="1"/>
      <c r="E2685" s="110"/>
      <c r="F2685" s="1"/>
      <c r="G2685" s="1"/>
      <c r="H2685" s="110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3"/>
      <c r="U2685" s="1"/>
      <c r="V2685" s="1"/>
    </row>
    <row r="2686" spans="1:22" x14ac:dyDescent="0.25">
      <c r="A2686" s="1"/>
      <c r="B2686" s="1"/>
      <c r="C2686" s="1"/>
      <c r="D2686" s="1"/>
      <c r="E2686" s="110"/>
      <c r="F2686" s="1"/>
      <c r="G2686" s="1"/>
      <c r="H2686" s="110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3"/>
      <c r="U2686" s="1"/>
      <c r="V2686" s="1"/>
    </row>
    <row r="2687" spans="1:22" x14ac:dyDescent="0.25">
      <c r="A2687" s="1"/>
      <c r="B2687" s="1"/>
      <c r="C2687" s="1"/>
      <c r="D2687" s="1"/>
      <c r="E2687" s="110"/>
      <c r="F2687" s="1"/>
      <c r="G2687" s="1"/>
      <c r="H2687" s="110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3"/>
      <c r="U2687" s="1"/>
      <c r="V2687" s="1"/>
    </row>
    <row r="2688" spans="1:22" x14ac:dyDescent="0.25">
      <c r="A2688" s="1"/>
      <c r="B2688" s="1"/>
      <c r="C2688" s="1"/>
      <c r="D2688" s="1"/>
      <c r="E2688" s="110"/>
      <c r="F2688" s="1"/>
      <c r="G2688" s="1"/>
      <c r="H2688" s="110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3"/>
      <c r="U2688" s="1"/>
      <c r="V2688" s="1"/>
    </row>
    <row r="2689" spans="1:22" x14ac:dyDescent="0.25">
      <c r="A2689" s="1"/>
      <c r="B2689" s="1"/>
      <c r="C2689" s="1"/>
      <c r="D2689" s="1"/>
      <c r="E2689" s="110"/>
      <c r="F2689" s="1"/>
      <c r="G2689" s="1"/>
      <c r="H2689" s="110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3"/>
      <c r="U2689" s="1"/>
      <c r="V2689" s="1"/>
    </row>
    <row r="2690" spans="1:22" x14ac:dyDescent="0.25">
      <c r="A2690" s="1"/>
      <c r="B2690" s="1"/>
      <c r="C2690" s="1"/>
      <c r="D2690" s="1"/>
      <c r="E2690" s="110"/>
      <c r="F2690" s="1"/>
      <c r="G2690" s="1"/>
      <c r="H2690" s="110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3"/>
      <c r="U2690" s="1"/>
      <c r="V2690" s="1"/>
    </row>
    <row r="2691" spans="1:22" x14ac:dyDescent="0.25">
      <c r="A2691" s="1"/>
      <c r="B2691" s="1"/>
      <c r="C2691" s="1"/>
      <c r="D2691" s="1"/>
      <c r="E2691" s="110"/>
      <c r="F2691" s="1"/>
      <c r="G2691" s="1"/>
      <c r="H2691" s="110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3"/>
      <c r="U2691" s="1"/>
      <c r="V2691" s="1"/>
    </row>
    <row r="2692" spans="1:22" x14ac:dyDescent="0.25">
      <c r="A2692" s="1"/>
      <c r="B2692" s="1"/>
      <c r="C2692" s="1"/>
      <c r="D2692" s="1"/>
      <c r="E2692" s="110"/>
      <c r="F2692" s="1"/>
      <c r="G2692" s="1"/>
      <c r="H2692" s="110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3"/>
      <c r="U2692" s="1"/>
      <c r="V2692" s="1"/>
    </row>
    <row r="2693" spans="1:22" x14ac:dyDescent="0.25">
      <c r="A2693" s="1"/>
      <c r="B2693" s="1"/>
      <c r="C2693" s="1"/>
      <c r="D2693" s="1"/>
      <c r="E2693" s="110"/>
      <c r="F2693" s="1"/>
      <c r="G2693" s="1"/>
      <c r="H2693" s="110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3"/>
      <c r="U2693" s="1"/>
      <c r="V2693" s="1"/>
    </row>
    <row r="2694" spans="1:22" x14ac:dyDescent="0.25">
      <c r="A2694" s="1"/>
      <c r="B2694" s="1"/>
      <c r="C2694" s="1"/>
      <c r="D2694" s="1"/>
      <c r="E2694" s="110"/>
      <c r="F2694" s="1"/>
      <c r="G2694" s="1"/>
      <c r="H2694" s="110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3"/>
      <c r="U2694" s="1"/>
      <c r="V2694" s="1"/>
    </row>
    <row r="2695" spans="1:22" x14ac:dyDescent="0.25">
      <c r="A2695" s="1"/>
      <c r="B2695" s="1"/>
      <c r="C2695" s="1"/>
      <c r="D2695" s="1"/>
      <c r="E2695" s="110"/>
      <c r="F2695" s="1"/>
      <c r="G2695" s="1"/>
      <c r="H2695" s="110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3"/>
      <c r="U2695" s="1"/>
      <c r="V2695" s="1"/>
    </row>
    <row r="2696" spans="1:22" x14ac:dyDescent="0.25">
      <c r="A2696" s="1"/>
      <c r="B2696" s="1"/>
      <c r="C2696" s="1"/>
      <c r="D2696" s="1"/>
      <c r="E2696" s="110"/>
      <c r="F2696" s="1"/>
      <c r="G2696" s="1"/>
      <c r="H2696" s="110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3"/>
      <c r="U2696" s="1"/>
      <c r="V2696" s="1"/>
    </row>
    <row r="2697" spans="1:22" x14ac:dyDescent="0.25">
      <c r="A2697" s="1"/>
      <c r="B2697" s="1"/>
      <c r="C2697" s="1"/>
      <c r="D2697" s="1"/>
      <c r="E2697" s="110"/>
      <c r="F2697" s="1"/>
      <c r="G2697" s="1"/>
      <c r="H2697" s="110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3"/>
      <c r="U2697" s="1"/>
      <c r="V2697" s="1"/>
    </row>
    <row r="2698" spans="1:22" x14ac:dyDescent="0.25">
      <c r="A2698" s="1"/>
      <c r="B2698" s="1"/>
      <c r="C2698" s="1"/>
      <c r="D2698" s="1"/>
      <c r="E2698" s="110"/>
      <c r="F2698" s="1"/>
      <c r="G2698" s="1"/>
      <c r="H2698" s="110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3"/>
      <c r="U2698" s="1"/>
      <c r="V2698" s="1"/>
    </row>
    <row r="2699" spans="1:22" x14ac:dyDescent="0.25">
      <c r="A2699" s="1"/>
      <c r="B2699" s="1"/>
      <c r="C2699" s="1"/>
      <c r="D2699" s="1"/>
      <c r="E2699" s="110"/>
      <c r="F2699" s="1"/>
      <c r="G2699" s="1"/>
      <c r="H2699" s="110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3"/>
      <c r="U2699" s="1"/>
      <c r="V2699" s="1"/>
    </row>
    <row r="2700" spans="1:22" x14ac:dyDescent="0.25">
      <c r="A2700" s="1"/>
      <c r="B2700" s="1"/>
      <c r="C2700" s="1"/>
      <c r="D2700" s="1"/>
      <c r="E2700" s="110"/>
      <c r="F2700" s="1"/>
      <c r="G2700" s="1"/>
      <c r="H2700" s="110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3"/>
      <c r="U2700" s="1"/>
      <c r="V2700" s="1"/>
    </row>
    <row r="2701" spans="1:22" x14ac:dyDescent="0.25">
      <c r="A2701" s="1"/>
      <c r="B2701" s="1"/>
      <c r="C2701" s="1"/>
      <c r="D2701" s="1"/>
      <c r="E2701" s="110"/>
      <c r="F2701" s="1"/>
      <c r="G2701" s="1"/>
      <c r="H2701" s="110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3"/>
      <c r="U2701" s="1"/>
      <c r="V2701" s="1"/>
    </row>
    <row r="2702" spans="1:22" x14ac:dyDescent="0.25">
      <c r="A2702" s="1"/>
      <c r="B2702" s="1"/>
      <c r="C2702" s="1"/>
      <c r="D2702" s="1"/>
      <c r="E2702" s="110"/>
      <c r="F2702" s="1"/>
      <c r="G2702" s="1"/>
      <c r="H2702" s="110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3"/>
      <c r="U2702" s="1"/>
      <c r="V2702" s="1"/>
    </row>
    <row r="2703" spans="1:22" x14ac:dyDescent="0.25">
      <c r="A2703" s="1"/>
      <c r="B2703" s="1"/>
      <c r="C2703" s="1"/>
      <c r="D2703" s="1"/>
      <c r="E2703" s="110"/>
      <c r="F2703" s="1"/>
      <c r="G2703" s="1"/>
      <c r="H2703" s="110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3"/>
      <c r="U2703" s="1"/>
      <c r="V2703" s="1"/>
    </row>
    <row r="2704" spans="1:22" x14ac:dyDescent="0.25">
      <c r="A2704" s="1"/>
      <c r="B2704" s="1"/>
      <c r="C2704" s="1"/>
      <c r="D2704" s="1"/>
      <c r="E2704" s="110"/>
      <c r="F2704" s="1"/>
      <c r="G2704" s="1"/>
      <c r="H2704" s="110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3"/>
      <c r="U2704" s="1"/>
      <c r="V2704" s="1"/>
    </row>
    <row r="2705" spans="1:22" x14ac:dyDescent="0.25">
      <c r="A2705" s="1"/>
      <c r="B2705" s="1"/>
      <c r="C2705" s="1"/>
      <c r="D2705" s="1"/>
      <c r="E2705" s="110"/>
      <c r="F2705" s="1"/>
      <c r="G2705" s="1"/>
      <c r="H2705" s="110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3"/>
      <c r="U2705" s="1"/>
      <c r="V2705" s="1"/>
    </row>
    <row r="2706" spans="1:22" x14ac:dyDescent="0.25">
      <c r="A2706" s="1"/>
      <c r="B2706" s="1"/>
      <c r="C2706" s="1"/>
      <c r="D2706" s="1"/>
      <c r="E2706" s="110"/>
      <c r="F2706" s="1"/>
      <c r="G2706" s="1"/>
      <c r="H2706" s="110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3"/>
      <c r="U2706" s="1"/>
      <c r="V2706" s="1"/>
    </row>
    <row r="2707" spans="1:22" x14ac:dyDescent="0.25">
      <c r="A2707" s="1"/>
      <c r="B2707" s="1"/>
      <c r="C2707" s="1"/>
      <c r="D2707" s="1"/>
      <c r="E2707" s="110"/>
      <c r="F2707" s="1"/>
      <c r="G2707" s="1"/>
      <c r="H2707" s="110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3"/>
      <c r="U2707" s="1"/>
      <c r="V2707" s="1"/>
    </row>
    <row r="2708" spans="1:22" x14ac:dyDescent="0.25">
      <c r="A2708" s="1"/>
      <c r="B2708" s="1"/>
      <c r="C2708" s="1"/>
      <c r="D2708" s="1"/>
      <c r="E2708" s="110"/>
      <c r="F2708" s="1"/>
      <c r="G2708" s="1"/>
      <c r="H2708" s="110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3"/>
      <c r="U2708" s="1"/>
      <c r="V2708" s="1"/>
    </row>
    <row r="2709" spans="1:22" x14ac:dyDescent="0.25">
      <c r="A2709" s="1"/>
      <c r="B2709" s="1"/>
      <c r="C2709" s="1"/>
      <c r="D2709" s="1"/>
      <c r="E2709" s="110"/>
      <c r="F2709" s="1"/>
      <c r="G2709" s="1"/>
      <c r="H2709" s="110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3"/>
      <c r="U2709" s="1"/>
      <c r="V2709" s="1"/>
    </row>
    <row r="2710" spans="1:22" x14ac:dyDescent="0.25">
      <c r="A2710" s="1"/>
      <c r="B2710" s="1"/>
      <c r="C2710" s="1"/>
      <c r="D2710" s="1"/>
      <c r="E2710" s="110"/>
      <c r="F2710" s="1"/>
      <c r="G2710" s="1"/>
      <c r="H2710" s="110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3"/>
      <c r="U2710" s="1"/>
      <c r="V2710" s="1"/>
    </row>
    <row r="2711" spans="1:22" x14ac:dyDescent="0.25">
      <c r="A2711" s="1"/>
      <c r="B2711" s="1"/>
      <c r="C2711" s="1"/>
      <c r="D2711" s="1"/>
      <c r="E2711" s="110"/>
      <c r="F2711" s="1"/>
      <c r="G2711" s="1"/>
      <c r="H2711" s="110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3"/>
      <c r="U2711" s="1"/>
      <c r="V2711" s="1"/>
    </row>
    <row r="2712" spans="1:22" x14ac:dyDescent="0.25">
      <c r="A2712" s="1"/>
      <c r="B2712" s="1"/>
      <c r="C2712" s="1"/>
      <c r="D2712" s="1"/>
      <c r="E2712" s="110"/>
      <c r="F2712" s="1"/>
      <c r="G2712" s="1"/>
      <c r="H2712" s="110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3"/>
      <c r="U2712" s="1"/>
      <c r="V2712" s="1"/>
    </row>
    <row r="2713" spans="1:22" x14ac:dyDescent="0.25">
      <c r="A2713" s="1"/>
      <c r="B2713" s="1"/>
      <c r="C2713" s="1"/>
      <c r="D2713" s="1"/>
      <c r="E2713" s="110"/>
      <c r="F2713" s="1"/>
      <c r="G2713" s="1"/>
      <c r="H2713" s="110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3"/>
      <c r="U2713" s="1"/>
      <c r="V2713" s="1"/>
    </row>
    <row r="2714" spans="1:22" x14ac:dyDescent="0.25">
      <c r="A2714" s="1"/>
      <c r="B2714" s="1"/>
      <c r="C2714" s="1"/>
      <c r="D2714" s="1"/>
      <c r="E2714" s="110"/>
      <c r="F2714" s="1"/>
      <c r="G2714" s="1"/>
      <c r="H2714" s="110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3"/>
      <c r="U2714" s="1"/>
      <c r="V2714" s="1"/>
    </row>
    <row r="2715" spans="1:22" x14ac:dyDescent="0.25">
      <c r="A2715" s="1"/>
      <c r="B2715" s="1"/>
      <c r="C2715" s="1"/>
      <c r="D2715" s="1"/>
      <c r="E2715" s="110"/>
      <c r="F2715" s="1"/>
      <c r="G2715" s="1"/>
      <c r="H2715" s="110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3"/>
      <c r="U2715" s="1"/>
      <c r="V2715" s="1"/>
    </row>
    <row r="2716" spans="1:22" x14ac:dyDescent="0.25">
      <c r="A2716" s="1"/>
      <c r="B2716" s="1"/>
      <c r="C2716" s="1"/>
      <c r="D2716" s="1"/>
      <c r="E2716" s="110"/>
      <c r="F2716" s="1"/>
      <c r="G2716" s="1"/>
      <c r="H2716" s="110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3"/>
      <c r="U2716" s="1"/>
      <c r="V2716" s="1"/>
    </row>
    <row r="2717" spans="1:22" x14ac:dyDescent="0.25">
      <c r="A2717" s="1"/>
      <c r="B2717" s="1"/>
      <c r="C2717" s="1"/>
      <c r="D2717" s="1"/>
      <c r="E2717" s="110"/>
      <c r="F2717" s="1"/>
      <c r="G2717" s="1"/>
      <c r="H2717" s="110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3"/>
      <c r="U2717" s="1"/>
      <c r="V2717" s="1"/>
    </row>
    <row r="2718" spans="1:22" x14ac:dyDescent="0.25">
      <c r="A2718" s="1"/>
      <c r="B2718" s="1"/>
      <c r="C2718" s="1"/>
      <c r="D2718" s="1"/>
      <c r="E2718" s="110"/>
      <c r="F2718" s="1"/>
      <c r="G2718" s="1"/>
      <c r="H2718" s="110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3"/>
      <c r="U2718" s="1"/>
      <c r="V2718" s="1"/>
    </row>
    <row r="2719" spans="1:22" x14ac:dyDescent="0.25">
      <c r="A2719" s="1"/>
      <c r="B2719" s="1"/>
      <c r="C2719" s="1"/>
      <c r="D2719" s="1"/>
      <c r="E2719" s="110"/>
      <c r="F2719" s="1"/>
      <c r="G2719" s="1"/>
      <c r="H2719" s="110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3"/>
      <c r="U2719" s="1"/>
      <c r="V2719" s="1"/>
    </row>
    <row r="2720" spans="1:22" x14ac:dyDescent="0.25">
      <c r="A2720" s="1"/>
      <c r="B2720" s="1"/>
      <c r="C2720" s="1"/>
      <c r="D2720" s="1"/>
      <c r="E2720" s="110"/>
      <c r="F2720" s="1"/>
      <c r="G2720" s="1"/>
      <c r="H2720" s="110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3"/>
      <c r="U2720" s="1"/>
      <c r="V2720" s="1"/>
    </row>
    <row r="2721" spans="1:22" x14ac:dyDescent="0.25">
      <c r="A2721" s="1"/>
      <c r="B2721" s="1"/>
      <c r="C2721" s="1"/>
      <c r="D2721" s="1"/>
      <c r="E2721" s="110"/>
      <c r="F2721" s="1"/>
      <c r="G2721" s="1"/>
      <c r="H2721" s="110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3"/>
      <c r="U2721" s="1"/>
      <c r="V2721" s="1"/>
    </row>
    <row r="2722" spans="1:22" x14ac:dyDescent="0.25">
      <c r="A2722" s="1"/>
      <c r="B2722" s="1"/>
      <c r="C2722" s="1"/>
      <c r="D2722" s="1"/>
      <c r="E2722" s="110"/>
      <c r="F2722" s="1"/>
      <c r="G2722" s="1"/>
      <c r="H2722" s="110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3"/>
      <c r="U2722" s="1"/>
      <c r="V2722" s="1"/>
    </row>
    <row r="2723" spans="1:22" x14ac:dyDescent="0.25">
      <c r="A2723" s="1"/>
      <c r="B2723" s="1"/>
      <c r="C2723" s="1"/>
      <c r="D2723" s="1"/>
      <c r="E2723" s="110"/>
      <c r="F2723" s="1"/>
      <c r="G2723" s="1"/>
      <c r="H2723" s="110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3"/>
      <c r="U2723" s="1"/>
      <c r="V2723" s="1"/>
    </row>
    <row r="2724" spans="1:22" x14ac:dyDescent="0.25">
      <c r="A2724" s="1"/>
      <c r="B2724" s="1"/>
      <c r="C2724" s="1"/>
      <c r="D2724" s="1"/>
      <c r="E2724" s="110"/>
      <c r="F2724" s="1"/>
      <c r="G2724" s="1"/>
      <c r="H2724" s="110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3"/>
      <c r="U2724" s="1"/>
      <c r="V2724" s="1"/>
    </row>
    <row r="2725" spans="1:22" x14ac:dyDescent="0.25">
      <c r="A2725" s="1"/>
      <c r="B2725" s="1"/>
      <c r="C2725" s="1"/>
      <c r="D2725" s="1"/>
      <c r="E2725" s="110"/>
      <c r="F2725" s="1"/>
      <c r="G2725" s="1"/>
      <c r="H2725" s="110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3"/>
      <c r="U2725" s="1"/>
      <c r="V2725" s="1"/>
    </row>
    <row r="2726" spans="1:22" x14ac:dyDescent="0.25">
      <c r="A2726" s="1"/>
      <c r="B2726" s="1"/>
      <c r="C2726" s="1"/>
      <c r="D2726" s="1"/>
      <c r="E2726" s="110"/>
      <c r="F2726" s="1"/>
      <c r="G2726" s="1"/>
      <c r="H2726" s="110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3"/>
      <c r="U2726" s="1"/>
      <c r="V2726" s="1"/>
    </row>
    <row r="2727" spans="1:22" x14ac:dyDescent="0.25">
      <c r="A2727" s="1"/>
      <c r="B2727" s="1"/>
      <c r="C2727" s="1"/>
      <c r="D2727" s="1"/>
      <c r="E2727" s="110"/>
      <c r="F2727" s="1"/>
      <c r="G2727" s="1"/>
      <c r="H2727" s="110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3"/>
      <c r="U2727" s="1"/>
      <c r="V2727" s="1"/>
    </row>
    <row r="2728" spans="1:22" x14ac:dyDescent="0.25">
      <c r="A2728" s="1"/>
      <c r="B2728" s="1"/>
      <c r="C2728" s="1"/>
      <c r="D2728" s="1"/>
      <c r="E2728" s="110"/>
      <c r="F2728" s="1"/>
      <c r="G2728" s="1"/>
      <c r="H2728" s="110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3"/>
      <c r="U2728" s="1"/>
      <c r="V2728" s="1"/>
    </row>
    <row r="2729" spans="1:22" x14ac:dyDescent="0.25">
      <c r="A2729" s="1"/>
      <c r="B2729" s="1"/>
      <c r="C2729" s="1"/>
      <c r="D2729" s="1"/>
      <c r="E2729" s="110"/>
      <c r="F2729" s="1"/>
      <c r="G2729" s="1"/>
      <c r="H2729" s="110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3"/>
      <c r="U2729" s="1"/>
      <c r="V2729" s="1"/>
    </row>
    <row r="2730" spans="1:22" x14ac:dyDescent="0.25">
      <c r="A2730" s="1"/>
      <c r="B2730" s="1"/>
      <c r="C2730" s="1"/>
      <c r="D2730" s="1"/>
      <c r="E2730" s="110"/>
      <c r="F2730" s="1"/>
      <c r="G2730" s="1"/>
      <c r="H2730" s="110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3"/>
      <c r="U2730" s="1"/>
      <c r="V2730" s="1"/>
    </row>
    <row r="2731" spans="1:22" x14ac:dyDescent="0.25">
      <c r="A2731" s="1"/>
      <c r="B2731" s="1"/>
      <c r="C2731" s="1"/>
      <c r="D2731" s="1"/>
      <c r="E2731" s="110"/>
      <c r="F2731" s="1"/>
      <c r="G2731" s="1"/>
      <c r="H2731" s="110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3"/>
      <c r="U2731" s="1"/>
      <c r="V2731" s="1"/>
    </row>
    <row r="2732" spans="1:22" x14ac:dyDescent="0.25">
      <c r="A2732" s="1"/>
      <c r="B2732" s="1"/>
      <c r="C2732" s="1"/>
      <c r="D2732" s="1"/>
      <c r="E2732" s="110"/>
      <c r="F2732" s="1"/>
      <c r="G2732" s="1"/>
      <c r="H2732" s="110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3"/>
      <c r="U2732" s="1"/>
      <c r="V2732" s="1"/>
    </row>
    <row r="2733" spans="1:22" x14ac:dyDescent="0.25">
      <c r="A2733" s="1"/>
      <c r="B2733" s="1"/>
      <c r="C2733" s="1"/>
      <c r="D2733" s="1"/>
      <c r="E2733" s="110"/>
      <c r="F2733" s="1"/>
      <c r="G2733" s="1"/>
      <c r="H2733" s="110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3"/>
      <c r="U2733" s="1"/>
      <c r="V2733" s="1"/>
    </row>
    <row r="2734" spans="1:22" x14ac:dyDescent="0.25">
      <c r="A2734" s="1"/>
      <c r="B2734" s="1"/>
      <c r="C2734" s="1"/>
      <c r="D2734" s="1"/>
      <c r="E2734" s="110"/>
      <c r="F2734" s="1"/>
      <c r="G2734" s="1"/>
      <c r="H2734" s="110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3"/>
      <c r="U2734" s="1"/>
      <c r="V2734" s="1"/>
    </row>
    <row r="2735" spans="1:22" x14ac:dyDescent="0.25">
      <c r="A2735" s="1"/>
      <c r="B2735" s="1"/>
      <c r="C2735" s="1"/>
      <c r="D2735" s="1"/>
      <c r="E2735" s="110"/>
      <c r="F2735" s="1"/>
      <c r="G2735" s="1"/>
      <c r="H2735" s="110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3"/>
      <c r="U2735" s="1"/>
      <c r="V2735" s="1"/>
    </row>
    <row r="2736" spans="1:22" x14ac:dyDescent="0.25">
      <c r="A2736" s="1"/>
      <c r="B2736" s="1"/>
      <c r="C2736" s="1"/>
      <c r="D2736" s="1"/>
      <c r="E2736" s="110"/>
      <c r="F2736" s="1"/>
      <c r="G2736" s="1"/>
      <c r="H2736" s="110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3"/>
      <c r="U2736" s="1"/>
      <c r="V2736" s="1"/>
    </row>
    <row r="2737" spans="1:22" x14ac:dyDescent="0.25">
      <c r="A2737" s="1"/>
      <c r="B2737" s="1"/>
      <c r="C2737" s="1"/>
      <c r="D2737" s="1"/>
      <c r="E2737" s="110"/>
      <c r="F2737" s="1"/>
      <c r="G2737" s="1"/>
      <c r="H2737" s="110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3"/>
      <c r="U2737" s="1"/>
      <c r="V2737" s="1"/>
    </row>
    <row r="2738" spans="1:22" x14ac:dyDescent="0.25">
      <c r="A2738" s="1"/>
      <c r="B2738" s="1"/>
      <c r="C2738" s="1"/>
      <c r="D2738" s="1"/>
      <c r="E2738" s="110"/>
      <c r="F2738" s="1"/>
      <c r="G2738" s="1"/>
      <c r="H2738" s="110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3"/>
      <c r="U2738" s="1"/>
      <c r="V2738" s="1"/>
    </row>
    <row r="2739" spans="1:22" x14ac:dyDescent="0.25">
      <c r="A2739" s="1"/>
      <c r="B2739" s="1"/>
      <c r="C2739" s="1"/>
      <c r="D2739" s="1"/>
      <c r="E2739" s="110"/>
      <c r="F2739" s="1"/>
      <c r="G2739" s="1"/>
      <c r="H2739" s="110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3"/>
      <c r="U2739" s="1"/>
      <c r="V2739" s="1"/>
    </row>
    <row r="2740" spans="1:22" x14ac:dyDescent="0.25">
      <c r="A2740" s="1"/>
      <c r="B2740" s="1"/>
      <c r="C2740" s="1"/>
      <c r="D2740" s="1"/>
      <c r="E2740" s="110"/>
      <c r="F2740" s="1"/>
      <c r="G2740" s="1"/>
      <c r="H2740" s="110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3"/>
      <c r="U2740" s="1"/>
      <c r="V2740" s="1"/>
    </row>
    <row r="2741" spans="1:22" x14ac:dyDescent="0.25">
      <c r="A2741" s="1"/>
      <c r="B2741" s="1"/>
      <c r="C2741" s="1"/>
      <c r="D2741" s="1"/>
      <c r="E2741" s="110"/>
      <c r="F2741" s="1"/>
      <c r="G2741" s="1"/>
      <c r="H2741" s="110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3"/>
      <c r="U2741" s="1"/>
      <c r="V2741" s="1"/>
    </row>
    <row r="2742" spans="1:22" x14ac:dyDescent="0.25">
      <c r="A2742" s="1"/>
      <c r="B2742" s="1"/>
      <c r="C2742" s="1"/>
      <c r="D2742" s="1"/>
      <c r="E2742" s="110"/>
      <c r="F2742" s="1"/>
      <c r="G2742" s="1"/>
      <c r="H2742" s="110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3"/>
      <c r="U2742" s="1"/>
      <c r="V2742" s="1"/>
    </row>
    <row r="2743" spans="1:22" x14ac:dyDescent="0.25">
      <c r="A2743" s="1"/>
      <c r="B2743" s="1"/>
      <c r="C2743" s="1"/>
      <c r="D2743" s="1"/>
      <c r="E2743" s="110"/>
      <c r="F2743" s="1"/>
      <c r="G2743" s="1"/>
      <c r="H2743" s="110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3"/>
      <c r="U2743" s="1"/>
      <c r="V2743" s="1"/>
    </row>
    <row r="2744" spans="1:22" x14ac:dyDescent="0.25">
      <c r="A2744" s="1"/>
      <c r="B2744" s="1"/>
      <c r="C2744" s="1"/>
      <c r="D2744" s="1"/>
      <c r="E2744" s="110"/>
      <c r="F2744" s="1"/>
      <c r="G2744" s="1"/>
      <c r="H2744" s="110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3"/>
      <c r="U2744" s="1"/>
      <c r="V2744" s="1"/>
    </row>
    <row r="2745" spans="1:22" x14ac:dyDescent="0.25">
      <c r="A2745" s="1"/>
      <c r="B2745" s="1"/>
      <c r="C2745" s="1"/>
      <c r="D2745" s="1"/>
      <c r="E2745" s="110"/>
      <c r="F2745" s="1"/>
      <c r="G2745" s="1"/>
      <c r="H2745" s="110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3"/>
      <c r="U2745" s="1"/>
      <c r="V2745" s="1"/>
    </row>
    <row r="2746" spans="1:22" x14ac:dyDescent="0.25">
      <c r="A2746" s="1"/>
      <c r="B2746" s="1"/>
      <c r="C2746" s="1"/>
      <c r="D2746" s="1"/>
      <c r="E2746" s="110"/>
      <c r="F2746" s="1"/>
      <c r="G2746" s="1"/>
      <c r="H2746" s="110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3"/>
      <c r="U2746" s="1"/>
      <c r="V2746" s="1"/>
    </row>
    <row r="2747" spans="1:22" x14ac:dyDescent="0.25">
      <c r="A2747" s="1"/>
      <c r="B2747" s="1"/>
      <c r="C2747" s="1"/>
      <c r="D2747" s="1"/>
      <c r="E2747" s="110"/>
      <c r="F2747" s="1"/>
      <c r="G2747" s="1"/>
      <c r="H2747" s="110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3"/>
      <c r="U2747" s="1"/>
      <c r="V2747" s="1"/>
    </row>
    <row r="2748" spans="1:22" x14ac:dyDescent="0.25">
      <c r="A2748" s="1"/>
      <c r="B2748" s="1"/>
      <c r="C2748" s="1"/>
      <c r="D2748" s="1"/>
      <c r="E2748" s="110"/>
      <c r="F2748" s="1"/>
      <c r="G2748" s="1"/>
      <c r="H2748" s="110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3"/>
      <c r="U2748" s="1"/>
      <c r="V2748" s="1"/>
    </row>
    <row r="2749" spans="1:22" x14ac:dyDescent="0.25">
      <c r="A2749" s="1"/>
      <c r="B2749" s="1"/>
      <c r="C2749" s="1"/>
      <c r="D2749" s="1"/>
      <c r="E2749" s="110"/>
      <c r="F2749" s="1"/>
      <c r="G2749" s="1"/>
      <c r="H2749" s="110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3"/>
      <c r="U2749" s="1"/>
      <c r="V2749" s="1"/>
    </row>
    <row r="2750" spans="1:22" x14ac:dyDescent="0.25">
      <c r="A2750" s="1"/>
      <c r="B2750" s="1"/>
      <c r="C2750" s="1"/>
      <c r="D2750" s="1"/>
      <c r="E2750" s="110"/>
      <c r="F2750" s="1"/>
      <c r="G2750" s="1"/>
      <c r="H2750" s="110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3"/>
      <c r="U2750" s="1"/>
      <c r="V2750" s="1"/>
    </row>
    <row r="2751" spans="1:22" x14ac:dyDescent="0.25">
      <c r="A2751" s="1"/>
      <c r="B2751" s="1"/>
      <c r="C2751" s="1"/>
      <c r="D2751" s="1"/>
      <c r="E2751" s="110"/>
      <c r="F2751" s="1"/>
      <c r="G2751" s="1"/>
      <c r="H2751" s="110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3"/>
      <c r="U2751" s="1"/>
      <c r="V2751" s="1"/>
    </row>
    <row r="2752" spans="1:22" x14ac:dyDescent="0.25">
      <c r="A2752" s="1"/>
      <c r="B2752" s="1"/>
      <c r="C2752" s="1"/>
      <c r="D2752" s="1"/>
      <c r="E2752" s="110"/>
      <c r="F2752" s="1"/>
      <c r="G2752" s="1"/>
      <c r="H2752" s="110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3"/>
      <c r="U2752" s="1"/>
      <c r="V2752" s="1"/>
    </row>
    <row r="2753" spans="1:22" x14ac:dyDescent="0.25">
      <c r="A2753" s="1"/>
      <c r="B2753" s="1"/>
      <c r="C2753" s="1"/>
      <c r="D2753" s="1"/>
      <c r="E2753" s="110"/>
      <c r="F2753" s="1"/>
      <c r="G2753" s="1"/>
      <c r="H2753" s="110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3"/>
      <c r="U2753" s="1"/>
      <c r="V2753" s="1"/>
    </row>
    <row r="2754" spans="1:22" x14ac:dyDescent="0.25">
      <c r="A2754" s="1"/>
      <c r="B2754" s="1"/>
      <c r="C2754" s="1"/>
      <c r="D2754" s="1"/>
      <c r="E2754" s="110"/>
      <c r="F2754" s="1"/>
      <c r="G2754" s="1"/>
      <c r="H2754" s="110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3"/>
      <c r="U2754" s="1"/>
      <c r="V2754" s="1"/>
    </row>
    <row r="2755" spans="1:22" x14ac:dyDescent="0.25">
      <c r="A2755" s="1"/>
      <c r="B2755" s="1"/>
      <c r="C2755" s="1"/>
      <c r="D2755" s="1"/>
      <c r="E2755" s="110"/>
      <c r="F2755" s="1"/>
      <c r="G2755" s="1"/>
      <c r="H2755" s="110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3"/>
      <c r="U2755" s="1"/>
      <c r="V2755" s="1"/>
    </row>
    <row r="2756" spans="1:22" x14ac:dyDescent="0.25">
      <c r="A2756" s="1"/>
      <c r="B2756" s="1"/>
      <c r="C2756" s="1"/>
      <c r="D2756" s="1"/>
      <c r="E2756" s="110"/>
      <c r="F2756" s="1"/>
      <c r="G2756" s="1"/>
      <c r="H2756" s="110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3"/>
      <c r="U2756" s="1"/>
      <c r="V2756" s="1"/>
    </row>
    <row r="2757" spans="1:22" x14ac:dyDescent="0.25">
      <c r="A2757" s="1"/>
      <c r="B2757" s="1"/>
      <c r="C2757" s="1"/>
      <c r="D2757" s="1"/>
      <c r="E2757" s="110"/>
      <c r="F2757" s="1"/>
      <c r="G2757" s="1"/>
      <c r="H2757" s="110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3"/>
      <c r="U2757" s="1"/>
      <c r="V2757" s="1"/>
    </row>
    <row r="2758" spans="1:22" x14ac:dyDescent="0.25">
      <c r="A2758" s="1"/>
      <c r="B2758" s="1"/>
      <c r="C2758" s="1"/>
      <c r="D2758" s="1"/>
      <c r="E2758" s="110"/>
      <c r="F2758" s="1"/>
      <c r="G2758" s="1"/>
      <c r="H2758" s="110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3"/>
      <c r="U2758" s="1"/>
      <c r="V2758" s="1"/>
    </row>
    <row r="2759" spans="1:22" x14ac:dyDescent="0.25">
      <c r="A2759" s="1"/>
      <c r="B2759" s="1"/>
      <c r="C2759" s="1"/>
      <c r="D2759" s="1"/>
      <c r="E2759" s="110"/>
      <c r="F2759" s="1"/>
      <c r="G2759" s="1"/>
      <c r="H2759" s="110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3"/>
      <c r="U2759" s="1"/>
      <c r="V2759" s="1"/>
    </row>
    <row r="2760" spans="1:22" x14ac:dyDescent="0.25">
      <c r="A2760" s="1"/>
      <c r="B2760" s="1"/>
      <c r="C2760" s="1"/>
      <c r="D2760" s="1"/>
      <c r="E2760" s="110"/>
      <c r="F2760" s="1"/>
      <c r="G2760" s="1"/>
      <c r="H2760" s="110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3"/>
      <c r="U2760" s="1"/>
      <c r="V2760" s="1"/>
    </row>
    <row r="2761" spans="1:22" x14ac:dyDescent="0.25">
      <c r="A2761" s="1"/>
      <c r="B2761" s="1"/>
      <c r="C2761" s="1"/>
      <c r="D2761" s="1"/>
      <c r="E2761" s="110"/>
      <c r="F2761" s="1"/>
      <c r="G2761" s="1"/>
      <c r="H2761" s="110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3"/>
      <c r="U2761" s="1"/>
      <c r="V2761" s="1"/>
    </row>
    <row r="2762" spans="1:22" x14ac:dyDescent="0.25">
      <c r="A2762" s="1"/>
      <c r="B2762" s="1"/>
      <c r="C2762" s="1"/>
      <c r="D2762" s="1"/>
      <c r="E2762" s="110"/>
      <c r="F2762" s="1"/>
      <c r="G2762" s="1"/>
      <c r="H2762" s="110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3"/>
      <c r="U2762" s="1"/>
      <c r="V2762" s="1"/>
    </row>
    <row r="2763" spans="1:22" x14ac:dyDescent="0.25">
      <c r="A2763" s="1"/>
      <c r="B2763" s="1"/>
      <c r="C2763" s="1"/>
      <c r="D2763" s="1"/>
      <c r="E2763" s="110"/>
      <c r="F2763" s="1"/>
      <c r="G2763" s="1"/>
      <c r="H2763" s="110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3"/>
      <c r="U2763" s="1"/>
      <c r="V2763" s="1"/>
    </row>
    <row r="2764" spans="1:22" x14ac:dyDescent="0.25">
      <c r="A2764" s="1"/>
      <c r="B2764" s="1"/>
      <c r="C2764" s="1"/>
      <c r="D2764" s="1"/>
      <c r="E2764" s="110"/>
      <c r="F2764" s="1"/>
      <c r="G2764" s="1"/>
      <c r="H2764" s="110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3"/>
      <c r="U2764" s="1"/>
      <c r="V2764" s="1"/>
    </row>
    <row r="2765" spans="1:22" x14ac:dyDescent="0.25">
      <c r="A2765" s="1"/>
      <c r="B2765" s="1"/>
      <c r="C2765" s="1"/>
      <c r="D2765" s="1"/>
      <c r="E2765" s="110"/>
      <c r="F2765" s="1"/>
      <c r="G2765" s="1"/>
      <c r="H2765" s="110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3"/>
      <c r="U2765" s="1"/>
      <c r="V2765" s="1"/>
    </row>
    <row r="2766" spans="1:22" x14ac:dyDescent="0.25">
      <c r="A2766" s="1"/>
      <c r="B2766" s="1"/>
      <c r="C2766" s="1"/>
      <c r="D2766" s="1"/>
      <c r="E2766" s="110"/>
      <c r="F2766" s="1"/>
      <c r="G2766" s="1"/>
      <c r="H2766" s="110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3"/>
      <c r="U2766" s="1"/>
      <c r="V2766" s="1"/>
    </row>
    <row r="2767" spans="1:22" x14ac:dyDescent="0.25">
      <c r="A2767" s="1"/>
      <c r="B2767" s="1"/>
      <c r="C2767" s="1"/>
      <c r="D2767" s="1"/>
      <c r="E2767" s="110"/>
      <c r="F2767" s="1"/>
      <c r="G2767" s="1"/>
      <c r="H2767" s="110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3"/>
      <c r="U2767" s="1"/>
      <c r="V2767" s="1"/>
    </row>
    <row r="2768" spans="1:22" x14ac:dyDescent="0.25">
      <c r="A2768" s="1"/>
      <c r="B2768" s="1"/>
      <c r="C2768" s="1"/>
      <c r="D2768" s="1"/>
      <c r="E2768" s="110"/>
      <c r="F2768" s="1"/>
      <c r="G2768" s="1"/>
      <c r="H2768" s="110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3"/>
      <c r="U2768" s="1"/>
      <c r="V2768" s="1"/>
    </row>
    <row r="2769" spans="1:22" x14ac:dyDescent="0.25">
      <c r="A2769" s="1"/>
      <c r="B2769" s="1"/>
      <c r="C2769" s="1"/>
      <c r="D2769" s="1"/>
      <c r="E2769" s="110"/>
      <c r="F2769" s="1"/>
      <c r="G2769" s="1"/>
      <c r="H2769" s="110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3"/>
      <c r="U2769" s="1"/>
      <c r="V2769" s="1"/>
    </row>
    <row r="2770" spans="1:22" x14ac:dyDescent="0.25">
      <c r="A2770" s="1"/>
      <c r="B2770" s="1"/>
      <c r="C2770" s="1"/>
      <c r="D2770" s="1"/>
      <c r="E2770" s="110"/>
      <c r="F2770" s="1"/>
      <c r="G2770" s="1"/>
      <c r="H2770" s="110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3"/>
      <c r="U2770" s="1"/>
      <c r="V2770" s="1"/>
    </row>
    <row r="2771" spans="1:22" x14ac:dyDescent="0.25">
      <c r="A2771" s="1"/>
      <c r="B2771" s="1"/>
      <c r="C2771" s="1"/>
      <c r="D2771" s="1"/>
      <c r="E2771" s="110"/>
      <c r="F2771" s="1"/>
      <c r="G2771" s="1"/>
      <c r="H2771" s="110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3"/>
      <c r="U2771" s="1"/>
      <c r="V2771" s="1"/>
    </row>
    <row r="2772" spans="1:22" x14ac:dyDescent="0.25">
      <c r="A2772" s="1"/>
      <c r="B2772" s="1"/>
      <c r="C2772" s="1"/>
      <c r="D2772" s="1"/>
      <c r="E2772" s="110"/>
      <c r="F2772" s="1"/>
      <c r="G2772" s="1"/>
      <c r="H2772" s="110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3"/>
      <c r="U2772" s="1"/>
      <c r="V2772" s="1"/>
    </row>
    <row r="2773" spans="1:22" x14ac:dyDescent="0.25">
      <c r="A2773" s="1"/>
      <c r="B2773" s="1"/>
      <c r="C2773" s="1"/>
      <c r="D2773" s="1"/>
      <c r="E2773" s="110"/>
      <c r="F2773" s="1"/>
      <c r="G2773" s="1"/>
      <c r="H2773" s="110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3"/>
      <c r="U2773" s="1"/>
      <c r="V2773" s="1"/>
    </row>
    <row r="2774" spans="1:22" x14ac:dyDescent="0.25">
      <c r="A2774" s="1"/>
      <c r="B2774" s="1"/>
      <c r="C2774" s="1"/>
      <c r="D2774" s="1"/>
      <c r="E2774" s="110"/>
      <c r="F2774" s="1"/>
      <c r="G2774" s="1"/>
      <c r="H2774" s="110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3"/>
      <c r="U2774" s="1"/>
      <c r="V2774" s="1"/>
    </row>
    <row r="2775" spans="1:22" x14ac:dyDescent="0.25">
      <c r="A2775" s="1"/>
      <c r="B2775" s="1"/>
      <c r="C2775" s="1"/>
      <c r="D2775" s="1"/>
      <c r="E2775" s="110"/>
      <c r="F2775" s="1"/>
      <c r="G2775" s="1"/>
      <c r="H2775" s="110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3"/>
      <c r="U2775" s="1"/>
      <c r="V2775" s="1"/>
    </row>
    <row r="2776" spans="1:22" x14ac:dyDescent="0.25">
      <c r="A2776" s="1"/>
      <c r="B2776" s="1"/>
      <c r="C2776" s="1"/>
      <c r="D2776" s="1"/>
      <c r="E2776" s="110"/>
      <c r="F2776" s="1"/>
      <c r="G2776" s="1"/>
      <c r="H2776" s="110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3"/>
      <c r="U2776" s="1"/>
      <c r="V2776" s="1"/>
    </row>
    <row r="2777" spans="1:22" x14ac:dyDescent="0.25">
      <c r="A2777" s="1"/>
      <c r="B2777" s="1"/>
      <c r="C2777" s="1"/>
      <c r="D2777" s="1"/>
      <c r="E2777" s="110"/>
      <c r="F2777" s="1"/>
      <c r="G2777" s="1"/>
      <c r="H2777" s="110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3"/>
      <c r="U2777" s="1"/>
      <c r="V2777" s="1"/>
    </row>
    <row r="2778" spans="1:22" x14ac:dyDescent="0.25">
      <c r="A2778" s="1"/>
      <c r="B2778" s="1"/>
      <c r="C2778" s="1"/>
      <c r="D2778" s="1"/>
      <c r="E2778" s="110"/>
      <c r="F2778" s="1"/>
      <c r="G2778" s="1"/>
      <c r="H2778" s="110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3"/>
      <c r="U2778" s="1"/>
      <c r="V2778" s="1"/>
    </row>
    <row r="2779" spans="1:22" x14ac:dyDescent="0.25">
      <c r="A2779" s="1"/>
      <c r="B2779" s="1"/>
      <c r="C2779" s="1"/>
      <c r="D2779" s="1"/>
      <c r="E2779" s="110"/>
      <c r="F2779" s="1"/>
      <c r="G2779" s="1"/>
      <c r="H2779" s="110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3"/>
      <c r="U2779" s="1"/>
      <c r="V2779" s="1"/>
    </row>
    <row r="2780" spans="1:22" x14ac:dyDescent="0.25">
      <c r="A2780" s="1"/>
      <c r="B2780" s="1"/>
      <c r="C2780" s="1"/>
      <c r="D2780" s="1"/>
      <c r="E2780" s="110"/>
      <c r="F2780" s="1"/>
      <c r="G2780" s="1"/>
      <c r="H2780" s="110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3"/>
      <c r="U2780" s="1"/>
      <c r="V2780" s="1"/>
    </row>
    <row r="2781" spans="1:22" x14ac:dyDescent="0.25">
      <c r="A2781" s="1"/>
      <c r="B2781" s="1"/>
      <c r="C2781" s="1"/>
      <c r="D2781" s="1"/>
      <c r="E2781" s="110"/>
      <c r="F2781" s="1"/>
      <c r="G2781" s="1"/>
      <c r="H2781" s="110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3"/>
      <c r="U2781" s="1"/>
      <c r="V2781" s="1"/>
    </row>
    <row r="2782" spans="1:22" x14ac:dyDescent="0.25">
      <c r="A2782" s="1"/>
      <c r="B2782" s="1"/>
      <c r="C2782" s="1"/>
      <c r="D2782" s="1"/>
      <c r="E2782" s="110"/>
      <c r="F2782" s="1"/>
      <c r="G2782" s="1"/>
      <c r="H2782" s="110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3"/>
      <c r="U2782" s="1"/>
      <c r="V2782" s="1"/>
    </row>
    <row r="2783" spans="1:22" x14ac:dyDescent="0.25">
      <c r="A2783" s="1"/>
      <c r="B2783" s="1"/>
      <c r="C2783" s="1"/>
      <c r="D2783" s="1"/>
      <c r="E2783" s="110"/>
      <c r="F2783" s="1"/>
      <c r="G2783" s="1"/>
      <c r="H2783" s="110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3"/>
      <c r="U2783" s="1"/>
      <c r="V2783" s="1"/>
    </row>
    <row r="2784" spans="1:22" x14ac:dyDescent="0.25">
      <c r="A2784" s="1"/>
      <c r="B2784" s="1"/>
      <c r="C2784" s="1"/>
      <c r="D2784" s="1"/>
      <c r="E2784" s="110"/>
      <c r="F2784" s="1"/>
      <c r="G2784" s="1"/>
      <c r="H2784" s="110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3"/>
      <c r="U2784" s="1"/>
      <c r="V2784" s="1"/>
    </row>
    <row r="2785" spans="1:22" x14ac:dyDescent="0.25">
      <c r="A2785" s="1"/>
      <c r="B2785" s="1"/>
      <c r="C2785" s="1"/>
      <c r="D2785" s="1"/>
      <c r="E2785" s="110"/>
      <c r="F2785" s="1"/>
      <c r="G2785" s="1"/>
      <c r="H2785" s="110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3"/>
      <c r="U2785" s="1"/>
      <c r="V2785" s="1"/>
    </row>
    <row r="2786" spans="1:22" x14ac:dyDescent="0.25">
      <c r="A2786" s="1"/>
      <c r="B2786" s="1"/>
      <c r="C2786" s="1"/>
      <c r="D2786" s="1"/>
      <c r="E2786" s="110"/>
      <c r="F2786" s="1"/>
      <c r="G2786" s="1"/>
      <c r="H2786" s="110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3"/>
      <c r="U2786" s="1"/>
      <c r="V2786" s="1"/>
    </row>
    <row r="2787" spans="1:22" x14ac:dyDescent="0.25">
      <c r="A2787" s="1"/>
      <c r="B2787" s="1"/>
      <c r="C2787" s="1"/>
      <c r="D2787" s="1"/>
      <c r="E2787" s="110"/>
      <c r="F2787" s="1"/>
      <c r="G2787" s="1"/>
      <c r="H2787" s="110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3"/>
      <c r="U2787" s="1"/>
      <c r="V2787" s="1"/>
    </row>
    <row r="2788" spans="1:22" x14ac:dyDescent="0.25">
      <c r="A2788" s="1"/>
      <c r="B2788" s="1"/>
      <c r="C2788" s="1"/>
      <c r="D2788" s="1"/>
      <c r="E2788" s="110"/>
      <c r="F2788" s="1"/>
      <c r="G2788" s="1"/>
      <c r="H2788" s="110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3"/>
      <c r="U2788" s="1"/>
      <c r="V2788" s="1"/>
    </row>
    <row r="2789" spans="1:22" x14ac:dyDescent="0.25">
      <c r="A2789" s="1"/>
      <c r="B2789" s="1"/>
      <c r="C2789" s="1"/>
      <c r="D2789" s="1"/>
      <c r="E2789" s="110"/>
      <c r="F2789" s="1"/>
      <c r="G2789" s="1"/>
      <c r="H2789" s="110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3"/>
      <c r="U2789" s="1"/>
      <c r="V2789" s="1"/>
    </row>
    <row r="2790" spans="1:22" x14ac:dyDescent="0.25">
      <c r="A2790" s="1"/>
      <c r="B2790" s="1"/>
      <c r="C2790" s="1"/>
      <c r="D2790" s="1"/>
      <c r="E2790" s="110"/>
      <c r="F2790" s="1"/>
      <c r="G2790" s="1"/>
      <c r="H2790" s="110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3"/>
      <c r="U2790" s="1"/>
      <c r="V2790" s="1"/>
    </row>
    <row r="2791" spans="1:22" x14ac:dyDescent="0.25">
      <c r="A2791" s="1"/>
      <c r="B2791" s="1"/>
      <c r="C2791" s="1"/>
      <c r="D2791" s="1"/>
      <c r="E2791" s="110"/>
      <c r="F2791" s="1"/>
      <c r="G2791" s="1"/>
      <c r="H2791" s="110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3"/>
      <c r="U2791" s="1"/>
      <c r="V2791" s="1"/>
    </row>
    <row r="2792" spans="1:22" x14ac:dyDescent="0.25">
      <c r="A2792" s="1"/>
      <c r="B2792" s="1"/>
      <c r="C2792" s="1"/>
      <c r="D2792" s="1"/>
      <c r="E2792" s="110"/>
      <c r="F2792" s="1"/>
      <c r="G2792" s="1"/>
      <c r="H2792" s="110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3"/>
      <c r="U2792" s="1"/>
      <c r="V2792" s="1"/>
    </row>
    <row r="2793" spans="1:22" x14ac:dyDescent="0.25">
      <c r="A2793" s="1"/>
      <c r="B2793" s="1"/>
      <c r="C2793" s="1"/>
      <c r="D2793" s="1"/>
      <c r="E2793" s="110"/>
      <c r="F2793" s="1"/>
      <c r="G2793" s="1"/>
      <c r="H2793" s="110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3"/>
      <c r="U2793" s="1"/>
      <c r="V2793" s="1"/>
    </row>
    <row r="2794" spans="1:22" x14ac:dyDescent="0.25">
      <c r="A2794" s="1"/>
      <c r="B2794" s="1"/>
      <c r="C2794" s="1"/>
      <c r="D2794" s="1"/>
      <c r="E2794" s="110"/>
      <c r="F2794" s="1"/>
      <c r="G2794" s="1"/>
      <c r="H2794" s="110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3"/>
      <c r="U2794" s="1"/>
      <c r="V2794" s="1"/>
    </row>
    <row r="2795" spans="1:22" x14ac:dyDescent="0.25">
      <c r="A2795" s="1"/>
      <c r="B2795" s="1"/>
      <c r="C2795" s="1"/>
      <c r="D2795" s="1"/>
      <c r="E2795" s="110"/>
      <c r="F2795" s="1"/>
      <c r="G2795" s="1"/>
      <c r="H2795" s="110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3"/>
      <c r="U2795" s="1"/>
      <c r="V2795" s="1"/>
    </row>
    <row r="2796" spans="1:22" x14ac:dyDescent="0.25">
      <c r="A2796" s="1"/>
      <c r="B2796" s="1"/>
      <c r="C2796" s="1"/>
      <c r="D2796" s="1"/>
      <c r="E2796" s="110"/>
      <c r="F2796" s="1"/>
      <c r="G2796" s="1"/>
      <c r="H2796" s="110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3"/>
      <c r="U2796" s="1"/>
      <c r="V2796" s="1"/>
    </row>
    <row r="2797" spans="1:22" x14ac:dyDescent="0.25">
      <c r="A2797" s="1"/>
      <c r="B2797" s="1"/>
      <c r="C2797" s="1"/>
      <c r="D2797" s="1"/>
      <c r="E2797" s="110"/>
      <c r="F2797" s="1"/>
      <c r="G2797" s="1"/>
      <c r="H2797" s="110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3"/>
      <c r="U2797" s="1"/>
      <c r="V2797" s="1"/>
    </row>
    <row r="2798" spans="1:22" x14ac:dyDescent="0.25">
      <c r="A2798" s="1"/>
      <c r="B2798" s="1"/>
      <c r="C2798" s="1"/>
      <c r="D2798" s="1"/>
      <c r="E2798" s="110"/>
      <c r="F2798" s="1"/>
      <c r="G2798" s="1"/>
      <c r="H2798" s="110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3"/>
      <c r="U2798" s="1"/>
      <c r="V2798" s="1"/>
    </row>
    <row r="2799" spans="1:22" x14ac:dyDescent="0.25">
      <c r="A2799" s="1"/>
      <c r="B2799" s="1"/>
      <c r="C2799" s="1"/>
      <c r="D2799" s="1"/>
      <c r="E2799" s="110"/>
      <c r="F2799" s="1"/>
      <c r="G2799" s="1"/>
      <c r="H2799" s="110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3"/>
      <c r="U2799" s="1"/>
      <c r="V2799" s="1"/>
    </row>
    <row r="2800" spans="1:22" x14ac:dyDescent="0.25">
      <c r="A2800" s="1"/>
      <c r="B2800" s="1"/>
      <c r="C2800" s="1"/>
      <c r="D2800" s="1"/>
      <c r="E2800" s="110"/>
      <c r="F2800" s="1"/>
      <c r="G2800" s="1"/>
      <c r="H2800" s="110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3"/>
      <c r="U2800" s="1"/>
      <c r="V2800" s="1"/>
    </row>
    <row r="2801" spans="1:22" x14ac:dyDescent="0.25">
      <c r="A2801" s="1"/>
      <c r="B2801" s="1"/>
      <c r="C2801" s="1"/>
      <c r="D2801" s="1"/>
      <c r="E2801" s="110"/>
      <c r="F2801" s="1"/>
      <c r="G2801" s="1"/>
      <c r="H2801" s="110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3"/>
      <c r="U2801" s="1"/>
      <c r="V2801" s="1"/>
    </row>
    <row r="2802" spans="1:22" x14ac:dyDescent="0.25">
      <c r="A2802" s="1"/>
      <c r="B2802" s="1"/>
      <c r="C2802" s="1"/>
      <c r="D2802" s="1"/>
      <c r="E2802" s="110"/>
      <c r="F2802" s="1"/>
      <c r="G2802" s="1"/>
      <c r="H2802" s="110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3"/>
      <c r="U2802" s="1"/>
      <c r="V2802" s="1"/>
    </row>
    <row r="2803" spans="1:22" x14ac:dyDescent="0.25">
      <c r="A2803" s="1"/>
      <c r="B2803" s="1"/>
      <c r="C2803" s="1"/>
      <c r="D2803" s="1"/>
      <c r="E2803" s="110"/>
      <c r="F2803" s="1"/>
      <c r="G2803" s="1"/>
      <c r="H2803" s="110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3"/>
      <c r="U2803" s="1"/>
      <c r="V2803" s="1"/>
    </row>
    <row r="2804" spans="1:22" x14ac:dyDescent="0.25">
      <c r="A2804" s="1"/>
      <c r="B2804" s="1"/>
      <c r="C2804" s="1"/>
      <c r="D2804" s="1"/>
      <c r="E2804" s="110"/>
      <c r="F2804" s="1"/>
      <c r="G2804" s="1"/>
      <c r="H2804" s="110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3"/>
      <c r="U2804" s="1"/>
      <c r="V2804" s="1"/>
    </row>
    <row r="2805" spans="1:22" x14ac:dyDescent="0.25">
      <c r="A2805" s="1"/>
      <c r="B2805" s="1"/>
      <c r="C2805" s="1"/>
      <c r="D2805" s="1"/>
      <c r="E2805" s="110"/>
      <c r="F2805" s="1"/>
      <c r="G2805" s="1"/>
      <c r="H2805" s="110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3"/>
      <c r="U2805" s="1"/>
      <c r="V2805" s="1"/>
    </row>
    <row r="2806" spans="1:22" x14ac:dyDescent="0.25">
      <c r="A2806" s="1"/>
      <c r="B2806" s="1"/>
      <c r="C2806" s="1"/>
      <c r="D2806" s="1"/>
      <c r="E2806" s="110"/>
      <c r="F2806" s="1"/>
      <c r="G2806" s="1"/>
      <c r="H2806" s="110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3"/>
      <c r="U2806" s="1"/>
      <c r="V2806" s="1"/>
    </row>
    <row r="2807" spans="1:22" x14ac:dyDescent="0.25">
      <c r="A2807" s="1"/>
      <c r="B2807" s="1"/>
      <c r="C2807" s="1"/>
      <c r="D2807" s="1"/>
      <c r="E2807" s="110"/>
      <c r="F2807" s="1"/>
      <c r="G2807" s="1"/>
      <c r="H2807" s="110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3"/>
      <c r="U2807" s="1"/>
      <c r="V2807" s="1"/>
    </row>
    <row r="2808" spans="1:22" x14ac:dyDescent="0.25">
      <c r="A2808" s="1"/>
      <c r="B2808" s="1"/>
      <c r="C2808" s="1"/>
      <c r="D2808" s="1"/>
      <c r="E2808" s="110"/>
      <c r="F2808" s="1"/>
      <c r="G2808" s="1"/>
      <c r="H2808" s="110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3"/>
      <c r="U2808" s="1"/>
      <c r="V2808" s="1"/>
    </row>
    <row r="2809" spans="1:22" x14ac:dyDescent="0.25">
      <c r="A2809" s="1"/>
      <c r="B2809" s="1"/>
      <c r="C2809" s="1"/>
      <c r="D2809" s="1"/>
      <c r="E2809" s="110"/>
      <c r="F2809" s="1"/>
      <c r="G2809" s="1"/>
      <c r="H2809" s="110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3"/>
      <c r="U2809" s="1"/>
      <c r="V2809" s="1"/>
    </row>
    <row r="2810" spans="1:22" x14ac:dyDescent="0.25">
      <c r="A2810" s="1"/>
      <c r="B2810" s="1"/>
      <c r="C2810" s="1"/>
      <c r="D2810" s="1"/>
      <c r="E2810" s="110"/>
      <c r="F2810" s="1"/>
      <c r="G2810" s="1"/>
      <c r="H2810" s="110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3"/>
      <c r="U2810" s="1"/>
      <c r="V2810" s="1"/>
    </row>
    <row r="2811" spans="1:22" x14ac:dyDescent="0.25">
      <c r="A2811" s="1"/>
      <c r="B2811" s="1"/>
      <c r="C2811" s="1"/>
      <c r="D2811" s="1"/>
      <c r="E2811" s="110"/>
      <c r="F2811" s="1"/>
      <c r="G2811" s="1"/>
      <c r="H2811" s="110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3"/>
      <c r="U2811" s="1"/>
      <c r="V2811" s="1"/>
    </row>
    <row r="2812" spans="1:22" x14ac:dyDescent="0.25">
      <c r="A2812" s="1"/>
      <c r="B2812" s="1"/>
      <c r="C2812" s="1"/>
      <c r="D2812" s="1"/>
      <c r="E2812" s="110"/>
      <c r="F2812" s="1"/>
      <c r="G2812" s="1"/>
      <c r="H2812" s="110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3"/>
      <c r="U2812" s="1"/>
      <c r="V2812" s="1"/>
    </row>
    <row r="2813" spans="1:22" x14ac:dyDescent="0.25">
      <c r="A2813" s="1"/>
      <c r="B2813" s="1"/>
      <c r="C2813" s="1"/>
      <c r="D2813" s="1"/>
      <c r="E2813" s="110"/>
      <c r="F2813" s="1"/>
      <c r="G2813" s="1"/>
      <c r="H2813" s="110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3"/>
      <c r="U2813" s="1"/>
      <c r="V2813" s="1"/>
    </row>
    <row r="2814" spans="1:22" x14ac:dyDescent="0.25">
      <c r="A2814" s="1"/>
      <c r="B2814" s="1"/>
      <c r="C2814" s="1"/>
      <c r="D2814" s="1"/>
      <c r="E2814" s="110"/>
      <c r="F2814" s="1"/>
      <c r="G2814" s="1"/>
      <c r="H2814" s="110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3"/>
      <c r="U2814" s="1"/>
      <c r="V2814" s="1"/>
    </row>
    <row r="2815" spans="1:22" x14ac:dyDescent="0.25">
      <c r="A2815" s="1"/>
      <c r="B2815" s="1"/>
      <c r="C2815" s="1"/>
      <c r="D2815" s="1"/>
      <c r="E2815" s="110"/>
      <c r="F2815" s="1"/>
      <c r="G2815" s="1"/>
      <c r="H2815" s="110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3"/>
      <c r="U2815" s="1"/>
      <c r="V2815" s="1"/>
    </row>
    <row r="2816" spans="1:22" x14ac:dyDescent="0.25">
      <c r="A2816" s="1"/>
      <c r="B2816" s="1"/>
      <c r="C2816" s="1"/>
      <c r="D2816" s="1"/>
      <c r="E2816" s="110"/>
      <c r="F2816" s="1"/>
      <c r="G2816" s="1"/>
      <c r="H2816" s="110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3"/>
      <c r="U2816" s="1"/>
      <c r="V2816" s="1"/>
    </row>
    <row r="2817" spans="1:22" x14ac:dyDescent="0.25">
      <c r="A2817" s="1"/>
      <c r="B2817" s="1"/>
      <c r="C2817" s="1"/>
      <c r="D2817" s="1"/>
      <c r="E2817" s="110"/>
      <c r="F2817" s="1"/>
      <c r="G2817" s="1"/>
      <c r="H2817" s="110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3"/>
      <c r="U2817" s="1"/>
      <c r="V2817" s="1"/>
    </row>
    <row r="2818" spans="1:22" x14ac:dyDescent="0.25">
      <c r="A2818" s="1"/>
      <c r="B2818" s="1"/>
      <c r="C2818" s="1"/>
      <c r="D2818" s="1"/>
      <c r="E2818" s="110"/>
      <c r="F2818" s="1"/>
      <c r="G2818" s="1"/>
      <c r="H2818" s="110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3"/>
      <c r="U2818" s="1"/>
      <c r="V2818" s="1"/>
    </row>
    <row r="2819" spans="1:22" x14ac:dyDescent="0.25">
      <c r="A2819" s="1"/>
      <c r="B2819" s="1"/>
      <c r="C2819" s="1"/>
      <c r="D2819" s="1"/>
      <c r="E2819" s="110"/>
      <c r="F2819" s="1"/>
      <c r="G2819" s="1"/>
      <c r="H2819" s="110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3"/>
      <c r="U2819" s="1"/>
      <c r="V2819" s="1"/>
    </row>
    <row r="2820" spans="1:22" x14ac:dyDescent="0.25">
      <c r="A2820" s="1"/>
      <c r="B2820" s="1"/>
      <c r="C2820" s="1"/>
      <c r="D2820" s="1"/>
      <c r="E2820" s="110"/>
      <c r="F2820" s="1"/>
      <c r="G2820" s="1"/>
      <c r="H2820" s="110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3"/>
      <c r="U2820" s="1"/>
      <c r="V2820" s="1"/>
    </row>
    <row r="2821" spans="1:22" x14ac:dyDescent="0.25">
      <c r="A2821" s="1"/>
      <c r="B2821" s="1"/>
      <c r="C2821" s="1"/>
      <c r="D2821" s="1"/>
      <c r="E2821" s="110"/>
      <c r="F2821" s="1"/>
      <c r="G2821" s="1"/>
      <c r="H2821" s="110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3"/>
      <c r="U2821" s="1"/>
      <c r="V2821" s="1"/>
    </row>
    <row r="2822" spans="1:22" x14ac:dyDescent="0.25">
      <c r="A2822" s="1"/>
      <c r="B2822" s="1"/>
      <c r="C2822" s="1"/>
      <c r="D2822" s="1"/>
      <c r="E2822" s="110"/>
      <c r="F2822" s="1"/>
      <c r="G2822" s="1"/>
      <c r="H2822" s="110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3"/>
      <c r="U2822" s="1"/>
      <c r="V2822" s="1"/>
    </row>
    <row r="2823" spans="1:22" x14ac:dyDescent="0.25">
      <c r="A2823" s="1"/>
      <c r="B2823" s="1"/>
      <c r="C2823" s="1"/>
      <c r="D2823" s="1"/>
      <c r="E2823" s="110"/>
      <c r="F2823" s="1"/>
      <c r="G2823" s="1"/>
      <c r="H2823" s="110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3"/>
      <c r="U2823" s="1"/>
      <c r="V2823" s="1"/>
    </row>
    <row r="2824" spans="1:22" x14ac:dyDescent="0.25">
      <c r="A2824" s="1"/>
      <c r="B2824" s="1"/>
      <c r="C2824" s="1"/>
      <c r="D2824" s="1"/>
      <c r="E2824" s="110"/>
      <c r="F2824" s="1"/>
      <c r="G2824" s="1"/>
      <c r="H2824" s="110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3"/>
      <c r="U2824" s="1"/>
      <c r="V2824" s="1"/>
    </row>
    <row r="2825" spans="1:22" x14ac:dyDescent="0.25">
      <c r="A2825" s="1"/>
      <c r="B2825" s="1"/>
      <c r="C2825" s="1"/>
      <c r="D2825" s="1"/>
      <c r="E2825" s="110"/>
      <c r="F2825" s="1"/>
      <c r="G2825" s="1"/>
      <c r="H2825" s="110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3"/>
      <c r="U2825" s="1"/>
      <c r="V2825" s="1"/>
    </row>
    <row r="2826" spans="1:22" x14ac:dyDescent="0.25">
      <c r="A2826" s="1"/>
      <c r="B2826" s="1"/>
      <c r="C2826" s="1"/>
      <c r="D2826" s="1"/>
      <c r="E2826" s="110"/>
      <c r="F2826" s="1"/>
      <c r="G2826" s="1"/>
      <c r="H2826" s="110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3"/>
      <c r="U2826" s="1"/>
      <c r="V2826" s="1"/>
    </row>
    <row r="2827" spans="1:22" x14ac:dyDescent="0.25">
      <c r="A2827" s="1"/>
      <c r="B2827" s="1"/>
      <c r="C2827" s="1"/>
      <c r="D2827" s="1"/>
      <c r="E2827" s="110"/>
      <c r="F2827" s="1"/>
      <c r="G2827" s="1"/>
      <c r="H2827" s="110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3"/>
      <c r="U2827" s="1"/>
      <c r="V2827" s="1"/>
    </row>
    <row r="2828" spans="1:22" x14ac:dyDescent="0.25">
      <c r="A2828" s="1"/>
      <c r="B2828" s="1"/>
      <c r="C2828" s="1"/>
      <c r="D2828" s="1"/>
      <c r="E2828" s="110"/>
      <c r="F2828" s="1"/>
      <c r="G2828" s="1"/>
      <c r="H2828" s="110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3"/>
      <c r="U2828" s="1"/>
      <c r="V2828" s="1"/>
    </row>
    <row r="2829" spans="1:22" x14ac:dyDescent="0.25">
      <c r="A2829" s="1"/>
      <c r="B2829" s="1"/>
      <c r="C2829" s="1"/>
      <c r="D2829" s="1"/>
      <c r="E2829" s="110"/>
      <c r="F2829" s="1"/>
      <c r="G2829" s="1"/>
      <c r="H2829" s="110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3"/>
      <c r="U2829" s="1"/>
      <c r="V2829" s="1"/>
    </row>
    <row r="2830" spans="1:22" x14ac:dyDescent="0.25">
      <c r="A2830" s="1"/>
      <c r="B2830" s="1"/>
      <c r="C2830" s="1"/>
      <c r="D2830" s="1"/>
      <c r="E2830" s="110"/>
      <c r="F2830" s="1"/>
      <c r="G2830" s="1"/>
      <c r="H2830" s="110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3"/>
      <c r="U2830" s="1"/>
      <c r="V2830" s="1"/>
    </row>
    <row r="2831" spans="1:22" x14ac:dyDescent="0.25">
      <c r="A2831" s="1"/>
      <c r="B2831" s="1"/>
      <c r="C2831" s="1"/>
      <c r="D2831" s="1"/>
      <c r="E2831" s="110"/>
      <c r="F2831" s="1"/>
      <c r="G2831" s="1"/>
      <c r="H2831" s="110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3"/>
      <c r="U2831" s="1"/>
      <c r="V2831" s="1"/>
    </row>
    <row r="2832" spans="1:22" x14ac:dyDescent="0.25">
      <c r="A2832" s="1"/>
      <c r="B2832" s="1"/>
      <c r="C2832" s="1"/>
      <c r="D2832" s="1"/>
      <c r="E2832" s="110"/>
      <c r="F2832" s="1"/>
      <c r="G2832" s="1"/>
      <c r="H2832" s="110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3"/>
      <c r="U2832" s="1"/>
      <c r="V2832" s="1"/>
    </row>
    <row r="2833" spans="1:22" x14ac:dyDescent="0.25">
      <c r="A2833" s="1"/>
      <c r="B2833" s="1"/>
      <c r="C2833" s="1"/>
      <c r="D2833" s="1"/>
      <c r="E2833" s="110"/>
      <c r="F2833" s="1"/>
      <c r="G2833" s="1"/>
      <c r="H2833" s="110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3"/>
      <c r="U2833" s="1"/>
      <c r="V2833" s="1"/>
    </row>
    <row r="2834" spans="1:22" x14ac:dyDescent="0.25">
      <c r="A2834" s="1"/>
      <c r="B2834" s="1"/>
      <c r="C2834" s="1"/>
      <c r="D2834" s="1"/>
      <c r="E2834" s="110"/>
      <c r="F2834" s="1"/>
      <c r="G2834" s="1"/>
      <c r="H2834" s="110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3"/>
      <c r="U2834" s="1"/>
      <c r="V2834" s="1"/>
    </row>
    <row r="2835" spans="1:22" x14ac:dyDescent="0.25">
      <c r="A2835" s="1"/>
      <c r="B2835" s="1"/>
      <c r="C2835" s="1"/>
      <c r="D2835" s="1"/>
      <c r="E2835" s="110"/>
      <c r="F2835" s="1"/>
      <c r="G2835" s="1"/>
      <c r="H2835" s="110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3"/>
      <c r="U2835" s="1"/>
      <c r="V2835" s="1"/>
    </row>
    <row r="2836" spans="1:22" x14ac:dyDescent="0.25">
      <c r="A2836" s="1"/>
      <c r="B2836" s="1"/>
      <c r="C2836" s="1"/>
      <c r="D2836" s="1"/>
      <c r="E2836" s="110"/>
      <c r="F2836" s="1"/>
      <c r="G2836" s="1"/>
      <c r="H2836" s="110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3"/>
      <c r="U2836" s="1"/>
      <c r="V2836" s="1"/>
    </row>
    <row r="2837" spans="1:22" x14ac:dyDescent="0.25">
      <c r="A2837" s="1"/>
      <c r="B2837" s="1"/>
      <c r="C2837" s="1"/>
      <c r="D2837" s="1"/>
      <c r="E2837" s="110"/>
      <c r="F2837" s="1"/>
      <c r="G2837" s="1"/>
      <c r="H2837" s="110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3"/>
      <c r="U2837" s="1"/>
      <c r="V2837" s="1"/>
    </row>
    <row r="2838" spans="1:22" x14ac:dyDescent="0.25">
      <c r="A2838" s="1"/>
      <c r="B2838" s="1"/>
      <c r="C2838" s="1"/>
      <c r="D2838" s="1"/>
      <c r="E2838" s="110"/>
      <c r="F2838" s="1"/>
      <c r="G2838" s="1"/>
      <c r="H2838" s="110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3"/>
      <c r="U2838" s="1"/>
      <c r="V2838" s="1"/>
    </row>
    <row r="2839" spans="1:22" x14ac:dyDescent="0.25">
      <c r="A2839" s="1"/>
      <c r="B2839" s="1"/>
      <c r="C2839" s="1"/>
      <c r="D2839" s="1"/>
      <c r="E2839" s="110"/>
      <c r="F2839" s="1"/>
      <c r="G2839" s="1"/>
      <c r="H2839" s="110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3"/>
      <c r="U2839" s="1"/>
      <c r="V2839" s="1"/>
    </row>
    <row r="2840" spans="1:22" x14ac:dyDescent="0.25">
      <c r="A2840" s="1"/>
      <c r="B2840" s="1"/>
      <c r="C2840" s="1"/>
      <c r="D2840" s="1"/>
      <c r="E2840" s="110"/>
      <c r="F2840" s="1"/>
      <c r="G2840" s="1"/>
      <c r="H2840" s="110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3"/>
      <c r="U2840" s="1"/>
      <c r="V2840" s="1"/>
    </row>
    <row r="2841" spans="1:22" x14ac:dyDescent="0.25">
      <c r="A2841" s="1"/>
      <c r="B2841" s="1"/>
      <c r="C2841" s="1"/>
      <c r="D2841" s="1"/>
      <c r="E2841" s="110"/>
      <c r="F2841" s="1"/>
      <c r="G2841" s="1"/>
      <c r="H2841" s="110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3"/>
      <c r="U2841" s="1"/>
      <c r="V2841" s="1"/>
    </row>
    <row r="2842" spans="1:22" x14ac:dyDescent="0.25">
      <c r="A2842" s="1"/>
      <c r="B2842" s="1"/>
      <c r="C2842" s="1"/>
      <c r="D2842" s="1"/>
      <c r="E2842" s="110"/>
      <c r="F2842" s="1"/>
      <c r="G2842" s="1"/>
      <c r="H2842" s="110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3"/>
      <c r="U2842" s="1"/>
      <c r="V2842" s="1"/>
    </row>
    <row r="2843" spans="1:22" x14ac:dyDescent="0.25">
      <c r="A2843" s="1"/>
      <c r="B2843" s="1"/>
      <c r="C2843" s="1"/>
      <c r="D2843" s="1"/>
      <c r="E2843" s="110"/>
      <c r="F2843" s="1"/>
      <c r="G2843" s="1"/>
      <c r="H2843" s="110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3"/>
      <c r="U2843" s="1"/>
      <c r="V2843" s="1"/>
    </row>
    <row r="2844" spans="1:22" x14ac:dyDescent="0.25">
      <c r="A2844" s="1"/>
      <c r="B2844" s="1"/>
      <c r="C2844" s="1"/>
      <c r="D2844" s="1"/>
      <c r="E2844" s="110"/>
      <c r="F2844" s="1"/>
      <c r="G2844" s="1"/>
      <c r="H2844" s="110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3"/>
      <c r="U2844" s="1"/>
      <c r="V2844" s="1"/>
    </row>
    <row r="2845" spans="1:22" x14ac:dyDescent="0.25">
      <c r="A2845" s="1"/>
      <c r="B2845" s="1"/>
      <c r="C2845" s="1"/>
      <c r="D2845" s="1"/>
      <c r="E2845" s="110"/>
      <c r="F2845" s="1"/>
      <c r="G2845" s="1"/>
      <c r="H2845" s="110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3"/>
      <c r="U2845" s="1"/>
      <c r="V2845" s="1"/>
    </row>
    <row r="2846" spans="1:22" x14ac:dyDescent="0.25">
      <c r="A2846" s="1"/>
      <c r="B2846" s="1"/>
      <c r="C2846" s="1"/>
      <c r="D2846" s="1"/>
      <c r="E2846" s="110"/>
      <c r="F2846" s="1"/>
      <c r="G2846" s="1"/>
      <c r="H2846" s="110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3"/>
      <c r="U2846" s="1"/>
      <c r="V2846" s="1"/>
    </row>
    <row r="2847" spans="1:22" x14ac:dyDescent="0.25">
      <c r="A2847" s="1"/>
      <c r="B2847" s="1"/>
      <c r="C2847" s="1"/>
      <c r="D2847" s="1"/>
      <c r="E2847" s="110"/>
      <c r="F2847" s="1"/>
      <c r="G2847" s="1"/>
      <c r="H2847" s="110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3"/>
      <c r="U2847" s="1"/>
      <c r="V2847" s="1"/>
    </row>
    <row r="2848" spans="1:22" x14ac:dyDescent="0.25">
      <c r="A2848" s="1"/>
      <c r="B2848" s="1"/>
      <c r="C2848" s="1"/>
      <c r="D2848" s="1"/>
      <c r="E2848" s="110"/>
      <c r="F2848" s="1"/>
      <c r="G2848" s="1"/>
      <c r="H2848" s="110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3"/>
      <c r="U2848" s="1"/>
      <c r="V2848" s="1"/>
    </row>
    <row r="2849" spans="1:22" x14ac:dyDescent="0.25">
      <c r="A2849" s="1"/>
      <c r="B2849" s="1"/>
      <c r="C2849" s="1"/>
      <c r="D2849" s="1"/>
      <c r="E2849" s="110"/>
      <c r="F2849" s="1"/>
      <c r="G2849" s="1"/>
      <c r="H2849" s="110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3"/>
      <c r="U2849" s="1"/>
      <c r="V2849" s="1"/>
    </row>
    <row r="2850" spans="1:22" x14ac:dyDescent="0.25">
      <c r="A2850" s="1"/>
      <c r="B2850" s="1"/>
      <c r="C2850" s="1"/>
      <c r="D2850" s="1"/>
      <c r="E2850" s="110"/>
      <c r="F2850" s="1"/>
      <c r="G2850" s="1"/>
      <c r="H2850" s="110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3"/>
      <c r="U2850" s="1"/>
      <c r="V2850" s="1"/>
    </row>
    <row r="2851" spans="1:22" x14ac:dyDescent="0.25">
      <c r="A2851" s="1"/>
      <c r="B2851" s="1"/>
      <c r="C2851" s="1"/>
      <c r="D2851" s="1"/>
      <c r="E2851" s="110"/>
      <c r="F2851" s="1"/>
      <c r="G2851" s="1"/>
      <c r="H2851" s="110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3"/>
      <c r="U2851" s="1"/>
      <c r="V2851" s="1"/>
    </row>
    <row r="2852" spans="1:22" x14ac:dyDescent="0.25">
      <c r="A2852" s="1"/>
      <c r="B2852" s="1"/>
      <c r="C2852" s="1"/>
      <c r="D2852" s="1"/>
      <c r="E2852" s="110"/>
      <c r="F2852" s="1"/>
      <c r="G2852" s="1"/>
      <c r="H2852" s="110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3"/>
      <c r="U2852" s="1"/>
      <c r="V2852" s="1"/>
    </row>
    <row r="2853" spans="1:22" x14ac:dyDescent="0.25">
      <c r="A2853" s="1"/>
      <c r="B2853" s="1"/>
      <c r="C2853" s="1"/>
      <c r="D2853" s="1"/>
      <c r="E2853" s="110"/>
      <c r="F2853" s="1"/>
      <c r="G2853" s="1"/>
      <c r="H2853" s="110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3"/>
      <c r="U2853" s="1"/>
      <c r="V2853" s="1"/>
    </row>
    <row r="2854" spans="1:22" x14ac:dyDescent="0.25">
      <c r="A2854" s="1"/>
      <c r="B2854" s="1"/>
      <c r="C2854" s="1"/>
      <c r="D2854" s="1"/>
      <c r="E2854" s="110"/>
      <c r="F2854" s="1"/>
      <c r="G2854" s="1"/>
      <c r="H2854" s="110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3"/>
      <c r="U2854" s="1"/>
      <c r="V2854" s="1"/>
    </row>
    <row r="2855" spans="1:22" x14ac:dyDescent="0.25">
      <c r="A2855" s="1"/>
      <c r="B2855" s="1"/>
      <c r="C2855" s="1"/>
      <c r="D2855" s="1"/>
      <c r="E2855" s="110"/>
      <c r="F2855" s="1"/>
      <c r="G2855" s="1"/>
      <c r="H2855" s="110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3"/>
      <c r="U2855" s="1"/>
      <c r="V2855" s="1"/>
    </row>
    <row r="2856" spans="1:22" x14ac:dyDescent="0.25">
      <c r="A2856" s="1"/>
      <c r="B2856" s="1"/>
      <c r="C2856" s="1"/>
      <c r="D2856" s="1"/>
      <c r="E2856" s="110"/>
      <c r="F2856" s="1"/>
      <c r="G2856" s="1"/>
      <c r="H2856" s="110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3"/>
      <c r="U2856" s="1"/>
      <c r="V2856" s="1"/>
    </row>
    <row r="2857" spans="1:22" x14ac:dyDescent="0.25">
      <c r="A2857" s="1"/>
      <c r="B2857" s="1"/>
      <c r="C2857" s="1"/>
      <c r="D2857" s="1"/>
      <c r="E2857" s="110"/>
      <c r="F2857" s="1"/>
      <c r="G2857" s="1"/>
      <c r="H2857" s="110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3"/>
      <c r="U2857" s="1"/>
      <c r="V2857" s="1"/>
    </row>
    <row r="2858" spans="1:22" x14ac:dyDescent="0.25">
      <c r="A2858" s="1"/>
      <c r="B2858" s="1"/>
      <c r="C2858" s="1"/>
      <c r="D2858" s="1"/>
      <c r="E2858" s="110"/>
      <c r="F2858" s="1"/>
      <c r="G2858" s="1"/>
      <c r="H2858" s="110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3"/>
      <c r="U2858" s="1"/>
      <c r="V2858" s="1"/>
    </row>
    <row r="2859" spans="1:22" x14ac:dyDescent="0.25">
      <c r="A2859" s="1"/>
      <c r="B2859" s="1"/>
      <c r="C2859" s="1"/>
      <c r="D2859" s="1"/>
      <c r="E2859" s="110"/>
      <c r="F2859" s="1"/>
      <c r="G2859" s="1"/>
      <c r="H2859" s="110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3"/>
      <c r="U2859" s="1"/>
      <c r="V2859" s="1"/>
    </row>
    <row r="2860" spans="1:22" x14ac:dyDescent="0.25">
      <c r="A2860" s="1"/>
      <c r="B2860" s="1"/>
      <c r="C2860" s="1"/>
      <c r="D2860" s="1"/>
      <c r="E2860" s="110"/>
      <c r="F2860" s="1"/>
      <c r="G2860" s="1"/>
      <c r="H2860" s="110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3"/>
      <c r="U2860" s="1"/>
      <c r="V2860" s="1"/>
    </row>
    <row r="2861" spans="1:22" x14ac:dyDescent="0.25">
      <c r="A2861" s="1"/>
      <c r="B2861" s="1"/>
      <c r="C2861" s="1"/>
      <c r="D2861" s="1"/>
      <c r="E2861" s="110"/>
      <c r="F2861" s="1"/>
      <c r="G2861" s="1"/>
      <c r="H2861" s="110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3"/>
      <c r="U2861" s="1"/>
      <c r="V2861" s="1"/>
    </row>
    <row r="2862" spans="1:22" x14ac:dyDescent="0.25">
      <c r="A2862" s="1"/>
      <c r="B2862" s="1"/>
      <c r="C2862" s="1"/>
      <c r="D2862" s="1"/>
      <c r="E2862" s="110"/>
      <c r="F2862" s="1"/>
      <c r="G2862" s="1"/>
      <c r="H2862" s="110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3"/>
      <c r="U2862" s="1"/>
      <c r="V2862" s="1"/>
    </row>
    <row r="2863" spans="1:22" x14ac:dyDescent="0.25">
      <c r="A2863" s="1"/>
      <c r="B2863" s="1"/>
      <c r="C2863" s="1"/>
      <c r="D2863" s="1"/>
      <c r="E2863" s="110"/>
      <c r="F2863" s="1"/>
      <c r="G2863" s="1"/>
      <c r="H2863" s="110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3"/>
      <c r="U2863" s="1"/>
      <c r="V2863" s="1"/>
    </row>
    <row r="2864" spans="1:22" x14ac:dyDescent="0.25">
      <c r="A2864" s="1"/>
      <c r="B2864" s="1"/>
      <c r="C2864" s="1"/>
      <c r="D2864" s="1"/>
      <c r="E2864" s="110"/>
      <c r="F2864" s="1"/>
      <c r="G2864" s="1"/>
      <c r="H2864" s="110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3"/>
      <c r="U2864" s="1"/>
      <c r="V2864" s="1"/>
    </row>
    <row r="2865" spans="1:22" x14ac:dyDescent="0.25">
      <c r="A2865" s="1"/>
      <c r="B2865" s="1"/>
      <c r="C2865" s="1"/>
      <c r="D2865" s="1"/>
      <c r="E2865" s="110"/>
      <c r="F2865" s="1"/>
      <c r="G2865" s="1"/>
      <c r="H2865" s="110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3"/>
      <c r="U2865" s="1"/>
      <c r="V2865" s="1"/>
    </row>
    <row r="2866" spans="1:22" x14ac:dyDescent="0.25">
      <c r="A2866" s="1"/>
      <c r="B2866" s="1"/>
      <c r="C2866" s="1"/>
      <c r="D2866" s="1"/>
      <c r="E2866" s="110"/>
      <c r="F2866" s="1"/>
      <c r="G2866" s="1"/>
      <c r="H2866" s="110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3"/>
      <c r="U2866" s="1"/>
      <c r="V2866" s="1"/>
    </row>
    <row r="2867" spans="1:22" x14ac:dyDescent="0.25">
      <c r="A2867" s="1"/>
      <c r="B2867" s="1"/>
      <c r="C2867" s="1"/>
      <c r="D2867" s="1"/>
      <c r="E2867" s="110"/>
      <c r="F2867" s="1"/>
      <c r="G2867" s="1"/>
      <c r="H2867" s="110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3"/>
      <c r="U2867" s="1"/>
      <c r="V2867" s="1"/>
    </row>
    <row r="2868" spans="1:22" x14ac:dyDescent="0.25">
      <c r="A2868" s="1"/>
      <c r="B2868" s="1"/>
      <c r="C2868" s="1"/>
      <c r="D2868" s="1"/>
      <c r="E2868" s="110"/>
      <c r="F2868" s="1"/>
      <c r="G2868" s="1"/>
      <c r="H2868" s="110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3"/>
      <c r="U2868" s="1"/>
      <c r="V2868" s="1"/>
    </row>
    <row r="2869" spans="1:22" x14ac:dyDescent="0.25">
      <c r="A2869" s="1"/>
      <c r="B2869" s="1"/>
      <c r="C2869" s="1"/>
      <c r="D2869" s="1"/>
      <c r="E2869" s="110"/>
      <c r="F2869" s="1"/>
      <c r="G2869" s="1"/>
      <c r="H2869" s="110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3"/>
      <c r="U2869" s="1"/>
      <c r="V2869" s="1"/>
    </row>
    <row r="2870" spans="1:22" x14ac:dyDescent="0.25">
      <c r="A2870" s="1"/>
      <c r="B2870" s="1"/>
      <c r="C2870" s="1"/>
      <c r="D2870" s="1"/>
      <c r="E2870" s="110"/>
      <c r="F2870" s="1"/>
      <c r="G2870" s="1"/>
      <c r="H2870" s="110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3"/>
      <c r="U2870" s="1"/>
      <c r="V2870" s="1"/>
    </row>
    <row r="2871" spans="1:22" x14ac:dyDescent="0.25">
      <c r="A2871" s="1"/>
      <c r="B2871" s="1"/>
      <c r="C2871" s="1"/>
      <c r="D2871" s="1"/>
      <c r="E2871" s="110"/>
      <c r="F2871" s="1"/>
      <c r="G2871" s="1"/>
      <c r="H2871" s="110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3"/>
      <c r="U2871" s="1"/>
      <c r="V2871" s="1"/>
    </row>
    <row r="2872" spans="1:22" x14ac:dyDescent="0.25">
      <c r="A2872" s="1"/>
      <c r="B2872" s="1"/>
      <c r="C2872" s="1"/>
      <c r="D2872" s="1"/>
      <c r="E2872" s="110"/>
      <c r="F2872" s="1"/>
      <c r="G2872" s="1"/>
      <c r="H2872" s="110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3"/>
      <c r="U2872" s="1"/>
      <c r="V2872" s="1"/>
    </row>
    <row r="2873" spans="1:22" x14ac:dyDescent="0.25">
      <c r="A2873" s="1"/>
      <c r="B2873" s="1"/>
      <c r="C2873" s="1"/>
      <c r="D2873" s="1"/>
      <c r="E2873" s="110"/>
      <c r="F2873" s="1"/>
      <c r="G2873" s="1"/>
      <c r="H2873" s="110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3"/>
      <c r="U2873" s="1"/>
      <c r="V2873" s="1"/>
    </row>
    <row r="2874" spans="1:22" x14ac:dyDescent="0.25">
      <c r="A2874" s="1"/>
      <c r="B2874" s="1"/>
      <c r="C2874" s="1"/>
      <c r="D2874" s="1"/>
      <c r="E2874" s="110"/>
      <c r="F2874" s="1"/>
      <c r="G2874" s="1"/>
      <c r="H2874" s="110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3"/>
      <c r="U2874" s="1"/>
      <c r="V2874" s="1"/>
    </row>
    <row r="2875" spans="1:22" x14ac:dyDescent="0.25">
      <c r="A2875" s="1"/>
      <c r="B2875" s="1"/>
      <c r="C2875" s="1"/>
      <c r="D2875" s="1"/>
      <c r="E2875" s="110"/>
      <c r="F2875" s="1"/>
      <c r="G2875" s="1"/>
      <c r="H2875" s="110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3"/>
      <c r="U2875" s="1"/>
      <c r="V2875" s="1"/>
    </row>
    <row r="2876" spans="1:22" x14ac:dyDescent="0.25">
      <c r="A2876" s="1"/>
      <c r="B2876" s="1"/>
      <c r="C2876" s="1"/>
      <c r="D2876" s="1"/>
      <c r="E2876" s="110"/>
      <c r="F2876" s="1"/>
      <c r="G2876" s="1"/>
      <c r="H2876" s="110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3"/>
      <c r="U2876" s="1"/>
      <c r="V2876" s="1"/>
    </row>
    <row r="2877" spans="1:22" x14ac:dyDescent="0.25">
      <c r="A2877" s="1"/>
      <c r="B2877" s="1"/>
      <c r="C2877" s="1"/>
      <c r="D2877" s="1"/>
      <c r="E2877" s="110"/>
      <c r="F2877" s="1"/>
      <c r="G2877" s="1"/>
      <c r="H2877" s="110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3"/>
      <c r="U2877" s="1"/>
      <c r="V2877" s="1"/>
    </row>
    <row r="2878" spans="1:22" x14ac:dyDescent="0.25">
      <c r="A2878" s="1"/>
      <c r="B2878" s="1"/>
      <c r="C2878" s="1"/>
      <c r="D2878" s="1"/>
      <c r="E2878" s="110"/>
      <c r="F2878" s="1"/>
      <c r="G2878" s="1"/>
      <c r="H2878" s="110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3"/>
      <c r="U2878" s="1"/>
      <c r="V2878" s="1"/>
    </row>
    <row r="2879" spans="1:22" x14ac:dyDescent="0.25">
      <c r="A2879" s="1"/>
      <c r="B2879" s="1"/>
      <c r="C2879" s="1"/>
      <c r="D2879" s="1"/>
      <c r="E2879" s="110"/>
      <c r="F2879" s="1"/>
      <c r="G2879" s="1"/>
      <c r="H2879" s="110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3"/>
      <c r="U2879" s="1"/>
      <c r="V2879" s="1"/>
    </row>
    <row r="2880" spans="1:22" x14ac:dyDescent="0.25">
      <c r="A2880" s="1"/>
      <c r="B2880" s="1"/>
      <c r="C2880" s="1"/>
      <c r="D2880" s="1"/>
      <c r="E2880" s="110"/>
      <c r="F2880" s="1"/>
      <c r="G2880" s="1"/>
      <c r="H2880" s="110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3"/>
      <c r="U2880" s="1"/>
      <c r="V2880" s="1"/>
    </row>
    <row r="2881" spans="1:22" x14ac:dyDescent="0.25">
      <c r="A2881" s="1"/>
      <c r="B2881" s="1"/>
      <c r="C2881" s="1"/>
      <c r="D2881" s="1"/>
      <c r="E2881" s="110"/>
      <c r="F2881" s="1"/>
      <c r="G2881" s="1"/>
      <c r="H2881" s="110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3"/>
      <c r="U2881" s="1"/>
      <c r="V2881" s="1"/>
    </row>
    <row r="2882" spans="1:22" x14ac:dyDescent="0.25">
      <c r="A2882" s="1"/>
      <c r="B2882" s="1"/>
      <c r="C2882" s="1"/>
      <c r="D2882" s="1"/>
      <c r="E2882" s="110"/>
      <c r="F2882" s="1"/>
      <c r="G2882" s="1"/>
      <c r="H2882" s="110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3"/>
      <c r="U2882" s="1"/>
      <c r="V2882" s="1"/>
    </row>
    <row r="2883" spans="1:22" x14ac:dyDescent="0.25">
      <c r="A2883" s="1"/>
      <c r="B2883" s="1"/>
      <c r="C2883" s="1"/>
      <c r="D2883" s="1"/>
      <c r="E2883" s="110"/>
      <c r="F2883" s="1"/>
      <c r="G2883" s="1"/>
      <c r="H2883" s="110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3"/>
      <c r="U2883" s="1"/>
      <c r="V2883" s="1"/>
    </row>
    <row r="2884" spans="1:22" x14ac:dyDescent="0.25">
      <c r="A2884" s="1"/>
      <c r="B2884" s="1"/>
      <c r="C2884" s="1"/>
      <c r="D2884" s="1"/>
      <c r="E2884" s="110"/>
      <c r="F2884" s="1"/>
      <c r="G2884" s="1"/>
      <c r="H2884" s="110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3"/>
      <c r="U2884" s="1"/>
      <c r="V2884" s="1"/>
    </row>
    <row r="2885" spans="1:22" x14ac:dyDescent="0.25">
      <c r="A2885" s="1"/>
      <c r="B2885" s="1"/>
      <c r="C2885" s="1"/>
      <c r="D2885" s="1"/>
      <c r="E2885" s="110"/>
      <c r="F2885" s="1"/>
      <c r="G2885" s="1"/>
      <c r="H2885" s="110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3"/>
      <c r="U2885" s="1"/>
      <c r="V2885" s="1"/>
    </row>
    <row r="2886" spans="1:22" x14ac:dyDescent="0.25">
      <c r="A2886" s="1"/>
      <c r="B2886" s="1"/>
      <c r="C2886" s="1"/>
      <c r="D2886" s="1"/>
      <c r="E2886" s="110"/>
      <c r="F2886" s="1"/>
      <c r="G2886" s="1"/>
      <c r="H2886" s="110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3"/>
      <c r="U2886" s="1"/>
      <c r="V2886" s="1"/>
    </row>
    <row r="2887" spans="1:22" x14ac:dyDescent="0.25">
      <c r="A2887" s="1"/>
      <c r="B2887" s="1"/>
      <c r="C2887" s="1"/>
      <c r="D2887" s="1"/>
      <c r="E2887" s="110"/>
      <c r="F2887" s="1"/>
      <c r="G2887" s="1"/>
      <c r="H2887" s="110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3"/>
      <c r="U2887" s="1"/>
      <c r="V2887" s="1"/>
    </row>
    <row r="2888" spans="1:22" x14ac:dyDescent="0.25">
      <c r="A2888" s="1"/>
      <c r="B2888" s="1"/>
      <c r="C2888" s="1"/>
      <c r="D2888" s="1"/>
      <c r="E2888" s="110"/>
      <c r="F2888" s="1"/>
      <c r="G2888" s="1"/>
      <c r="H2888" s="110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3"/>
      <c r="U2888" s="1"/>
      <c r="V2888" s="1"/>
    </row>
    <row r="2889" spans="1:22" x14ac:dyDescent="0.25">
      <c r="A2889" s="1"/>
      <c r="B2889" s="1"/>
      <c r="C2889" s="1"/>
      <c r="D2889" s="1"/>
      <c r="E2889" s="110"/>
      <c r="F2889" s="1"/>
      <c r="G2889" s="1"/>
      <c r="H2889" s="110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3"/>
      <c r="U2889" s="1"/>
      <c r="V2889" s="1"/>
    </row>
    <row r="2890" spans="1:22" x14ac:dyDescent="0.25">
      <c r="A2890" s="1"/>
      <c r="B2890" s="1"/>
      <c r="C2890" s="1"/>
      <c r="D2890" s="1"/>
      <c r="E2890" s="110"/>
      <c r="F2890" s="1"/>
      <c r="G2890" s="1"/>
      <c r="H2890" s="110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3"/>
      <c r="U2890" s="1"/>
      <c r="V2890" s="1"/>
    </row>
    <row r="2891" spans="1:22" x14ac:dyDescent="0.25">
      <c r="A2891" s="1"/>
      <c r="B2891" s="1"/>
      <c r="C2891" s="1"/>
      <c r="D2891" s="1"/>
      <c r="E2891" s="110"/>
      <c r="F2891" s="1"/>
      <c r="G2891" s="1"/>
      <c r="H2891" s="110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3"/>
      <c r="U2891" s="1"/>
      <c r="V2891" s="1"/>
    </row>
    <row r="2892" spans="1:22" x14ac:dyDescent="0.25">
      <c r="A2892" s="1"/>
      <c r="B2892" s="1"/>
      <c r="C2892" s="1"/>
      <c r="D2892" s="1"/>
      <c r="E2892" s="110"/>
      <c r="F2892" s="1"/>
      <c r="G2892" s="1"/>
      <c r="H2892" s="110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3"/>
      <c r="U2892" s="1"/>
      <c r="V2892" s="1"/>
    </row>
    <row r="2893" spans="1:22" x14ac:dyDescent="0.25">
      <c r="A2893" s="1"/>
      <c r="B2893" s="1"/>
      <c r="C2893" s="1"/>
      <c r="D2893" s="1"/>
      <c r="E2893" s="110"/>
      <c r="F2893" s="1"/>
      <c r="G2893" s="1"/>
      <c r="H2893" s="110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3"/>
      <c r="U2893" s="1"/>
      <c r="V2893" s="1"/>
    </row>
    <row r="2894" spans="1:22" x14ac:dyDescent="0.25">
      <c r="A2894" s="1"/>
      <c r="B2894" s="1"/>
      <c r="C2894" s="1"/>
      <c r="D2894" s="1"/>
      <c r="E2894" s="110"/>
      <c r="F2894" s="1"/>
      <c r="G2894" s="1"/>
      <c r="H2894" s="110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3"/>
      <c r="U2894" s="1"/>
      <c r="V2894" s="1"/>
    </row>
    <row r="2895" spans="1:22" x14ac:dyDescent="0.25">
      <c r="A2895" s="1"/>
      <c r="B2895" s="1"/>
      <c r="C2895" s="1"/>
      <c r="D2895" s="1"/>
      <c r="E2895" s="110"/>
      <c r="F2895" s="1"/>
      <c r="G2895" s="1"/>
      <c r="H2895" s="110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3"/>
      <c r="U2895" s="1"/>
      <c r="V2895" s="1"/>
    </row>
    <row r="2896" spans="1:22" x14ac:dyDescent="0.25">
      <c r="A2896" s="1"/>
      <c r="B2896" s="1"/>
      <c r="C2896" s="1"/>
      <c r="D2896" s="1"/>
      <c r="E2896" s="110"/>
      <c r="F2896" s="1"/>
      <c r="G2896" s="1"/>
      <c r="H2896" s="110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3"/>
      <c r="U2896" s="1"/>
      <c r="V2896" s="1"/>
    </row>
    <row r="2897" spans="1:22" x14ac:dyDescent="0.25">
      <c r="A2897" s="1"/>
      <c r="B2897" s="1"/>
      <c r="C2897" s="1"/>
      <c r="D2897" s="1"/>
      <c r="E2897" s="110"/>
      <c r="F2897" s="1"/>
      <c r="G2897" s="1"/>
      <c r="H2897" s="110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3"/>
      <c r="U2897" s="1"/>
      <c r="V2897" s="1"/>
    </row>
    <row r="2898" spans="1:22" x14ac:dyDescent="0.25">
      <c r="A2898" s="1"/>
      <c r="B2898" s="1"/>
      <c r="C2898" s="1"/>
      <c r="D2898" s="1"/>
      <c r="E2898" s="110"/>
      <c r="F2898" s="1"/>
      <c r="G2898" s="1"/>
      <c r="H2898" s="110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3"/>
      <c r="U2898" s="1"/>
      <c r="V2898" s="1"/>
    </row>
    <row r="2899" spans="1:22" x14ac:dyDescent="0.25">
      <c r="A2899" s="1"/>
      <c r="B2899" s="1"/>
      <c r="C2899" s="1"/>
      <c r="D2899" s="1"/>
      <c r="E2899" s="110"/>
      <c r="F2899" s="1"/>
      <c r="G2899" s="1"/>
      <c r="H2899" s="110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3"/>
      <c r="U2899" s="1"/>
      <c r="V2899" s="1"/>
    </row>
    <row r="2900" spans="1:22" x14ac:dyDescent="0.25">
      <c r="A2900" s="1"/>
      <c r="B2900" s="1"/>
      <c r="C2900" s="1"/>
      <c r="D2900" s="1"/>
      <c r="E2900" s="110"/>
      <c r="F2900" s="1"/>
      <c r="G2900" s="1"/>
      <c r="H2900" s="110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3"/>
      <c r="U2900" s="1"/>
      <c r="V2900" s="1"/>
    </row>
    <row r="2901" spans="1:22" x14ac:dyDescent="0.25">
      <c r="A2901" s="1"/>
      <c r="B2901" s="1"/>
      <c r="C2901" s="1"/>
      <c r="D2901" s="1"/>
      <c r="E2901" s="110"/>
      <c r="F2901" s="1"/>
      <c r="G2901" s="1"/>
      <c r="H2901" s="110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3"/>
      <c r="U2901" s="1"/>
      <c r="V2901" s="1"/>
    </row>
    <row r="2902" spans="1:22" x14ac:dyDescent="0.25">
      <c r="A2902" s="1"/>
      <c r="B2902" s="1"/>
      <c r="C2902" s="1"/>
      <c r="D2902" s="1"/>
      <c r="E2902" s="110"/>
      <c r="F2902" s="1"/>
      <c r="G2902" s="1"/>
      <c r="H2902" s="110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3"/>
      <c r="U2902" s="1"/>
      <c r="V2902" s="1"/>
    </row>
    <row r="2903" spans="1:22" x14ac:dyDescent="0.25">
      <c r="A2903" s="1"/>
      <c r="B2903" s="1"/>
      <c r="C2903" s="1"/>
      <c r="D2903" s="1"/>
      <c r="E2903" s="110"/>
      <c r="F2903" s="1"/>
      <c r="G2903" s="1"/>
      <c r="H2903" s="110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3"/>
      <c r="U2903" s="1"/>
      <c r="V2903" s="1"/>
    </row>
    <row r="2904" spans="1:22" x14ac:dyDescent="0.25">
      <c r="A2904" s="1"/>
      <c r="B2904" s="1"/>
      <c r="C2904" s="1"/>
      <c r="D2904" s="1"/>
      <c r="E2904" s="110"/>
      <c r="F2904" s="1"/>
      <c r="G2904" s="1"/>
      <c r="H2904" s="110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3"/>
      <c r="U2904" s="1"/>
      <c r="V2904" s="1"/>
    </row>
    <row r="2905" spans="1:22" x14ac:dyDescent="0.25">
      <c r="A2905" s="1"/>
      <c r="B2905" s="1"/>
      <c r="C2905" s="1"/>
      <c r="D2905" s="1"/>
      <c r="E2905" s="110"/>
      <c r="F2905" s="1"/>
      <c r="G2905" s="1"/>
      <c r="H2905" s="110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3"/>
      <c r="U2905" s="1"/>
      <c r="V2905" s="1"/>
    </row>
    <row r="2906" spans="1:22" x14ac:dyDescent="0.25">
      <c r="A2906" s="1"/>
      <c r="B2906" s="1"/>
      <c r="C2906" s="1"/>
      <c r="D2906" s="1"/>
      <c r="E2906" s="110"/>
      <c r="F2906" s="1"/>
      <c r="G2906" s="1"/>
      <c r="H2906" s="110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3"/>
      <c r="U2906" s="1"/>
      <c r="V2906" s="1"/>
    </row>
    <row r="2907" spans="1:22" x14ac:dyDescent="0.25">
      <c r="A2907" s="1"/>
      <c r="B2907" s="1"/>
      <c r="C2907" s="1"/>
      <c r="D2907" s="1"/>
      <c r="E2907" s="110"/>
      <c r="F2907" s="1"/>
      <c r="G2907" s="1"/>
      <c r="H2907" s="110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3"/>
      <c r="U2907" s="1"/>
      <c r="V2907" s="1"/>
    </row>
    <row r="2908" spans="1:22" x14ac:dyDescent="0.25">
      <c r="A2908" s="1"/>
      <c r="B2908" s="1"/>
      <c r="C2908" s="1"/>
      <c r="D2908" s="1"/>
      <c r="E2908" s="110"/>
      <c r="F2908" s="1"/>
      <c r="G2908" s="1"/>
      <c r="H2908" s="110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3"/>
      <c r="U2908" s="1"/>
      <c r="V2908" s="1"/>
    </row>
    <row r="2909" spans="1:22" x14ac:dyDescent="0.25">
      <c r="A2909" s="1"/>
      <c r="B2909" s="1"/>
      <c r="C2909" s="1"/>
      <c r="D2909" s="1"/>
      <c r="E2909" s="110"/>
      <c r="F2909" s="1"/>
      <c r="G2909" s="1"/>
      <c r="H2909" s="110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3"/>
      <c r="U2909" s="1"/>
      <c r="V2909" s="1"/>
    </row>
    <row r="2910" spans="1:22" x14ac:dyDescent="0.25">
      <c r="A2910" s="1"/>
      <c r="B2910" s="1"/>
      <c r="C2910" s="1"/>
      <c r="D2910" s="1"/>
      <c r="E2910" s="110"/>
      <c r="F2910" s="1"/>
      <c r="G2910" s="1"/>
      <c r="H2910" s="110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3"/>
      <c r="U2910" s="1"/>
      <c r="V2910" s="1"/>
    </row>
    <row r="2911" spans="1:22" x14ac:dyDescent="0.25">
      <c r="A2911" s="1"/>
      <c r="B2911" s="1"/>
      <c r="C2911" s="1"/>
      <c r="D2911" s="1"/>
      <c r="E2911" s="110"/>
      <c r="F2911" s="1"/>
      <c r="G2911" s="1"/>
      <c r="H2911" s="110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3"/>
      <c r="U2911" s="1"/>
      <c r="V2911" s="1"/>
    </row>
    <row r="2912" spans="1:22" x14ac:dyDescent="0.25">
      <c r="A2912" s="1"/>
      <c r="B2912" s="1"/>
      <c r="C2912" s="1"/>
      <c r="D2912" s="1"/>
      <c r="E2912" s="110"/>
      <c r="F2912" s="1"/>
      <c r="G2912" s="1"/>
      <c r="H2912" s="110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3"/>
      <c r="U2912" s="1"/>
      <c r="V2912" s="1"/>
    </row>
    <row r="2913" spans="1:22" x14ac:dyDescent="0.25">
      <c r="A2913" s="1"/>
      <c r="B2913" s="1"/>
      <c r="C2913" s="1"/>
      <c r="D2913" s="1"/>
      <c r="E2913" s="110"/>
      <c r="F2913" s="1"/>
      <c r="G2913" s="1"/>
      <c r="H2913" s="110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3"/>
      <c r="U2913" s="1"/>
      <c r="V2913" s="1"/>
    </row>
    <row r="2914" spans="1:22" x14ac:dyDescent="0.25">
      <c r="A2914" s="1"/>
      <c r="B2914" s="1"/>
      <c r="C2914" s="1"/>
      <c r="D2914" s="1"/>
      <c r="E2914" s="110"/>
      <c r="F2914" s="1"/>
      <c r="G2914" s="1"/>
      <c r="H2914" s="110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3"/>
      <c r="U2914" s="1"/>
      <c r="V2914" s="1"/>
    </row>
    <row r="2915" spans="1:22" x14ac:dyDescent="0.25">
      <c r="A2915" s="1"/>
      <c r="B2915" s="1"/>
      <c r="C2915" s="1"/>
      <c r="D2915" s="1"/>
      <c r="E2915" s="110"/>
      <c r="F2915" s="1"/>
      <c r="G2915" s="1"/>
      <c r="H2915" s="110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3"/>
      <c r="U2915" s="1"/>
      <c r="V2915" s="1"/>
    </row>
    <row r="2916" spans="1:22" x14ac:dyDescent="0.25">
      <c r="A2916" s="1"/>
      <c r="B2916" s="1"/>
      <c r="C2916" s="1"/>
      <c r="D2916" s="1"/>
      <c r="E2916" s="110"/>
      <c r="F2916" s="1"/>
      <c r="G2916" s="1"/>
      <c r="H2916" s="110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3"/>
      <c r="U2916" s="1"/>
      <c r="V2916" s="1"/>
    </row>
    <row r="2917" spans="1:22" x14ac:dyDescent="0.25">
      <c r="A2917" s="1"/>
      <c r="B2917" s="1"/>
      <c r="C2917" s="1"/>
      <c r="D2917" s="1"/>
      <c r="E2917" s="110"/>
      <c r="F2917" s="1"/>
      <c r="G2917" s="1"/>
      <c r="H2917" s="110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3"/>
      <c r="U2917" s="1"/>
      <c r="V2917" s="1"/>
    </row>
    <row r="2918" spans="1:22" x14ac:dyDescent="0.25">
      <c r="A2918" s="1"/>
      <c r="B2918" s="1"/>
      <c r="C2918" s="1"/>
      <c r="D2918" s="1"/>
      <c r="E2918" s="110"/>
      <c r="F2918" s="1"/>
      <c r="G2918" s="1"/>
      <c r="H2918" s="110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3"/>
      <c r="U2918" s="1"/>
      <c r="V2918" s="1"/>
    </row>
    <row r="2919" spans="1:22" x14ac:dyDescent="0.25">
      <c r="A2919" s="1"/>
      <c r="B2919" s="1"/>
      <c r="C2919" s="1"/>
      <c r="D2919" s="1"/>
      <c r="E2919" s="110"/>
      <c r="F2919" s="1"/>
      <c r="G2919" s="1"/>
      <c r="H2919" s="110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3"/>
      <c r="U2919" s="1"/>
      <c r="V2919" s="1"/>
    </row>
    <row r="2920" spans="1:22" x14ac:dyDescent="0.25">
      <c r="A2920" s="1"/>
      <c r="B2920" s="1"/>
      <c r="C2920" s="1"/>
      <c r="D2920" s="1"/>
      <c r="E2920" s="110"/>
      <c r="F2920" s="1"/>
      <c r="G2920" s="1"/>
      <c r="H2920" s="110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3"/>
      <c r="U2920" s="1"/>
      <c r="V2920" s="1"/>
    </row>
    <row r="2921" spans="1:22" x14ac:dyDescent="0.25">
      <c r="A2921" s="1"/>
      <c r="B2921" s="1"/>
      <c r="C2921" s="1"/>
      <c r="D2921" s="1"/>
      <c r="E2921" s="110"/>
      <c r="F2921" s="1"/>
      <c r="G2921" s="1"/>
      <c r="H2921" s="110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3"/>
      <c r="U2921" s="1"/>
      <c r="V2921" s="1"/>
    </row>
    <row r="2922" spans="1:22" x14ac:dyDescent="0.25">
      <c r="A2922" s="1"/>
      <c r="B2922" s="1"/>
      <c r="C2922" s="1"/>
      <c r="D2922" s="1"/>
      <c r="E2922" s="110"/>
      <c r="F2922" s="1"/>
      <c r="G2922" s="1"/>
      <c r="H2922" s="110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3"/>
      <c r="U2922" s="1"/>
      <c r="V2922" s="1"/>
    </row>
    <row r="2923" spans="1:22" x14ac:dyDescent="0.25">
      <c r="A2923" s="1"/>
      <c r="B2923" s="1"/>
      <c r="C2923" s="1"/>
      <c r="D2923" s="1"/>
      <c r="E2923" s="110"/>
      <c r="F2923" s="1"/>
      <c r="G2923" s="1"/>
      <c r="H2923" s="110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3"/>
      <c r="U2923" s="1"/>
      <c r="V2923" s="1"/>
    </row>
    <row r="2924" spans="1:22" x14ac:dyDescent="0.25">
      <c r="A2924" s="1"/>
      <c r="B2924" s="1"/>
      <c r="C2924" s="1"/>
      <c r="D2924" s="1"/>
      <c r="E2924" s="110"/>
      <c r="F2924" s="1"/>
      <c r="G2924" s="1"/>
      <c r="H2924" s="110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3"/>
      <c r="U2924" s="1"/>
      <c r="V2924" s="1"/>
    </row>
    <row r="2925" spans="1:22" x14ac:dyDescent="0.25">
      <c r="A2925" s="1"/>
      <c r="B2925" s="1"/>
      <c r="C2925" s="1"/>
      <c r="D2925" s="1"/>
      <c r="E2925" s="110"/>
      <c r="F2925" s="1"/>
      <c r="G2925" s="1"/>
      <c r="H2925" s="110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3"/>
      <c r="U2925" s="1"/>
      <c r="V2925" s="1"/>
    </row>
    <row r="2926" spans="1:22" x14ac:dyDescent="0.25">
      <c r="A2926" s="1"/>
      <c r="B2926" s="1"/>
      <c r="C2926" s="1"/>
      <c r="D2926" s="1"/>
      <c r="E2926" s="110"/>
      <c r="F2926" s="1"/>
      <c r="G2926" s="1"/>
      <c r="H2926" s="110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3"/>
      <c r="U2926" s="1"/>
      <c r="V2926" s="1"/>
    </row>
    <row r="2927" spans="1:22" x14ac:dyDescent="0.25">
      <c r="A2927" s="1"/>
      <c r="B2927" s="1"/>
      <c r="C2927" s="1"/>
      <c r="D2927" s="1"/>
      <c r="E2927" s="110"/>
      <c r="F2927" s="1"/>
      <c r="G2927" s="1"/>
      <c r="H2927" s="110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3"/>
      <c r="U2927" s="1"/>
      <c r="V2927" s="1"/>
    </row>
    <row r="2928" spans="1:22" x14ac:dyDescent="0.25">
      <c r="A2928" s="1"/>
      <c r="B2928" s="1"/>
      <c r="C2928" s="1"/>
      <c r="D2928" s="1"/>
      <c r="E2928" s="110"/>
      <c r="F2928" s="1"/>
      <c r="G2928" s="1"/>
      <c r="H2928" s="110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3"/>
      <c r="U2928" s="1"/>
      <c r="V2928" s="1"/>
    </row>
    <row r="2929" spans="1:22" x14ac:dyDescent="0.25">
      <c r="A2929" s="1"/>
      <c r="B2929" s="1"/>
      <c r="C2929" s="1"/>
      <c r="D2929" s="1"/>
      <c r="E2929" s="110"/>
      <c r="F2929" s="1"/>
      <c r="G2929" s="1"/>
      <c r="H2929" s="110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3"/>
      <c r="U2929" s="1"/>
      <c r="V2929" s="1"/>
    </row>
    <row r="2930" spans="1:22" x14ac:dyDescent="0.25">
      <c r="A2930" s="1"/>
      <c r="B2930" s="1"/>
      <c r="C2930" s="1"/>
      <c r="D2930" s="1"/>
      <c r="E2930" s="110"/>
      <c r="F2930" s="1"/>
      <c r="G2930" s="1"/>
      <c r="H2930" s="110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3"/>
      <c r="U2930" s="1"/>
      <c r="V2930" s="1"/>
    </row>
    <row r="2931" spans="1:22" x14ac:dyDescent="0.25">
      <c r="A2931" s="1"/>
      <c r="B2931" s="1"/>
      <c r="C2931" s="1"/>
      <c r="D2931" s="1"/>
      <c r="E2931" s="110"/>
      <c r="F2931" s="1"/>
      <c r="G2931" s="1"/>
      <c r="H2931" s="110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3"/>
      <c r="U2931" s="1"/>
      <c r="V2931" s="1"/>
    </row>
    <row r="2932" spans="1:22" x14ac:dyDescent="0.25">
      <c r="A2932" s="1"/>
      <c r="B2932" s="1"/>
      <c r="C2932" s="1"/>
      <c r="D2932" s="1"/>
      <c r="E2932" s="110"/>
      <c r="F2932" s="1"/>
      <c r="G2932" s="1"/>
      <c r="H2932" s="110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3"/>
      <c r="U2932" s="1"/>
      <c r="V2932" s="1"/>
    </row>
    <row r="2933" spans="1:22" x14ac:dyDescent="0.25">
      <c r="A2933" s="1"/>
      <c r="B2933" s="1"/>
      <c r="C2933" s="1"/>
      <c r="D2933" s="1"/>
      <c r="E2933" s="110"/>
      <c r="F2933" s="1"/>
      <c r="G2933" s="1"/>
      <c r="H2933" s="110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3"/>
      <c r="U2933" s="1"/>
      <c r="V2933" s="1"/>
    </row>
    <row r="2934" spans="1:22" x14ac:dyDescent="0.25">
      <c r="A2934" s="1"/>
      <c r="B2934" s="1"/>
      <c r="C2934" s="1"/>
      <c r="D2934" s="1"/>
      <c r="E2934" s="110"/>
      <c r="F2934" s="1"/>
      <c r="G2934" s="1"/>
      <c r="H2934" s="110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3"/>
      <c r="U2934" s="1"/>
      <c r="V2934" s="1"/>
    </row>
    <row r="2935" spans="1:22" x14ac:dyDescent="0.25">
      <c r="A2935" s="1"/>
      <c r="B2935" s="1"/>
      <c r="C2935" s="1"/>
      <c r="D2935" s="1"/>
      <c r="E2935" s="110"/>
      <c r="F2935" s="1"/>
      <c r="G2935" s="1"/>
      <c r="H2935" s="110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3"/>
      <c r="U2935" s="1"/>
      <c r="V2935" s="1"/>
    </row>
    <row r="2936" spans="1:22" x14ac:dyDescent="0.25">
      <c r="A2936" s="1"/>
      <c r="B2936" s="1"/>
      <c r="C2936" s="1"/>
      <c r="D2936" s="1"/>
      <c r="E2936" s="110"/>
      <c r="F2936" s="1"/>
      <c r="G2936" s="1"/>
      <c r="H2936" s="110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3"/>
      <c r="U2936" s="1"/>
      <c r="V2936" s="1"/>
    </row>
    <row r="2937" spans="1:22" x14ac:dyDescent="0.25">
      <c r="A2937" s="1"/>
      <c r="B2937" s="1"/>
      <c r="C2937" s="1"/>
      <c r="D2937" s="1"/>
      <c r="E2937" s="110"/>
      <c r="F2937" s="1"/>
      <c r="G2937" s="1"/>
      <c r="H2937" s="110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3"/>
      <c r="U2937" s="1"/>
      <c r="V2937" s="1"/>
    </row>
    <row r="2938" spans="1:22" x14ac:dyDescent="0.25">
      <c r="A2938" s="1"/>
      <c r="B2938" s="1"/>
      <c r="C2938" s="1"/>
      <c r="D2938" s="1"/>
      <c r="E2938" s="110"/>
      <c r="F2938" s="1"/>
      <c r="G2938" s="1"/>
      <c r="H2938" s="110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3"/>
      <c r="U2938" s="1"/>
      <c r="V2938" s="1"/>
    </row>
    <row r="2939" spans="1:22" x14ac:dyDescent="0.25">
      <c r="A2939" s="1"/>
      <c r="B2939" s="1"/>
      <c r="C2939" s="1"/>
      <c r="D2939" s="1"/>
      <c r="E2939" s="110"/>
      <c r="F2939" s="1"/>
      <c r="G2939" s="1"/>
      <c r="H2939" s="110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3"/>
      <c r="U2939" s="1"/>
      <c r="V2939" s="1"/>
    </row>
    <row r="2940" spans="1:22" x14ac:dyDescent="0.25">
      <c r="A2940" s="1"/>
      <c r="B2940" s="1"/>
      <c r="C2940" s="1"/>
      <c r="D2940" s="1"/>
      <c r="E2940" s="110"/>
      <c r="F2940" s="1"/>
      <c r="G2940" s="1"/>
      <c r="H2940" s="110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3"/>
      <c r="U2940" s="1"/>
      <c r="V2940" s="1"/>
    </row>
    <row r="2941" spans="1:22" x14ac:dyDescent="0.25">
      <c r="A2941" s="1"/>
      <c r="B2941" s="1"/>
      <c r="C2941" s="1"/>
      <c r="D2941" s="1"/>
      <c r="E2941" s="110"/>
      <c r="F2941" s="1"/>
      <c r="G2941" s="1"/>
      <c r="H2941" s="110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3"/>
      <c r="U2941" s="1"/>
      <c r="V2941" s="1"/>
    </row>
    <row r="2942" spans="1:22" x14ac:dyDescent="0.25">
      <c r="A2942" s="1"/>
      <c r="B2942" s="1"/>
      <c r="C2942" s="1"/>
      <c r="D2942" s="1"/>
      <c r="E2942" s="110"/>
      <c r="F2942" s="1"/>
      <c r="G2942" s="1"/>
      <c r="H2942" s="110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3"/>
      <c r="U2942" s="1"/>
      <c r="V2942" s="1"/>
    </row>
    <row r="2943" spans="1:22" x14ac:dyDescent="0.25">
      <c r="A2943" s="1"/>
      <c r="B2943" s="1"/>
      <c r="C2943" s="1"/>
      <c r="D2943" s="1"/>
      <c r="E2943" s="110"/>
      <c r="F2943" s="1"/>
      <c r="G2943" s="1"/>
      <c r="H2943" s="110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3"/>
      <c r="U2943" s="1"/>
      <c r="V2943" s="1"/>
    </row>
    <row r="2944" spans="1:22" x14ac:dyDescent="0.25">
      <c r="A2944" s="1"/>
      <c r="B2944" s="1"/>
      <c r="C2944" s="1"/>
      <c r="D2944" s="1"/>
      <c r="E2944" s="110"/>
      <c r="F2944" s="1"/>
      <c r="G2944" s="1"/>
      <c r="H2944" s="110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3"/>
      <c r="U2944" s="1"/>
      <c r="V2944" s="1"/>
    </row>
    <row r="2945" spans="1:22" x14ac:dyDescent="0.25">
      <c r="A2945" s="1"/>
      <c r="B2945" s="1"/>
      <c r="C2945" s="1"/>
      <c r="D2945" s="1"/>
      <c r="E2945" s="110"/>
      <c r="F2945" s="1"/>
      <c r="G2945" s="1"/>
      <c r="H2945" s="110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3"/>
      <c r="U2945" s="1"/>
      <c r="V2945" s="1"/>
    </row>
    <row r="2946" spans="1:22" x14ac:dyDescent="0.25">
      <c r="A2946" s="1"/>
      <c r="B2946" s="1"/>
      <c r="C2946" s="1"/>
      <c r="D2946" s="1"/>
      <c r="E2946" s="110"/>
      <c r="F2946" s="1"/>
      <c r="G2946" s="1"/>
      <c r="H2946" s="110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3"/>
      <c r="U2946" s="1"/>
      <c r="V2946" s="1"/>
    </row>
    <row r="2947" spans="1:22" x14ac:dyDescent="0.25">
      <c r="A2947" s="1"/>
      <c r="B2947" s="1"/>
      <c r="C2947" s="1"/>
      <c r="D2947" s="1"/>
      <c r="E2947" s="110"/>
      <c r="F2947" s="1"/>
      <c r="G2947" s="1"/>
      <c r="H2947" s="110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3"/>
      <c r="U2947" s="1"/>
      <c r="V2947" s="1"/>
    </row>
    <row r="2948" spans="1:22" x14ac:dyDescent="0.25">
      <c r="A2948" s="1"/>
      <c r="B2948" s="1"/>
      <c r="C2948" s="1"/>
      <c r="D2948" s="1"/>
      <c r="E2948" s="110"/>
      <c r="F2948" s="1"/>
      <c r="G2948" s="1"/>
      <c r="H2948" s="110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3"/>
      <c r="U2948" s="1"/>
      <c r="V2948" s="1"/>
    </row>
    <row r="2949" spans="1:22" x14ac:dyDescent="0.25">
      <c r="A2949" s="1"/>
      <c r="B2949" s="1"/>
      <c r="C2949" s="1"/>
      <c r="D2949" s="1"/>
      <c r="E2949" s="110"/>
      <c r="F2949" s="1"/>
      <c r="G2949" s="1"/>
      <c r="H2949" s="110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3"/>
      <c r="U2949" s="1"/>
      <c r="V2949" s="1"/>
    </row>
    <row r="2950" spans="1:22" x14ac:dyDescent="0.25">
      <c r="A2950" s="1"/>
      <c r="B2950" s="1"/>
      <c r="C2950" s="1"/>
      <c r="D2950" s="1"/>
      <c r="E2950" s="110"/>
      <c r="F2950" s="1"/>
      <c r="G2950" s="1"/>
      <c r="H2950" s="110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3"/>
      <c r="U2950" s="1"/>
      <c r="V2950" s="1"/>
    </row>
    <row r="2951" spans="1:22" x14ac:dyDescent="0.25">
      <c r="A2951" s="1"/>
      <c r="B2951" s="1"/>
      <c r="C2951" s="1"/>
      <c r="D2951" s="1"/>
      <c r="E2951" s="110"/>
      <c r="F2951" s="1"/>
      <c r="G2951" s="1"/>
      <c r="H2951" s="110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3"/>
      <c r="U2951" s="1"/>
      <c r="V2951" s="1"/>
    </row>
    <row r="2952" spans="1:22" x14ac:dyDescent="0.25">
      <c r="A2952" s="1"/>
      <c r="B2952" s="1"/>
      <c r="C2952" s="1"/>
      <c r="D2952" s="1"/>
      <c r="E2952" s="110"/>
      <c r="F2952" s="1"/>
      <c r="G2952" s="1"/>
      <c r="H2952" s="110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3"/>
      <c r="U2952" s="1"/>
      <c r="V2952" s="1"/>
    </row>
    <row r="2953" spans="1:22" x14ac:dyDescent="0.25">
      <c r="A2953" s="1"/>
      <c r="B2953" s="1"/>
      <c r="C2953" s="1"/>
      <c r="D2953" s="1"/>
      <c r="E2953" s="110"/>
      <c r="F2953" s="1"/>
      <c r="G2953" s="1"/>
      <c r="H2953" s="110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3"/>
      <c r="U2953" s="1"/>
      <c r="V2953" s="1"/>
    </row>
    <row r="2954" spans="1:22" x14ac:dyDescent="0.25">
      <c r="A2954" s="1"/>
      <c r="B2954" s="1"/>
      <c r="C2954" s="1"/>
      <c r="D2954" s="1"/>
      <c r="E2954" s="110"/>
      <c r="F2954" s="1"/>
      <c r="G2954" s="1"/>
      <c r="H2954" s="110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3"/>
      <c r="U2954" s="1"/>
      <c r="V2954" s="1"/>
    </row>
    <row r="2955" spans="1:22" x14ac:dyDescent="0.25">
      <c r="A2955" s="1"/>
      <c r="B2955" s="1"/>
      <c r="C2955" s="1"/>
      <c r="D2955" s="1"/>
      <c r="E2955" s="110"/>
      <c r="F2955" s="1"/>
      <c r="G2955" s="1"/>
      <c r="H2955" s="110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3"/>
      <c r="U2955" s="1"/>
      <c r="V2955" s="1"/>
    </row>
    <row r="2956" spans="1:22" x14ac:dyDescent="0.25">
      <c r="A2956" s="1"/>
      <c r="B2956" s="1"/>
      <c r="C2956" s="1"/>
      <c r="D2956" s="1"/>
      <c r="E2956" s="110"/>
      <c r="F2956" s="1"/>
      <c r="G2956" s="1"/>
      <c r="H2956" s="110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3"/>
      <c r="U2956" s="1"/>
      <c r="V2956" s="1"/>
    </row>
    <row r="2957" spans="1:22" x14ac:dyDescent="0.25">
      <c r="A2957" s="1"/>
      <c r="B2957" s="1"/>
      <c r="C2957" s="1"/>
      <c r="D2957" s="1"/>
      <c r="E2957" s="110"/>
      <c r="F2957" s="1"/>
      <c r="G2957" s="1"/>
      <c r="H2957" s="110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3"/>
      <c r="U2957" s="1"/>
      <c r="V2957" s="1"/>
    </row>
    <row r="2958" spans="1:22" x14ac:dyDescent="0.25">
      <c r="A2958" s="1"/>
      <c r="B2958" s="1"/>
      <c r="C2958" s="1"/>
      <c r="D2958" s="1"/>
      <c r="E2958" s="110"/>
      <c r="F2958" s="1"/>
      <c r="G2958" s="1"/>
      <c r="H2958" s="110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3"/>
      <c r="U2958" s="1"/>
      <c r="V2958" s="1"/>
    </row>
    <row r="2959" spans="1:22" x14ac:dyDescent="0.25">
      <c r="A2959" s="1"/>
      <c r="B2959" s="1"/>
      <c r="C2959" s="1"/>
      <c r="D2959" s="1"/>
      <c r="E2959" s="110"/>
      <c r="F2959" s="1"/>
      <c r="G2959" s="1"/>
      <c r="H2959" s="110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3"/>
      <c r="U2959" s="1"/>
      <c r="V2959" s="1"/>
    </row>
    <row r="2960" spans="1:22" x14ac:dyDescent="0.25">
      <c r="A2960" s="1"/>
      <c r="B2960" s="1"/>
      <c r="C2960" s="1"/>
      <c r="D2960" s="1"/>
      <c r="E2960" s="110"/>
      <c r="F2960" s="1"/>
      <c r="G2960" s="1"/>
      <c r="H2960" s="110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3"/>
      <c r="U2960" s="1"/>
      <c r="V2960" s="1"/>
    </row>
    <row r="2961" spans="1:22" x14ac:dyDescent="0.25">
      <c r="A2961" s="1"/>
      <c r="B2961" s="1"/>
      <c r="C2961" s="1"/>
      <c r="D2961" s="1"/>
      <c r="E2961" s="110"/>
      <c r="F2961" s="1"/>
      <c r="G2961" s="1"/>
      <c r="H2961" s="110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3"/>
      <c r="U2961" s="1"/>
      <c r="V2961" s="1"/>
    </row>
    <row r="2962" spans="1:22" x14ac:dyDescent="0.25">
      <c r="A2962" s="1"/>
      <c r="B2962" s="1"/>
      <c r="C2962" s="1"/>
      <c r="D2962" s="1"/>
      <c r="E2962" s="110"/>
      <c r="F2962" s="1"/>
      <c r="G2962" s="1"/>
      <c r="H2962" s="110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3"/>
      <c r="U2962" s="1"/>
      <c r="V2962" s="1"/>
    </row>
    <row r="2963" spans="1:22" x14ac:dyDescent="0.25">
      <c r="A2963" s="1"/>
      <c r="B2963" s="1"/>
      <c r="C2963" s="1"/>
      <c r="D2963" s="1"/>
      <c r="E2963" s="110"/>
      <c r="F2963" s="1"/>
      <c r="G2963" s="1"/>
      <c r="H2963" s="110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3"/>
      <c r="U2963" s="1"/>
      <c r="V2963" s="1"/>
    </row>
    <row r="2964" spans="1:22" x14ac:dyDescent="0.25">
      <c r="A2964" s="1"/>
      <c r="B2964" s="1"/>
      <c r="C2964" s="1"/>
      <c r="D2964" s="1"/>
      <c r="E2964" s="110"/>
      <c r="F2964" s="1"/>
      <c r="G2964" s="1"/>
      <c r="H2964" s="110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3"/>
      <c r="U2964" s="1"/>
      <c r="V2964" s="1"/>
    </row>
    <row r="2965" spans="1:22" x14ac:dyDescent="0.25">
      <c r="A2965" s="1"/>
      <c r="B2965" s="1"/>
      <c r="C2965" s="1"/>
      <c r="D2965" s="1"/>
      <c r="E2965" s="110"/>
      <c r="F2965" s="1"/>
      <c r="G2965" s="1"/>
      <c r="H2965" s="110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3"/>
      <c r="U2965" s="1"/>
      <c r="V2965" s="1"/>
    </row>
    <row r="2966" spans="1:22" x14ac:dyDescent="0.25">
      <c r="A2966" s="1"/>
      <c r="B2966" s="1"/>
      <c r="C2966" s="1"/>
      <c r="D2966" s="1"/>
      <c r="E2966" s="110"/>
      <c r="F2966" s="1"/>
      <c r="G2966" s="1"/>
      <c r="H2966" s="110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3"/>
      <c r="U2966" s="1"/>
      <c r="V2966" s="1"/>
    </row>
    <row r="2967" spans="1:22" x14ac:dyDescent="0.25">
      <c r="A2967" s="1"/>
      <c r="B2967" s="1"/>
      <c r="C2967" s="1"/>
      <c r="D2967" s="1"/>
      <c r="E2967" s="110"/>
      <c r="F2967" s="1"/>
      <c r="G2967" s="1"/>
      <c r="H2967" s="110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3"/>
      <c r="U2967" s="1"/>
      <c r="V2967" s="1"/>
    </row>
    <row r="2968" spans="1:22" x14ac:dyDescent="0.25">
      <c r="A2968" s="1"/>
      <c r="B2968" s="1"/>
      <c r="C2968" s="1"/>
      <c r="D2968" s="1"/>
      <c r="E2968" s="110"/>
      <c r="F2968" s="1"/>
      <c r="G2968" s="1"/>
      <c r="H2968" s="110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3"/>
      <c r="U2968" s="1"/>
      <c r="V2968" s="1"/>
    </row>
    <row r="2969" spans="1:22" x14ac:dyDescent="0.25">
      <c r="A2969" s="1"/>
      <c r="B2969" s="1"/>
      <c r="C2969" s="1"/>
      <c r="D2969" s="1"/>
      <c r="E2969" s="110"/>
      <c r="F2969" s="1"/>
      <c r="G2969" s="1"/>
      <c r="H2969" s="110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3"/>
      <c r="U2969" s="1"/>
      <c r="V2969" s="1"/>
    </row>
    <row r="2970" spans="1:22" x14ac:dyDescent="0.25">
      <c r="A2970" s="1"/>
      <c r="B2970" s="1"/>
      <c r="C2970" s="1"/>
      <c r="D2970" s="1"/>
      <c r="E2970" s="110"/>
      <c r="F2970" s="1"/>
      <c r="G2970" s="1"/>
      <c r="H2970" s="110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3"/>
      <c r="U2970" s="1"/>
      <c r="V2970" s="1"/>
    </row>
    <row r="2971" spans="1:22" x14ac:dyDescent="0.25">
      <c r="A2971" s="1"/>
      <c r="B2971" s="1"/>
      <c r="C2971" s="1"/>
      <c r="D2971" s="1"/>
      <c r="E2971" s="110"/>
      <c r="F2971" s="1"/>
      <c r="G2971" s="1"/>
      <c r="H2971" s="110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3"/>
      <c r="U2971" s="1"/>
      <c r="V2971" s="1"/>
    </row>
    <row r="2972" spans="1:22" x14ac:dyDescent="0.25">
      <c r="A2972" s="1"/>
      <c r="B2972" s="1"/>
      <c r="C2972" s="1"/>
      <c r="D2972" s="1"/>
      <c r="E2972" s="110"/>
      <c r="F2972" s="1"/>
      <c r="G2972" s="1"/>
      <c r="H2972" s="110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3"/>
      <c r="U2972" s="1"/>
      <c r="V2972" s="1"/>
    </row>
    <row r="2973" spans="1:22" x14ac:dyDescent="0.25">
      <c r="A2973" s="1"/>
      <c r="B2973" s="1"/>
      <c r="C2973" s="1"/>
      <c r="D2973" s="1"/>
      <c r="E2973" s="110"/>
      <c r="F2973" s="1"/>
      <c r="G2973" s="1"/>
      <c r="H2973" s="110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3"/>
      <c r="U2973" s="1"/>
      <c r="V2973" s="1"/>
    </row>
    <row r="2974" spans="1:22" x14ac:dyDescent="0.25">
      <c r="A2974" s="1"/>
      <c r="B2974" s="1"/>
      <c r="C2974" s="1"/>
      <c r="D2974" s="1"/>
      <c r="E2974" s="110"/>
      <c r="F2974" s="1"/>
      <c r="G2974" s="1"/>
      <c r="H2974" s="110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3"/>
      <c r="U2974" s="1"/>
      <c r="V2974" s="1"/>
    </row>
    <row r="2975" spans="1:22" x14ac:dyDescent="0.25">
      <c r="A2975" s="1"/>
      <c r="B2975" s="1"/>
      <c r="C2975" s="1"/>
      <c r="D2975" s="1"/>
      <c r="E2975" s="110"/>
      <c r="F2975" s="1"/>
      <c r="G2975" s="1"/>
      <c r="H2975" s="110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3"/>
      <c r="U2975" s="1"/>
      <c r="V2975" s="1"/>
    </row>
    <row r="2976" spans="1:22" x14ac:dyDescent="0.25">
      <c r="A2976" s="1"/>
      <c r="B2976" s="1"/>
      <c r="C2976" s="1"/>
      <c r="D2976" s="1"/>
      <c r="E2976" s="110"/>
      <c r="F2976" s="1"/>
      <c r="G2976" s="1"/>
      <c r="H2976" s="110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3"/>
      <c r="U2976" s="1"/>
      <c r="V2976" s="1"/>
    </row>
    <row r="2977" spans="1:22" x14ac:dyDescent="0.25">
      <c r="A2977" s="1"/>
      <c r="B2977" s="1"/>
      <c r="C2977" s="1"/>
      <c r="D2977" s="1"/>
      <c r="E2977" s="110"/>
      <c r="F2977" s="1"/>
      <c r="G2977" s="1"/>
      <c r="H2977" s="110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3"/>
      <c r="U2977" s="1"/>
      <c r="V2977" s="1"/>
    </row>
    <row r="2978" spans="1:22" x14ac:dyDescent="0.25">
      <c r="A2978" s="1"/>
      <c r="B2978" s="1"/>
      <c r="C2978" s="1"/>
      <c r="D2978" s="1"/>
      <c r="E2978" s="110"/>
      <c r="F2978" s="1"/>
      <c r="G2978" s="1"/>
      <c r="H2978" s="110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3"/>
      <c r="U2978" s="1"/>
      <c r="V2978" s="1"/>
    </row>
    <row r="2979" spans="1:22" x14ac:dyDescent="0.25">
      <c r="A2979" s="1"/>
      <c r="B2979" s="1"/>
      <c r="C2979" s="1"/>
      <c r="D2979" s="1"/>
      <c r="E2979" s="110"/>
      <c r="F2979" s="1"/>
      <c r="G2979" s="1"/>
      <c r="H2979" s="110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3"/>
      <c r="U2979" s="1"/>
      <c r="V2979" s="1"/>
    </row>
    <row r="2980" spans="1:22" x14ac:dyDescent="0.25">
      <c r="A2980" s="1"/>
      <c r="B2980" s="1"/>
      <c r="C2980" s="1"/>
      <c r="D2980" s="1"/>
      <c r="E2980" s="110"/>
      <c r="F2980" s="1"/>
      <c r="G2980" s="1"/>
      <c r="H2980" s="110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3"/>
      <c r="U2980" s="1"/>
      <c r="V2980" s="1"/>
    </row>
    <row r="2981" spans="1:22" x14ac:dyDescent="0.25">
      <c r="A2981" s="1"/>
      <c r="B2981" s="1"/>
      <c r="C2981" s="1"/>
      <c r="D2981" s="1"/>
      <c r="E2981" s="110"/>
      <c r="F2981" s="1"/>
      <c r="G2981" s="1"/>
      <c r="H2981" s="110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3"/>
      <c r="U2981" s="1"/>
      <c r="V2981" s="1"/>
    </row>
    <row r="2982" spans="1:22" x14ac:dyDescent="0.25">
      <c r="A2982" s="1"/>
      <c r="B2982" s="1"/>
      <c r="C2982" s="1"/>
      <c r="D2982" s="1"/>
      <c r="E2982" s="110"/>
      <c r="F2982" s="1"/>
      <c r="G2982" s="1"/>
      <c r="H2982" s="110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3"/>
      <c r="U2982" s="1"/>
      <c r="V2982" s="1"/>
    </row>
    <row r="2983" spans="1:22" x14ac:dyDescent="0.25">
      <c r="A2983" s="1"/>
      <c r="B2983" s="1"/>
      <c r="C2983" s="1"/>
      <c r="D2983" s="1"/>
      <c r="E2983" s="110"/>
      <c r="F2983" s="1"/>
      <c r="G2983" s="1"/>
      <c r="H2983" s="110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3"/>
      <c r="U2983" s="1"/>
      <c r="V2983" s="1"/>
    </row>
    <row r="2984" spans="1:22" x14ac:dyDescent="0.25">
      <c r="A2984" s="1"/>
      <c r="B2984" s="1"/>
      <c r="C2984" s="1"/>
      <c r="D2984" s="1"/>
      <c r="E2984" s="110"/>
      <c r="F2984" s="1"/>
      <c r="G2984" s="1"/>
      <c r="H2984" s="110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3"/>
      <c r="U2984" s="1"/>
      <c r="V2984" s="1"/>
    </row>
    <row r="2985" spans="1:22" x14ac:dyDescent="0.25">
      <c r="A2985" s="1"/>
      <c r="B2985" s="1"/>
      <c r="C2985" s="1"/>
      <c r="D2985" s="1"/>
      <c r="E2985" s="110"/>
      <c r="F2985" s="1"/>
      <c r="G2985" s="1"/>
      <c r="H2985" s="110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3"/>
      <c r="U2985" s="1"/>
      <c r="V2985" s="1"/>
    </row>
    <row r="2986" spans="1:22" x14ac:dyDescent="0.25">
      <c r="A2986" s="1"/>
      <c r="B2986" s="1"/>
      <c r="C2986" s="1"/>
      <c r="D2986" s="1"/>
      <c r="E2986" s="110"/>
      <c r="F2986" s="1"/>
      <c r="G2986" s="1"/>
      <c r="H2986" s="110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3"/>
      <c r="U2986" s="1"/>
      <c r="V2986" s="1"/>
    </row>
    <row r="2987" spans="1:22" x14ac:dyDescent="0.25">
      <c r="A2987" s="1"/>
      <c r="B2987" s="1"/>
      <c r="C2987" s="1"/>
      <c r="D2987" s="1"/>
      <c r="E2987" s="110"/>
      <c r="F2987" s="1"/>
      <c r="G2987" s="1"/>
      <c r="H2987" s="110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3"/>
      <c r="U2987" s="1"/>
      <c r="V2987" s="1"/>
    </row>
    <row r="2988" spans="1:22" x14ac:dyDescent="0.25">
      <c r="A2988" s="1"/>
      <c r="B2988" s="1"/>
      <c r="C2988" s="1"/>
      <c r="D2988" s="1"/>
      <c r="E2988" s="110"/>
      <c r="F2988" s="1"/>
      <c r="G2988" s="1"/>
      <c r="H2988" s="110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3"/>
      <c r="U2988" s="1"/>
      <c r="V2988" s="1"/>
    </row>
    <row r="2989" spans="1:22" x14ac:dyDescent="0.25">
      <c r="A2989" s="1"/>
      <c r="B2989" s="1"/>
      <c r="C2989" s="1"/>
      <c r="D2989" s="1"/>
      <c r="E2989" s="110"/>
      <c r="F2989" s="1"/>
      <c r="G2989" s="1"/>
      <c r="H2989" s="110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3"/>
      <c r="U2989" s="1"/>
      <c r="V2989" s="1"/>
    </row>
    <row r="2990" spans="1:22" x14ac:dyDescent="0.25">
      <c r="A2990" s="1"/>
      <c r="B2990" s="1"/>
      <c r="C2990" s="1"/>
      <c r="D2990" s="1"/>
      <c r="E2990" s="110"/>
      <c r="F2990" s="1"/>
      <c r="G2990" s="1"/>
      <c r="H2990" s="110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3"/>
      <c r="U2990" s="1"/>
      <c r="V2990" s="1"/>
    </row>
    <row r="2991" spans="1:22" x14ac:dyDescent="0.25">
      <c r="A2991" s="1"/>
      <c r="B2991" s="1"/>
      <c r="C2991" s="1"/>
      <c r="D2991" s="1"/>
      <c r="E2991" s="110"/>
      <c r="F2991" s="1"/>
      <c r="G2991" s="1"/>
      <c r="H2991" s="110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3"/>
      <c r="U2991" s="1"/>
      <c r="V2991" s="1"/>
    </row>
    <row r="2992" spans="1:22" x14ac:dyDescent="0.25">
      <c r="A2992" s="1"/>
      <c r="B2992" s="1"/>
      <c r="C2992" s="1"/>
      <c r="D2992" s="1"/>
      <c r="E2992" s="110"/>
      <c r="F2992" s="1"/>
      <c r="G2992" s="1"/>
      <c r="H2992" s="110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3"/>
      <c r="U2992" s="1"/>
      <c r="V2992" s="1"/>
    </row>
    <row r="2993" spans="1:22" x14ac:dyDescent="0.25">
      <c r="A2993" s="1"/>
      <c r="B2993" s="1"/>
      <c r="C2993" s="1"/>
      <c r="D2993" s="1"/>
      <c r="E2993" s="110"/>
      <c r="F2993" s="1"/>
      <c r="G2993" s="1"/>
      <c r="H2993" s="110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3"/>
      <c r="U2993" s="1"/>
      <c r="V2993" s="1"/>
    </row>
    <row r="2994" spans="1:22" x14ac:dyDescent="0.25">
      <c r="A2994" s="1"/>
      <c r="B2994" s="1"/>
      <c r="C2994" s="1"/>
      <c r="D2994" s="1"/>
      <c r="E2994" s="110"/>
      <c r="F2994" s="1"/>
      <c r="G2994" s="1"/>
      <c r="H2994" s="110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3"/>
      <c r="U2994" s="1"/>
      <c r="V2994" s="1"/>
    </row>
    <row r="2995" spans="1:22" x14ac:dyDescent="0.25">
      <c r="A2995" s="1"/>
      <c r="B2995" s="1"/>
      <c r="C2995" s="1"/>
      <c r="D2995" s="1"/>
      <c r="E2995" s="110"/>
      <c r="F2995" s="1"/>
      <c r="G2995" s="1"/>
      <c r="H2995" s="110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3"/>
      <c r="U2995" s="1"/>
      <c r="V2995" s="1"/>
    </row>
    <row r="2996" spans="1:22" x14ac:dyDescent="0.25">
      <c r="A2996" s="1"/>
      <c r="B2996" s="1"/>
      <c r="C2996" s="1"/>
      <c r="D2996" s="1"/>
      <c r="E2996" s="110"/>
      <c r="F2996" s="1"/>
      <c r="G2996" s="1"/>
      <c r="H2996" s="110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3"/>
      <c r="U2996" s="1"/>
      <c r="V2996" s="1"/>
    </row>
    <row r="2997" spans="1:22" x14ac:dyDescent="0.25">
      <c r="A2997" s="1"/>
      <c r="B2997" s="1"/>
      <c r="C2997" s="1"/>
      <c r="D2997" s="1"/>
      <c r="E2997" s="110"/>
      <c r="F2997" s="1"/>
      <c r="G2997" s="1"/>
      <c r="H2997" s="110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3"/>
      <c r="U2997" s="1"/>
      <c r="V2997" s="1"/>
    </row>
    <row r="2998" spans="1:22" x14ac:dyDescent="0.25">
      <c r="A2998" s="1"/>
      <c r="B2998" s="1"/>
      <c r="C2998" s="1"/>
      <c r="D2998" s="1"/>
      <c r="E2998" s="110"/>
      <c r="F2998" s="1"/>
      <c r="G2998" s="1"/>
      <c r="H2998" s="110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3"/>
      <c r="U2998" s="1"/>
      <c r="V2998" s="1"/>
    </row>
    <row r="2999" spans="1:22" x14ac:dyDescent="0.25">
      <c r="A2999" s="1"/>
      <c r="B2999" s="1"/>
      <c r="C2999" s="1"/>
      <c r="D2999" s="1"/>
      <c r="E2999" s="110"/>
      <c r="F2999" s="1"/>
      <c r="G2999" s="1"/>
      <c r="H2999" s="110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3"/>
      <c r="U2999" s="1"/>
      <c r="V2999" s="1"/>
    </row>
    <row r="3000" spans="1:22" x14ac:dyDescent="0.25">
      <c r="A3000" s="1"/>
      <c r="B3000" s="1"/>
      <c r="C3000" s="1"/>
      <c r="D3000" s="1"/>
      <c r="E3000" s="110"/>
      <c r="F3000" s="1"/>
      <c r="G3000" s="1"/>
      <c r="H3000" s="110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3"/>
      <c r="U3000" s="1"/>
      <c r="V3000" s="1"/>
    </row>
    <row r="3001" spans="1:22" x14ac:dyDescent="0.25">
      <c r="A3001" s="1"/>
      <c r="B3001" s="1"/>
      <c r="C3001" s="1"/>
      <c r="D3001" s="1"/>
      <c r="E3001" s="110"/>
      <c r="F3001" s="1"/>
      <c r="G3001" s="1"/>
      <c r="H3001" s="110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3"/>
      <c r="U3001" s="1"/>
      <c r="V3001" s="1"/>
    </row>
    <row r="3002" spans="1:22" x14ac:dyDescent="0.25">
      <c r="A3002" s="1"/>
      <c r="B3002" s="1"/>
      <c r="C3002" s="1"/>
      <c r="D3002" s="1"/>
      <c r="E3002" s="110"/>
      <c r="F3002" s="1"/>
      <c r="G3002" s="1"/>
      <c r="H3002" s="110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3"/>
      <c r="U3002" s="1"/>
      <c r="V3002" s="1"/>
    </row>
    <row r="3003" spans="1:22" x14ac:dyDescent="0.25">
      <c r="A3003" s="1"/>
      <c r="B3003" s="1"/>
      <c r="C3003" s="1"/>
      <c r="D3003" s="1"/>
      <c r="E3003" s="110"/>
      <c r="F3003" s="1"/>
      <c r="G3003" s="1"/>
      <c r="H3003" s="110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3"/>
      <c r="U3003" s="1"/>
      <c r="V3003" s="1"/>
    </row>
    <row r="3004" spans="1:22" x14ac:dyDescent="0.25">
      <c r="A3004" s="1"/>
      <c r="B3004" s="1"/>
      <c r="C3004" s="1"/>
      <c r="D3004" s="1"/>
      <c r="E3004" s="110"/>
      <c r="F3004" s="1"/>
      <c r="G3004" s="1"/>
      <c r="H3004" s="110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3"/>
      <c r="U3004" s="1"/>
      <c r="V3004" s="1"/>
    </row>
    <row r="3005" spans="1:22" x14ac:dyDescent="0.25">
      <c r="A3005" s="1"/>
      <c r="B3005" s="1"/>
      <c r="C3005" s="1"/>
      <c r="D3005" s="1"/>
      <c r="E3005" s="110"/>
      <c r="F3005" s="1"/>
      <c r="G3005" s="1"/>
      <c r="H3005" s="110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3"/>
      <c r="U3005" s="1"/>
      <c r="V3005" s="1"/>
    </row>
    <row r="3006" spans="1:22" x14ac:dyDescent="0.25">
      <c r="A3006" s="1"/>
      <c r="B3006" s="1"/>
      <c r="C3006" s="1"/>
      <c r="D3006" s="1"/>
      <c r="E3006" s="110"/>
      <c r="F3006" s="1"/>
      <c r="G3006" s="1"/>
      <c r="H3006" s="110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3"/>
      <c r="U3006" s="1"/>
      <c r="V3006" s="1"/>
    </row>
    <row r="3007" spans="1:22" x14ac:dyDescent="0.25">
      <c r="A3007" s="1"/>
      <c r="B3007" s="1"/>
      <c r="C3007" s="1"/>
      <c r="D3007" s="1"/>
      <c r="E3007" s="110"/>
      <c r="F3007" s="1"/>
      <c r="G3007" s="1"/>
      <c r="H3007" s="110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3"/>
      <c r="U3007" s="1"/>
      <c r="V3007" s="1"/>
    </row>
    <row r="3008" spans="1:22" x14ac:dyDescent="0.25">
      <c r="A3008" s="1"/>
      <c r="B3008" s="1"/>
      <c r="C3008" s="1"/>
      <c r="D3008" s="1"/>
      <c r="E3008" s="110"/>
      <c r="F3008" s="1"/>
      <c r="G3008" s="1"/>
      <c r="H3008" s="110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3"/>
      <c r="U3008" s="1"/>
      <c r="V3008" s="1"/>
    </row>
    <row r="3009" spans="1:22" x14ac:dyDescent="0.25">
      <c r="A3009" s="1"/>
      <c r="B3009" s="1"/>
      <c r="C3009" s="1"/>
      <c r="D3009" s="1"/>
      <c r="E3009" s="110"/>
      <c r="F3009" s="1"/>
      <c r="G3009" s="1"/>
      <c r="H3009" s="110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3"/>
      <c r="U3009" s="1"/>
      <c r="V3009" s="1"/>
    </row>
    <row r="3010" spans="1:22" x14ac:dyDescent="0.25">
      <c r="A3010" s="1"/>
      <c r="B3010" s="1"/>
      <c r="C3010" s="1"/>
      <c r="D3010" s="1"/>
      <c r="E3010" s="110"/>
      <c r="F3010" s="1"/>
      <c r="G3010" s="1"/>
      <c r="H3010" s="110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3"/>
      <c r="U3010" s="1"/>
      <c r="V3010" s="1"/>
    </row>
    <row r="3011" spans="1:22" x14ac:dyDescent="0.25">
      <c r="A3011" s="1"/>
      <c r="B3011" s="1"/>
      <c r="C3011" s="1"/>
      <c r="D3011" s="1"/>
      <c r="E3011" s="110"/>
      <c r="F3011" s="1"/>
      <c r="G3011" s="1"/>
      <c r="H3011" s="110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3"/>
      <c r="U3011" s="1"/>
      <c r="V3011" s="1"/>
    </row>
    <row r="3012" spans="1:22" x14ac:dyDescent="0.25">
      <c r="A3012" s="1"/>
      <c r="B3012" s="1"/>
      <c r="C3012" s="1"/>
      <c r="D3012" s="1"/>
      <c r="E3012" s="110"/>
      <c r="F3012" s="1"/>
      <c r="G3012" s="1"/>
      <c r="H3012" s="110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3"/>
      <c r="U3012" s="1"/>
      <c r="V3012" s="1"/>
    </row>
    <row r="3013" spans="1:22" x14ac:dyDescent="0.25">
      <c r="A3013" s="1"/>
      <c r="B3013" s="1"/>
      <c r="C3013" s="1"/>
      <c r="D3013" s="1"/>
      <c r="E3013" s="110"/>
      <c r="F3013" s="1"/>
      <c r="G3013" s="1"/>
      <c r="H3013" s="110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3"/>
      <c r="U3013" s="1"/>
      <c r="V3013" s="1"/>
    </row>
    <row r="3014" spans="1:22" x14ac:dyDescent="0.25">
      <c r="A3014" s="1"/>
      <c r="B3014" s="1"/>
      <c r="C3014" s="1"/>
      <c r="D3014" s="1"/>
      <c r="E3014" s="110"/>
      <c r="F3014" s="1"/>
      <c r="G3014" s="1"/>
      <c r="H3014" s="110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3"/>
      <c r="U3014" s="1"/>
      <c r="V3014" s="1"/>
    </row>
    <row r="3015" spans="1:22" x14ac:dyDescent="0.25">
      <c r="A3015" s="1"/>
      <c r="B3015" s="1"/>
      <c r="C3015" s="1"/>
      <c r="D3015" s="1"/>
      <c r="E3015" s="110"/>
      <c r="F3015" s="1"/>
      <c r="G3015" s="1"/>
      <c r="H3015" s="110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3"/>
      <c r="U3015" s="1"/>
      <c r="V3015" s="1"/>
    </row>
    <row r="3016" spans="1:22" x14ac:dyDescent="0.25">
      <c r="A3016" s="1"/>
      <c r="B3016" s="1"/>
      <c r="C3016" s="1"/>
      <c r="D3016" s="1"/>
      <c r="E3016" s="110"/>
      <c r="F3016" s="1"/>
      <c r="G3016" s="1"/>
      <c r="H3016" s="110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3"/>
      <c r="U3016" s="1"/>
      <c r="V3016" s="1"/>
    </row>
    <row r="3017" spans="1:22" x14ac:dyDescent="0.25">
      <c r="A3017" s="1"/>
      <c r="B3017" s="1"/>
      <c r="C3017" s="1"/>
      <c r="D3017" s="1"/>
      <c r="E3017" s="110"/>
      <c r="F3017" s="1"/>
      <c r="G3017" s="1"/>
      <c r="H3017" s="110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3"/>
      <c r="U3017" s="1"/>
      <c r="V3017" s="1"/>
    </row>
    <row r="3018" spans="1:22" x14ac:dyDescent="0.25">
      <c r="A3018" s="1"/>
      <c r="B3018" s="1"/>
      <c r="C3018" s="1"/>
      <c r="D3018" s="1"/>
      <c r="E3018" s="110"/>
      <c r="F3018" s="1"/>
      <c r="G3018" s="1"/>
      <c r="H3018" s="110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3"/>
      <c r="U3018" s="1"/>
      <c r="V3018" s="1"/>
    </row>
    <row r="3019" spans="1:22" x14ac:dyDescent="0.25">
      <c r="A3019" s="1"/>
      <c r="B3019" s="1"/>
      <c r="C3019" s="1"/>
      <c r="D3019" s="1"/>
      <c r="E3019" s="110"/>
      <c r="F3019" s="1"/>
      <c r="G3019" s="1"/>
      <c r="H3019" s="110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3"/>
      <c r="U3019" s="1"/>
      <c r="V3019" s="1"/>
    </row>
    <row r="3020" spans="1:22" x14ac:dyDescent="0.25">
      <c r="A3020" s="1"/>
      <c r="B3020" s="1"/>
      <c r="C3020" s="1"/>
      <c r="D3020" s="1"/>
      <c r="E3020" s="110"/>
      <c r="F3020" s="1"/>
      <c r="G3020" s="1"/>
      <c r="H3020" s="110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3"/>
      <c r="U3020" s="1"/>
      <c r="V3020" s="1"/>
    </row>
    <row r="3021" spans="1:22" x14ac:dyDescent="0.25">
      <c r="A3021" s="1"/>
      <c r="B3021" s="1"/>
      <c r="C3021" s="1"/>
      <c r="D3021" s="1"/>
      <c r="E3021" s="110"/>
      <c r="F3021" s="1"/>
      <c r="G3021" s="1"/>
      <c r="H3021" s="110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3"/>
      <c r="U3021" s="1"/>
      <c r="V3021" s="1"/>
    </row>
    <row r="3022" spans="1:22" x14ac:dyDescent="0.25">
      <c r="A3022" s="1"/>
      <c r="B3022" s="1"/>
      <c r="C3022" s="1"/>
      <c r="D3022" s="1"/>
      <c r="E3022" s="110"/>
      <c r="F3022" s="1"/>
      <c r="G3022" s="1"/>
      <c r="H3022" s="110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3"/>
      <c r="U3022" s="1"/>
      <c r="V3022" s="1"/>
    </row>
    <row r="3023" spans="1:22" x14ac:dyDescent="0.25">
      <c r="A3023" s="1"/>
      <c r="B3023" s="1"/>
      <c r="C3023" s="1"/>
      <c r="D3023" s="1"/>
      <c r="E3023" s="110"/>
      <c r="F3023" s="1"/>
      <c r="G3023" s="1"/>
      <c r="H3023" s="110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3"/>
      <c r="U3023" s="1"/>
      <c r="V3023" s="1"/>
    </row>
    <row r="3024" spans="1:22" x14ac:dyDescent="0.25">
      <c r="A3024" s="1"/>
      <c r="B3024" s="1"/>
      <c r="C3024" s="1"/>
      <c r="D3024" s="1"/>
      <c r="E3024" s="110"/>
      <c r="F3024" s="1"/>
      <c r="G3024" s="1"/>
      <c r="H3024" s="110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3"/>
      <c r="U3024" s="1"/>
      <c r="V3024" s="1"/>
    </row>
    <row r="3025" spans="1:22" x14ac:dyDescent="0.25">
      <c r="A3025" s="1"/>
      <c r="B3025" s="1"/>
      <c r="C3025" s="1"/>
      <c r="D3025" s="1"/>
      <c r="E3025" s="110"/>
      <c r="F3025" s="1"/>
      <c r="G3025" s="1"/>
      <c r="H3025" s="110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3"/>
      <c r="U3025" s="1"/>
      <c r="V3025" s="1"/>
    </row>
    <row r="3026" spans="1:22" x14ac:dyDescent="0.25">
      <c r="A3026" s="1"/>
      <c r="B3026" s="1"/>
      <c r="C3026" s="1"/>
      <c r="D3026" s="1"/>
      <c r="E3026" s="110"/>
      <c r="F3026" s="1"/>
      <c r="G3026" s="1"/>
      <c r="H3026" s="110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3"/>
      <c r="U3026" s="1"/>
      <c r="V3026" s="1"/>
    </row>
    <row r="3027" spans="1:22" x14ac:dyDescent="0.25">
      <c r="A3027" s="1"/>
      <c r="B3027" s="1"/>
      <c r="C3027" s="1"/>
      <c r="D3027" s="1"/>
      <c r="E3027" s="110"/>
      <c r="F3027" s="1"/>
      <c r="G3027" s="1"/>
      <c r="H3027" s="110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3"/>
      <c r="U3027" s="1"/>
      <c r="V3027" s="1"/>
    </row>
    <row r="3028" spans="1:22" x14ac:dyDescent="0.25">
      <c r="A3028" s="1"/>
      <c r="B3028" s="1"/>
      <c r="C3028" s="1"/>
      <c r="D3028" s="1"/>
      <c r="E3028" s="110"/>
      <c r="F3028" s="1"/>
      <c r="G3028" s="1"/>
      <c r="H3028" s="110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3"/>
      <c r="U3028" s="1"/>
      <c r="V3028" s="1"/>
    </row>
    <row r="3029" spans="1:22" x14ac:dyDescent="0.25">
      <c r="A3029" s="1"/>
      <c r="B3029" s="1"/>
      <c r="C3029" s="1"/>
      <c r="D3029" s="1"/>
      <c r="E3029" s="110"/>
      <c r="F3029" s="1"/>
      <c r="G3029" s="1"/>
      <c r="H3029" s="110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3"/>
      <c r="U3029" s="1"/>
      <c r="V3029" s="1"/>
    </row>
    <row r="3030" spans="1:22" x14ac:dyDescent="0.25">
      <c r="A3030" s="1"/>
      <c r="B3030" s="1"/>
      <c r="C3030" s="1"/>
      <c r="D3030" s="1"/>
      <c r="E3030" s="110"/>
      <c r="F3030" s="1"/>
      <c r="G3030" s="1"/>
      <c r="H3030" s="110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3"/>
      <c r="U3030" s="1"/>
      <c r="V3030" s="1"/>
    </row>
    <row r="3031" spans="1:22" x14ac:dyDescent="0.25">
      <c r="A3031" s="1"/>
      <c r="B3031" s="1"/>
      <c r="C3031" s="1"/>
      <c r="D3031" s="1"/>
      <c r="E3031" s="110"/>
      <c r="F3031" s="1"/>
      <c r="G3031" s="1"/>
      <c r="H3031" s="110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3"/>
      <c r="U3031" s="1"/>
      <c r="V3031" s="1"/>
    </row>
    <row r="3032" spans="1:22" x14ac:dyDescent="0.25">
      <c r="A3032" s="1"/>
      <c r="B3032" s="1"/>
      <c r="C3032" s="1"/>
      <c r="D3032" s="1"/>
      <c r="E3032" s="110"/>
      <c r="F3032" s="1"/>
      <c r="G3032" s="1"/>
      <c r="H3032" s="110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3"/>
      <c r="U3032" s="1"/>
      <c r="V3032" s="1"/>
    </row>
    <row r="3033" spans="1:22" x14ac:dyDescent="0.25">
      <c r="A3033" s="1"/>
      <c r="B3033" s="1"/>
      <c r="C3033" s="1"/>
      <c r="D3033" s="1"/>
      <c r="E3033" s="110"/>
      <c r="F3033" s="1"/>
      <c r="G3033" s="1"/>
      <c r="H3033" s="110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3"/>
      <c r="U3033" s="1"/>
      <c r="V3033" s="1"/>
    </row>
    <row r="3034" spans="1:22" x14ac:dyDescent="0.25">
      <c r="A3034" s="1"/>
      <c r="B3034" s="1"/>
      <c r="C3034" s="1"/>
      <c r="D3034" s="1"/>
      <c r="E3034" s="110"/>
      <c r="F3034" s="1"/>
      <c r="G3034" s="1"/>
      <c r="H3034" s="110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3"/>
      <c r="U3034" s="1"/>
      <c r="V3034" s="1"/>
    </row>
    <row r="3035" spans="1:22" x14ac:dyDescent="0.25">
      <c r="A3035" s="1"/>
      <c r="B3035" s="1"/>
      <c r="C3035" s="1"/>
      <c r="D3035" s="1"/>
      <c r="E3035" s="110"/>
      <c r="F3035" s="1"/>
      <c r="G3035" s="1"/>
      <c r="H3035" s="110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3"/>
      <c r="U3035" s="1"/>
      <c r="V3035" s="1"/>
    </row>
    <row r="3036" spans="1:22" x14ac:dyDescent="0.25">
      <c r="A3036" s="1"/>
      <c r="B3036" s="1"/>
      <c r="C3036" s="1"/>
      <c r="D3036" s="1"/>
      <c r="E3036" s="110"/>
      <c r="F3036" s="1"/>
      <c r="G3036" s="1"/>
      <c r="H3036" s="110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3"/>
      <c r="U3036" s="1"/>
      <c r="V3036" s="1"/>
    </row>
    <row r="3037" spans="1:22" x14ac:dyDescent="0.25">
      <c r="A3037" s="1"/>
      <c r="B3037" s="1"/>
      <c r="C3037" s="1"/>
      <c r="D3037" s="1"/>
      <c r="E3037" s="110"/>
      <c r="F3037" s="1"/>
      <c r="G3037" s="1"/>
      <c r="H3037" s="110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3"/>
      <c r="U3037" s="1"/>
      <c r="V3037" s="1"/>
    </row>
    <row r="3038" spans="1:22" x14ac:dyDescent="0.25">
      <c r="A3038" s="1"/>
      <c r="B3038" s="1"/>
      <c r="C3038" s="1"/>
      <c r="D3038" s="1"/>
      <c r="E3038" s="110"/>
      <c r="F3038" s="1"/>
      <c r="G3038" s="1"/>
      <c r="H3038" s="110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3"/>
      <c r="U3038" s="1"/>
      <c r="V3038" s="1"/>
    </row>
    <row r="3039" spans="1:22" x14ac:dyDescent="0.25">
      <c r="A3039" s="1"/>
      <c r="B3039" s="1"/>
      <c r="C3039" s="1"/>
      <c r="D3039" s="1"/>
      <c r="E3039" s="110"/>
      <c r="F3039" s="1"/>
      <c r="G3039" s="1"/>
      <c r="H3039" s="110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3"/>
      <c r="U3039" s="1"/>
      <c r="V3039" s="1"/>
    </row>
    <row r="3040" spans="1:22" x14ac:dyDescent="0.25">
      <c r="A3040" s="1"/>
      <c r="B3040" s="1"/>
      <c r="C3040" s="1"/>
      <c r="D3040" s="1"/>
      <c r="E3040" s="110"/>
      <c r="F3040" s="1"/>
      <c r="G3040" s="1"/>
      <c r="H3040" s="110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3"/>
      <c r="U3040" s="1"/>
      <c r="V3040" s="1"/>
    </row>
    <row r="3041" spans="1:22" x14ac:dyDescent="0.25">
      <c r="A3041" s="1"/>
      <c r="B3041" s="1"/>
      <c r="C3041" s="1"/>
      <c r="D3041" s="1"/>
      <c r="E3041" s="110"/>
      <c r="F3041" s="1"/>
      <c r="G3041" s="1"/>
      <c r="H3041" s="110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3"/>
      <c r="U3041" s="1"/>
      <c r="V3041" s="1"/>
    </row>
    <row r="3042" spans="1:22" x14ac:dyDescent="0.25">
      <c r="A3042" s="1"/>
      <c r="B3042" s="1"/>
      <c r="C3042" s="1"/>
      <c r="D3042" s="1"/>
      <c r="E3042" s="110"/>
      <c r="F3042" s="1"/>
      <c r="G3042" s="1"/>
      <c r="H3042" s="110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3"/>
      <c r="U3042" s="1"/>
      <c r="V3042" s="1"/>
    </row>
    <row r="3043" spans="1:22" x14ac:dyDescent="0.25">
      <c r="A3043" s="1"/>
      <c r="B3043" s="1"/>
      <c r="C3043" s="1"/>
      <c r="D3043" s="1"/>
      <c r="E3043" s="110"/>
      <c r="F3043" s="1"/>
      <c r="G3043" s="1"/>
      <c r="H3043" s="110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3"/>
      <c r="U3043" s="1"/>
      <c r="V3043" s="1"/>
    </row>
    <row r="3044" spans="1:22" x14ac:dyDescent="0.25">
      <c r="A3044" s="1"/>
      <c r="B3044" s="1"/>
      <c r="C3044" s="1"/>
      <c r="D3044" s="1"/>
      <c r="E3044" s="110"/>
      <c r="F3044" s="1"/>
      <c r="G3044" s="1"/>
      <c r="H3044" s="110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3"/>
      <c r="U3044" s="1"/>
      <c r="V3044" s="1"/>
    </row>
    <row r="3045" spans="1:22" x14ac:dyDescent="0.25">
      <c r="A3045" s="1"/>
      <c r="B3045" s="1"/>
      <c r="C3045" s="1"/>
      <c r="D3045" s="1"/>
      <c r="E3045" s="110"/>
      <c r="F3045" s="1"/>
      <c r="G3045" s="1"/>
      <c r="H3045" s="110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3"/>
      <c r="U3045" s="1"/>
      <c r="V3045" s="1"/>
    </row>
    <row r="3046" spans="1:22" x14ac:dyDescent="0.25">
      <c r="A3046" s="1"/>
      <c r="B3046" s="1"/>
      <c r="C3046" s="1"/>
      <c r="D3046" s="1"/>
      <c r="E3046" s="110"/>
      <c r="F3046" s="1"/>
      <c r="G3046" s="1"/>
      <c r="H3046" s="110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3"/>
      <c r="U3046" s="1"/>
      <c r="V3046" s="1"/>
    </row>
    <row r="3047" spans="1:22" x14ac:dyDescent="0.25">
      <c r="A3047" s="1"/>
      <c r="B3047" s="1"/>
      <c r="C3047" s="1"/>
      <c r="D3047" s="1"/>
      <c r="E3047" s="110"/>
      <c r="F3047" s="1"/>
      <c r="G3047" s="1"/>
      <c r="H3047" s="110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3"/>
      <c r="U3047" s="1"/>
      <c r="V3047" s="1"/>
    </row>
    <row r="3048" spans="1:22" x14ac:dyDescent="0.25">
      <c r="A3048" s="1"/>
      <c r="B3048" s="1"/>
      <c r="C3048" s="1"/>
      <c r="D3048" s="1"/>
      <c r="E3048" s="110"/>
      <c r="F3048" s="1"/>
      <c r="G3048" s="1"/>
      <c r="H3048" s="110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3"/>
      <c r="U3048" s="1"/>
      <c r="V3048" s="1"/>
    </row>
    <row r="3049" spans="1:22" x14ac:dyDescent="0.25">
      <c r="A3049" s="1"/>
      <c r="B3049" s="1"/>
      <c r="C3049" s="1"/>
      <c r="D3049" s="1"/>
      <c r="E3049" s="110"/>
      <c r="F3049" s="1"/>
      <c r="G3049" s="1"/>
      <c r="H3049" s="110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3"/>
      <c r="U3049" s="1"/>
      <c r="V3049" s="1"/>
    </row>
    <row r="3050" spans="1:22" x14ac:dyDescent="0.25">
      <c r="A3050" s="1"/>
      <c r="B3050" s="1"/>
      <c r="C3050" s="1"/>
      <c r="D3050" s="1"/>
      <c r="E3050" s="110"/>
      <c r="F3050" s="1"/>
      <c r="G3050" s="1"/>
      <c r="H3050" s="110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3"/>
      <c r="U3050" s="1"/>
      <c r="V3050" s="1"/>
    </row>
    <row r="3051" spans="1:22" x14ac:dyDescent="0.25">
      <c r="A3051" s="1"/>
      <c r="B3051" s="1"/>
      <c r="C3051" s="1"/>
      <c r="D3051" s="1"/>
      <c r="E3051" s="110"/>
      <c r="F3051" s="1"/>
      <c r="G3051" s="1"/>
      <c r="H3051" s="110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3"/>
      <c r="U3051" s="1"/>
      <c r="V3051" s="1"/>
    </row>
    <row r="3052" spans="1:22" x14ac:dyDescent="0.25">
      <c r="A3052" s="1"/>
      <c r="B3052" s="1"/>
      <c r="C3052" s="1"/>
      <c r="D3052" s="1"/>
      <c r="E3052" s="110"/>
      <c r="F3052" s="1"/>
      <c r="G3052" s="1"/>
      <c r="H3052" s="110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3"/>
      <c r="U3052" s="1"/>
      <c r="V3052" s="1"/>
    </row>
    <row r="3053" spans="1:22" x14ac:dyDescent="0.25">
      <c r="A3053" s="1"/>
      <c r="B3053" s="1"/>
      <c r="C3053" s="1"/>
      <c r="D3053" s="1"/>
      <c r="E3053" s="110"/>
      <c r="F3053" s="1"/>
      <c r="G3053" s="1"/>
      <c r="H3053" s="110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3"/>
      <c r="U3053" s="1"/>
      <c r="V3053" s="1"/>
    </row>
    <row r="3054" spans="1:22" x14ac:dyDescent="0.25">
      <c r="A3054" s="1"/>
      <c r="B3054" s="1"/>
      <c r="C3054" s="1"/>
      <c r="D3054" s="1"/>
      <c r="E3054" s="110"/>
      <c r="F3054" s="1"/>
      <c r="G3054" s="1"/>
      <c r="H3054" s="110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3"/>
      <c r="U3054" s="1"/>
      <c r="V3054" s="1"/>
    </row>
    <row r="3055" spans="1:22" x14ac:dyDescent="0.25">
      <c r="A3055" s="1"/>
      <c r="B3055" s="1"/>
      <c r="C3055" s="1"/>
      <c r="D3055" s="1"/>
      <c r="E3055" s="110"/>
      <c r="F3055" s="1"/>
      <c r="G3055" s="1"/>
      <c r="H3055" s="110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3"/>
      <c r="U3055" s="1"/>
      <c r="V3055" s="1"/>
    </row>
    <row r="3056" spans="1:22" x14ac:dyDescent="0.25">
      <c r="A3056" s="1"/>
      <c r="B3056" s="1"/>
      <c r="C3056" s="1"/>
      <c r="D3056" s="1"/>
      <c r="E3056" s="110"/>
      <c r="F3056" s="1"/>
      <c r="G3056" s="1"/>
      <c r="H3056" s="110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3"/>
      <c r="U3056" s="1"/>
      <c r="V3056" s="1"/>
    </row>
    <row r="3057" spans="1:22" x14ac:dyDescent="0.25">
      <c r="A3057" s="1"/>
      <c r="B3057" s="1"/>
      <c r="C3057" s="1"/>
      <c r="D3057" s="1"/>
      <c r="E3057" s="110"/>
      <c r="F3057" s="1"/>
      <c r="G3057" s="1"/>
      <c r="H3057" s="110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3"/>
      <c r="U3057" s="1"/>
      <c r="V3057" s="1"/>
    </row>
    <row r="3058" spans="1:22" x14ac:dyDescent="0.25">
      <c r="A3058" s="1"/>
      <c r="B3058" s="1"/>
      <c r="C3058" s="1"/>
      <c r="D3058" s="1"/>
      <c r="E3058" s="110"/>
      <c r="F3058" s="1"/>
      <c r="G3058" s="1"/>
      <c r="H3058" s="110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3"/>
      <c r="U3058" s="1"/>
      <c r="V3058" s="1"/>
    </row>
    <row r="3059" spans="1:22" x14ac:dyDescent="0.25">
      <c r="A3059" s="1"/>
      <c r="B3059" s="1"/>
      <c r="C3059" s="1"/>
      <c r="D3059" s="1"/>
      <c r="E3059" s="110"/>
      <c r="F3059" s="1"/>
      <c r="G3059" s="1"/>
      <c r="H3059" s="110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3"/>
      <c r="U3059" s="1"/>
      <c r="V3059" s="1"/>
    </row>
    <row r="3060" spans="1:22" x14ac:dyDescent="0.25">
      <c r="A3060" s="1"/>
      <c r="B3060" s="1"/>
      <c r="C3060" s="1"/>
      <c r="D3060" s="1"/>
      <c r="E3060" s="110"/>
      <c r="F3060" s="1"/>
      <c r="G3060" s="1"/>
      <c r="H3060" s="110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3"/>
      <c r="U3060" s="1"/>
      <c r="V3060" s="1"/>
    </row>
    <row r="3061" spans="1:22" x14ac:dyDescent="0.25">
      <c r="A3061" s="1"/>
      <c r="B3061" s="1"/>
      <c r="C3061" s="1"/>
      <c r="D3061" s="1"/>
      <c r="E3061" s="110"/>
      <c r="F3061" s="1"/>
      <c r="G3061" s="1"/>
      <c r="H3061" s="110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3"/>
      <c r="U3061" s="1"/>
      <c r="V3061" s="1"/>
    </row>
    <row r="3062" spans="1:22" x14ac:dyDescent="0.25">
      <c r="A3062" s="1"/>
      <c r="B3062" s="1"/>
      <c r="C3062" s="1"/>
      <c r="D3062" s="1"/>
      <c r="E3062" s="110"/>
      <c r="F3062" s="1"/>
      <c r="G3062" s="1"/>
      <c r="H3062" s="110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3"/>
      <c r="U3062" s="1"/>
      <c r="V3062" s="1"/>
    </row>
    <row r="3063" spans="1:22" x14ac:dyDescent="0.25">
      <c r="A3063" s="1"/>
      <c r="B3063" s="1"/>
      <c r="C3063" s="1"/>
      <c r="D3063" s="1"/>
      <c r="E3063" s="110"/>
      <c r="F3063" s="1"/>
      <c r="G3063" s="1"/>
      <c r="H3063" s="110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3"/>
      <c r="U3063" s="1"/>
      <c r="V3063" s="1"/>
    </row>
    <row r="3064" spans="1:22" x14ac:dyDescent="0.25">
      <c r="A3064" s="1"/>
      <c r="B3064" s="1"/>
      <c r="C3064" s="1"/>
      <c r="D3064" s="1"/>
      <c r="E3064" s="110"/>
      <c r="F3064" s="1"/>
      <c r="G3064" s="1"/>
      <c r="H3064" s="110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3"/>
      <c r="U3064" s="1"/>
      <c r="V3064" s="1"/>
    </row>
    <row r="3065" spans="1:22" x14ac:dyDescent="0.25">
      <c r="A3065" s="1"/>
      <c r="B3065" s="1"/>
      <c r="C3065" s="1"/>
      <c r="D3065" s="1"/>
      <c r="E3065" s="110"/>
      <c r="F3065" s="1"/>
      <c r="G3065" s="1"/>
      <c r="H3065" s="110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3"/>
      <c r="U3065" s="1"/>
      <c r="V3065" s="1"/>
    </row>
    <row r="3066" spans="1:22" x14ac:dyDescent="0.25">
      <c r="A3066" s="1"/>
      <c r="B3066" s="1"/>
      <c r="C3066" s="1"/>
      <c r="D3066" s="1"/>
      <c r="E3066" s="110"/>
      <c r="F3066" s="1"/>
      <c r="G3066" s="1"/>
      <c r="H3066" s="110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3"/>
      <c r="U3066" s="1"/>
      <c r="V3066" s="1"/>
    </row>
    <row r="3067" spans="1:22" x14ac:dyDescent="0.25">
      <c r="A3067" s="1"/>
      <c r="B3067" s="1"/>
      <c r="C3067" s="1"/>
      <c r="D3067" s="1"/>
      <c r="E3067" s="110"/>
      <c r="F3067" s="1"/>
      <c r="G3067" s="1"/>
      <c r="H3067" s="110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3"/>
      <c r="U3067" s="1"/>
      <c r="V3067" s="1"/>
    </row>
    <row r="3068" spans="1:22" x14ac:dyDescent="0.25">
      <c r="A3068" s="1"/>
      <c r="B3068" s="1"/>
      <c r="C3068" s="1"/>
      <c r="D3068" s="1"/>
      <c r="E3068" s="110"/>
      <c r="F3068" s="1"/>
      <c r="G3068" s="1"/>
      <c r="H3068" s="110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3"/>
      <c r="U3068" s="1"/>
      <c r="V3068" s="1"/>
    </row>
    <row r="3069" spans="1:22" x14ac:dyDescent="0.25">
      <c r="A3069" s="1"/>
      <c r="B3069" s="1"/>
      <c r="C3069" s="1"/>
      <c r="D3069" s="1"/>
      <c r="E3069" s="110"/>
      <c r="F3069" s="1"/>
      <c r="G3069" s="1"/>
      <c r="H3069" s="110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3"/>
      <c r="U3069" s="1"/>
      <c r="V3069" s="1"/>
    </row>
    <row r="3070" spans="1:22" x14ac:dyDescent="0.25">
      <c r="A3070" s="1"/>
      <c r="B3070" s="1"/>
      <c r="C3070" s="1"/>
      <c r="D3070" s="1"/>
      <c r="E3070" s="110"/>
      <c r="F3070" s="1"/>
      <c r="G3070" s="1"/>
      <c r="H3070" s="110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3"/>
      <c r="U3070" s="1"/>
      <c r="V3070" s="1"/>
    </row>
    <row r="3071" spans="1:22" x14ac:dyDescent="0.25">
      <c r="A3071" s="1"/>
      <c r="B3071" s="1"/>
      <c r="C3071" s="1"/>
      <c r="D3071" s="1"/>
      <c r="E3071" s="110"/>
      <c r="F3071" s="1"/>
      <c r="G3071" s="1"/>
      <c r="H3071" s="110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3"/>
      <c r="U3071" s="1"/>
      <c r="V3071" s="1"/>
    </row>
    <row r="3072" spans="1:22" x14ac:dyDescent="0.25">
      <c r="A3072" s="1"/>
      <c r="B3072" s="1"/>
      <c r="C3072" s="1"/>
      <c r="D3072" s="1"/>
      <c r="E3072" s="110"/>
      <c r="F3072" s="1"/>
      <c r="G3072" s="1"/>
      <c r="H3072" s="110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3"/>
      <c r="U3072" s="1"/>
      <c r="V3072" s="1"/>
    </row>
    <row r="3073" spans="1:22" x14ac:dyDescent="0.25">
      <c r="A3073" s="1"/>
      <c r="B3073" s="1"/>
      <c r="C3073" s="1"/>
      <c r="D3073" s="1"/>
      <c r="E3073" s="110"/>
      <c r="F3073" s="1"/>
      <c r="G3073" s="1"/>
      <c r="H3073" s="110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3"/>
      <c r="U3073" s="1"/>
      <c r="V3073" s="1"/>
    </row>
    <row r="3074" spans="1:22" x14ac:dyDescent="0.25">
      <c r="A3074" s="1"/>
      <c r="B3074" s="1"/>
      <c r="C3074" s="1"/>
      <c r="D3074" s="1"/>
      <c r="E3074" s="110"/>
      <c r="F3074" s="1"/>
      <c r="G3074" s="1"/>
      <c r="H3074" s="110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3"/>
      <c r="U3074" s="1"/>
      <c r="V3074" s="1"/>
    </row>
    <row r="3075" spans="1:22" x14ac:dyDescent="0.25">
      <c r="A3075" s="1"/>
      <c r="B3075" s="1"/>
      <c r="C3075" s="1"/>
      <c r="D3075" s="1"/>
      <c r="E3075" s="110"/>
      <c r="F3075" s="1"/>
      <c r="G3075" s="1"/>
      <c r="H3075" s="110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3"/>
      <c r="U3075" s="1"/>
      <c r="V3075" s="1"/>
    </row>
    <row r="3076" spans="1:22" x14ac:dyDescent="0.25">
      <c r="A3076" s="1"/>
      <c r="B3076" s="1"/>
      <c r="C3076" s="1"/>
      <c r="D3076" s="1"/>
      <c r="E3076" s="110"/>
      <c r="F3076" s="1"/>
      <c r="G3076" s="1"/>
      <c r="H3076" s="110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3"/>
      <c r="U3076" s="1"/>
      <c r="V3076" s="1"/>
    </row>
    <row r="3077" spans="1:22" x14ac:dyDescent="0.25">
      <c r="A3077" s="1"/>
      <c r="B3077" s="1"/>
      <c r="C3077" s="1"/>
      <c r="D3077" s="1"/>
      <c r="E3077" s="110"/>
      <c r="F3077" s="1"/>
      <c r="G3077" s="1"/>
      <c r="H3077" s="110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3"/>
      <c r="U3077" s="1"/>
      <c r="V3077" s="1"/>
    </row>
    <row r="3078" spans="1:22" x14ac:dyDescent="0.25">
      <c r="A3078" s="1"/>
      <c r="B3078" s="1"/>
      <c r="C3078" s="1"/>
      <c r="D3078" s="1"/>
      <c r="E3078" s="110"/>
      <c r="F3078" s="1"/>
      <c r="G3078" s="1"/>
      <c r="H3078" s="110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3"/>
      <c r="U3078" s="1"/>
      <c r="V3078" s="1"/>
    </row>
    <row r="3079" spans="1:22" x14ac:dyDescent="0.25">
      <c r="A3079" s="1"/>
      <c r="B3079" s="1"/>
      <c r="C3079" s="1"/>
      <c r="D3079" s="1"/>
      <c r="E3079" s="110"/>
      <c r="F3079" s="1"/>
      <c r="G3079" s="1"/>
      <c r="H3079" s="110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3"/>
      <c r="U3079" s="1"/>
      <c r="V3079" s="1"/>
    </row>
    <row r="3080" spans="1:22" x14ac:dyDescent="0.25">
      <c r="A3080" s="1"/>
      <c r="B3080" s="1"/>
      <c r="C3080" s="1"/>
      <c r="D3080" s="1"/>
      <c r="E3080" s="110"/>
      <c r="F3080" s="1"/>
      <c r="G3080" s="1"/>
      <c r="H3080" s="110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3"/>
      <c r="U3080" s="1"/>
      <c r="V3080" s="1"/>
    </row>
    <row r="3081" spans="1:22" x14ac:dyDescent="0.25">
      <c r="A3081" s="1"/>
      <c r="B3081" s="1"/>
      <c r="C3081" s="1"/>
      <c r="D3081" s="1"/>
      <c r="E3081" s="110"/>
      <c r="F3081" s="1"/>
      <c r="G3081" s="1"/>
      <c r="H3081" s="110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3"/>
      <c r="U3081" s="1"/>
      <c r="V3081" s="1"/>
    </row>
    <row r="3082" spans="1:22" x14ac:dyDescent="0.25">
      <c r="A3082" s="1"/>
      <c r="B3082" s="1"/>
      <c r="C3082" s="1"/>
      <c r="D3082" s="1"/>
      <c r="E3082" s="110"/>
      <c r="F3082" s="1"/>
      <c r="G3082" s="1"/>
      <c r="H3082" s="110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3"/>
      <c r="U3082" s="1"/>
      <c r="V3082" s="1"/>
    </row>
    <row r="3083" spans="1:22" x14ac:dyDescent="0.25">
      <c r="A3083" s="1"/>
      <c r="B3083" s="1"/>
      <c r="C3083" s="1"/>
      <c r="D3083" s="1"/>
      <c r="E3083" s="110"/>
      <c r="F3083" s="1"/>
      <c r="G3083" s="1"/>
      <c r="H3083" s="110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3"/>
      <c r="U3083" s="1"/>
      <c r="V3083" s="1"/>
    </row>
    <row r="3084" spans="1:22" x14ac:dyDescent="0.25">
      <c r="A3084" s="1"/>
      <c r="B3084" s="1"/>
      <c r="C3084" s="1"/>
      <c r="D3084" s="1"/>
      <c r="E3084" s="110"/>
      <c r="F3084" s="1"/>
      <c r="G3084" s="1"/>
      <c r="H3084" s="110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3"/>
      <c r="U3084" s="1"/>
      <c r="V3084" s="1"/>
    </row>
    <row r="3085" spans="1:22" x14ac:dyDescent="0.25">
      <c r="A3085" s="1"/>
      <c r="B3085" s="1"/>
      <c r="C3085" s="1"/>
      <c r="D3085" s="1"/>
      <c r="E3085" s="110"/>
      <c r="F3085" s="1"/>
      <c r="G3085" s="1"/>
      <c r="H3085" s="110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3"/>
      <c r="U3085" s="1"/>
      <c r="V3085" s="1"/>
    </row>
    <row r="3086" spans="1:22" x14ac:dyDescent="0.25">
      <c r="A3086" s="1"/>
      <c r="B3086" s="1"/>
      <c r="C3086" s="1"/>
      <c r="D3086" s="1"/>
      <c r="E3086" s="110"/>
      <c r="F3086" s="1"/>
      <c r="G3086" s="1"/>
      <c r="H3086" s="110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3"/>
      <c r="U3086" s="1"/>
      <c r="V3086" s="1"/>
    </row>
    <row r="3087" spans="1:22" x14ac:dyDescent="0.25">
      <c r="A3087" s="1"/>
      <c r="B3087" s="1"/>
      <c r="C3087" s="1"/>
      <c r="D3087" s="1"/>
      <c r="E3087" s="110"/>
      <c r="F3087" s="1"/>
      <c r="G3087" s="1"/>
      <c r="H3087" s="110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3"/>
      <c r="U3087" s="1"/>
      <c r="V3087" s="1"/>
    </row>
    <row r="3088" spans="1:22" x14ac:dyDescent="0.25">
      <c r="A3088" s="1"/>
      <c r="B3088" s="1"/>
      <c r="C3088" s="1"/>
      <c r="D3088" s="1"/>
      <c r="E3088" s="110"/>
      <c r="F3088" s="1"/>
      <c r="G3088" s="1"/>
      <c r="H3088" s="110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3"/>
      <c r="U3088" s="1"/>
      <c r="V3088" s="1"/>
    </row>
    <row r="3089" spans="1:22" x14ac:dyDescent="0.25">
      <c r="A3089" s="1"/>
      <c r="B3089" s="1"/>
      <c r="C3089" s="1"/>
      <c r="D3089" s="1"/>
      <c r="E3089" s="110"/>
      <c r="F3089" s="1"/>
      <c r="G3089" s="1"/>
      <c r="H3089" s="110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3"/>
      <c r="U3089" s="1"/>
      <c r="V3089" s="1"/>
    </row>
    <row r="3090" spans="1:22" x14ac:dyDescent="0.25">
      <c r="A3090" s="1"/>
      <c r="B3090" s="1"/>
      <c r="C3090" s="1"/>
      <c r="D3090" s="1"/>
      <c r="E3090" s="110"/>
      <c r="F3090" s="1"/>
      <c r="G3090" s="1"/>
      <c r="H3090" s="110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3"/>
      <c r="U3090" s="1"/>
      <c r="V3090" s="1"/>
    </row>
    <row r="3091" spans="1:22" x14ac:dyDescent="0.25">
      <c r="A3091" s="1"/>
      <c r="B3091" s="1"/>
      <c r="C3091" s="1"/>
      <c r="D3091" s="1"/>
      <c r="E3091" s="110"/>
      <c r="F3091" s="1"/>
      <c r="G3091" s="1"/>
      <c r="H3091" s="110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3"/>
      <c r="U3091" s="1"/>
      <c r="V3091" s="1"/>
    </row>
    <row r="3092" spans="1:22" x14ac:dyDescent="0.25">
      <c r="A3092" s="1"/>
      <c r="B3092" s="1"/>
      <c r="C3092" s="1"/>
      <c r="D3092" s="1"/>
      <c r="E3092" s="110"/>
      <c r="F3092" s="1"/>
      <c r="G3092" s="1"/>
      <c r="H3092" s="110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3"/>
      <c r="U3092" s="1"/>
      <c r="V3092" s="1"/>
    </row>
    <row r="3093" spans="1:22" x14ac:dyDescent="0.25">
      <c r="A3093" s="1"/>
      <c r="B3093" s="1"/>
      <c r="C3093" s="1"/>
      <c r="D3093" s="1"/>
      <c r="E3093" s="110"/>
      <c r="F3093" s="1"/>
      <c r="G3093" s="1"/>
      <c r="H3093" s="110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3"/>
      <c r="U3093" s="1"/>
      <c r="V3093" s="1"/>
    </row>
    <row r="3094" spans="1:22" x14ac:dyDescent="0.25">
      <c r="A3094" s="1"/>
      <c r="B3094" s="1"/>
      <c r="C3094" s="1"/>
      <c r="D3094" s="1"/>
      <c r="E3094" s="110"/>
      <c r="F3094" s="1"/>
      <c r="G3094" s="1"/>
      <c r="H3094" s="110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3"/>
      <c r="U3094" s="1"/>
      <c r="V3094" s="1"/>
    </row>
    <row r="3095" spans="1:22" x14ac:dyDescent="0.25">
      <c r="A3095" s="1"/>
      <c r="B3095" s="1"/>
      <c r="C3095" s="1"/>
      <c r="D3095" s="1"/>
      <c r="E3095" s="110"/>
      <c r="F3095" s="1"/>
      <c r="G3095" s="1"/>
      <c r="H3095" s="110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3"/>
      <c r="U3095" s="1"/>
      <c r="V3095" s="1"/>
    </row>
    <row r="3096" spans="1:22" x14ac:dyDescent="0.25">
      <c r="A3096" s="1"/>
      <c r="B3096" s="1"/>
      <c r="C3096" s="1"/>
      <c r="D3096" s="1"/>
      <c r="E3096" s="110"/>
      <c r="F3096" s="1"/>
      <c r="G3096" s="1"/>
      <c r="H3096" s="110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3"/>
      <c r="U3096" s="1"/>
      <c r="V3096" s="1"/>
    </row>
    <row r="3097" spans="1:22" x14ac:dyDescent="0.25">
      <c r="A3097" s="1"/>
      <c r="B3097" s="1"/>
      <c r="C3097" s="1"/>
      <c r="D3097" s="1"/>
      <c r="E3097" s="110"/>
      <c r="F3097" s="1"/>
      <c r="G3097" s="1"/>
      <c r="H3097" s="110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3"/>
      <c r="U3097" s="1"/>
      <c r="V3097" s="1"/>
    </row>
    <row r="3098" spans="1:22" x14ac:dyDescent="0.25">
      <c r="A3098" s="1"/>
      <c r="B3098" s="1"/>
      <c r="C3098" s="1"/>
      <c r="D3098" s="1"/>
      <c r="E3098" s="110"/>
      <c r="F3098" s="1"/>
      <c r="G3098" s="1"/>
      <c r="H3098" s="110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3"/>
      <c r="U3098" s="1"/>
      <c r="V3098" s="1"/>
    </row>
    <row r="3099" spans="1:22" x14ac:dyDescent="0.25">
      <c r="A3099" s="1"/>
      <c r="B3099" s="1"/>
      <c r="C3099" s="1"/>
      <c r="D3099" s="1"/>
      <c r="E3099" s="110"/>
      <c r="F3099" s="1"/>
      <c r="G3099" s="1"/>
      <c r="H3099" s="110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3"/>
      <c r="U3099" s="1"/>
      <c r="V3099" s="1"/>
    </row>
    <row r="3100" spans="1:22" x14ac:dyDescent="0.25">
      <c r="A3100" s="1"/>
      <c r="B3100" s="1"/>
      <c r="C3100" s="1"/>
      <c r="D3100" s="1"/>
      <c r="E3100" s="110"/>
      <c r="F3100" s="1"/>
      <c r="G3100" s="1"/>
      <c r="H3100" s="110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3"/>
      <c r="U3100" s="1"/>
      <c r="V3100" s="1"/>
    </row>
    <row r="3101" spans="1:22" x14ac:dyDescent="0.25">
      <c r="A3101" s="1"/>
      <c r="B3101" s="1"/>
      <c r="C3101" s="1"/>
      <c r="D3101" s="1"/>
      <c r="E3101" s="110"/>
      <c r="F3101" s="1"/>
      <c r="G3101" s="1"/>
      <c r="H3101" s="110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3"/>
      <c r="U3101" s="1"/>
      <c r="V3101" s="1"/>
    </row>
    <row r="3102" spans="1:22" x14ac:dyDescent="0.25">
      <c r="A3102" s="1"/>
      <c r="B3102" s="1"/>
      <c r="C3102" s="1"/>
      <c r="D3102" s="1"/>
      <c r="E3102" s="110"/>
      <c r="F3102" s="1"/>
      <c r="G3102" s="1"/>
      <c r="H3102" s="110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3"/>
      <c r="U3102" s="1"/>
      <c r="V3102" s="1"/>
    </row>
    <row r="3103" spans="1:22" x14ac:dyDescent="0.25">
      <c r="A3103" s="1"/>
      <c r="B3103" s="1"/>
      <c r="C3103" s="1"/>
      <c r="D3103" s="1"/>
      <c r="E3103" s="110"/>
      <c r="F3103" s="1"/>
      <c r="G3103" s="1"/>
      <c r="H3103" s="110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3"/>
      <c r="U3103" s="1"/>
      <c r="V3103" s="1"/>
    </row>
    <row r="3104" spans="1:22" x14ac:dyDescent="0.25">
      <c r="A3104" s="1"/>
      <c r="B3104" s="1"/>
      <c r="C3104" s="1"/>
      <c r="D3104" s="1"/>
      <c r="E3104" s="110"/>
      <c r="F3104" s="1"/>
      <c r="G3104" s="1"/>
      <c r="H3104" s="110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3"/>
      <c r="U3104" s="1"/>
      <c r="V3104" s="1"/>
    </row>
    <row r="3105" spans="1:22" x14ac:dyDescent="0.25">
      <c r="A3105" s="1"/>
      <c r="B3105" s="1"/>
      <c r="C3105" s="1"/>
      <c r="D3105" s="1"/>
      <c r="E3105" s="110"/>
      <c r="F3105" s="1"/>
      <c r="G3105" s="1"/>
      <c r="H3105" s="110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3"/>
      <c r="U3105" s="1"/>
      <c r="V3105" s="1"/>
    </row>
    <row r="3106" spans="1:22" x14ac:dyDescent="0.25">
      <c r="A3106" s="1"/>
      <c r="B3106" s="1"/>
      <c r="C3106" s="1"/>
      <c r="D3106" s="1"/>
      <c r="E3106" s="110"/>
      <c r="F3106" s="1"/>
      <c r="G3106" s="1"/>
      <c r="H3106" s="110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3"/>
      <c r="U3106" s="1"/>
      <c r="V3106" s="1"/>
    </row>
    <row r="3107" spans="1:22" x14ac:dyDescent="0.25">
      <c r="A3107" s="1"/>
      <c r="B3107" s="1"/>
      <c r="C3107" s="1"/>
      <c r="D3107" s="1"/>
      <c r="E3107" s="110"/>
      <c r="F3107" s="1"/>
      <c r="G3107" s="1"/>
      <c r="H3107" s="110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3"/>
      <c r="U3107" s="1"/>
      <c r="V3107" s="1"/>
    </row>
    <row r="3108" spans="1:22" x14ac:dyDescent="0.25">
      <c r="A3108" s="1"/>
      <c r="B3108" s="1"/>
      <c r="C3108" s="1"/>
      <c r="D3108" s="1"/>
      <c r="E3108" s="110"/>
      <c r="F3108" s="1"/>
      <c r="G3108" s="1"/>
      <c r="H3108" s="110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3"/>
      <c r="U3108" s="1"/>
      <c r="V3108" s="1"/>
    </row>
    <row r="3109" spans="1:22" x14ac:dyDescent="0.25">
      <c r="A3109" s="1"/>
      <c r="B3109" s="1"/>
      <c r="C3109" s="1"/>
      <c r="D3109" s="1"/>
      <c r="E3109" s="110"/>
      <c r="F3109" s="1"/>
      <c r="G3109" s="1"/>
      <c r="H3109" s="110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3"/>
      <c r="U3109" s="1"/>
      <c r="V3109" s="1"/>
    </row>
    <row r="3110" spans="1:22" x14ac:dyDescent="0.25">
      <c r="A3110" s="1"/>
      <c r="B3110" s="1"/>
      <c r="C3110" s="1"/>
      <c r="D3110" s="1"/>
      <c r="E3110" s="110"/>
      <c r="F3110" s="1"/>
      <c r="G3110" s="1"/>
      <c r="H3110" s="110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3"/>
      <c r="U3110" s="1"/>
      <c r="V3110" s="1"/>
    </row>
    <row r="3111" spans="1:22" x14ac:dyDescent="0.25">
      <c r="A3111" s="1"/>
      <c r="B3111" s="1"/>
      <c r="C3111" s="1"/>
      <c r="D3111" s="1"/>
      <c r="E3111" s="110"/>
      <c r="F3111" s="1"/>
      <c r="G3111" s="1"/>
      <c r="H3111" s="110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3"/>
      <c r="U3111" s="1"/>
      <c r="V3111" s="1"/>
    </row>
    <row r="3112" spans="1:22" x14ac:dyDescent="0.25">
      <c r="A3112" s="1"/>
      <c r="B3112" s="1"/>
      <c r="C3112" s="1"/>
      <c r="D3112" s="1"/>
      <c r="E3112" s="110"/>
      <c r="F3112" s="1"/>
      <c r="G3112" s="1"/>
      <c r="H3112" s="110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3"/>
      <c r="U3112" s="1"/>
      <c r="V3112" s="1"/>
    </row>
    <row r="3113" spans="1:22" x14ac:dyDescent="0.25">
      <c r="A3113" s="1"/>
      <c r="B3113" s="1"/>
      <c r="C3113" s="1"/>
      <c r="D3113" s="1"/>
      <c r="E3113" s="110"/>
      <c r="F3113" s="1"/>
      <c r="G3113" s="1"/>
      <c r="H3113" s="110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3"/>
      <c r="U3113" s="1"/>
      <c r="V3113" s="1"/>
    </row>
    <row r="3114" spans="1:22" x14ac:dyDescent="0.25">
      <c r="A3114" s="1"/>
      <c r="B3114" s="1"/>
      <c r="C3114" s="1"/>
      <c r="D3114" s="1"/>
      <c r="E3114" s="110"/>
      <c r="F3114" s="1"/>
      <c r="G3114" s="1"/>
      <c r="H3114" s="110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3"/>
      <c r="U3114" s="1"/>
      <c r="V3114" s="1"/>
    </row>
    <row r="3115" spans="1:22" x14ac:dyDescent="0.25">
      <c r="A3115" s="1"/>
      <c r="B3115" s="1"/>
      <c r="C3115" s="1"/>
      <c r="D3115" s="1"/>
      <c r="E3115" s="110"/>
      <c r="F3115" s="1"/>
      <c r="G3115" s="1"/>
      <c r="H3115" s="110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3"/>
      <c r="U3115" s="1"/>
      <c r="V3115" s="1"/>
    </row>
    <row r="3116" spans="1:22" x14ac:dyDescent="0.25">
      <c r="A3116" s="1"/>
      <c r="B3116" s="1"/>
      <c r="C3116" s="1"/>
      <c r="D3116" s="1"/>
      <c r="E3116" s="110"/>
      <c r="F3116" s="1"/>
      <c r="G3116" s="1"/>
      <c r="H3116" s="110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3"/>
      <c r="U3116" s="1"/>
      <c r="V3116" s="1"/>
    </row>
    <row r="3117" spans="1:22" x14ac:dyDescent="0.25">
      <c r="A3117" s="1"/>
      <c r="B3117" s="1"/>
      <c r="C3117" s="1"/>
      <c r="D3117" s="1"/>
      <c r="E3117" s="110"/>
      <c r="F3117" s="1"/>
      <c r="G3117" s="1"/>
      <c r="H3117" s="110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3"/>
      <c r="U3117" s="1"/>
      <c r="V3117" s="1"/>
    </row>
    <row r="3118" spans="1:22" x14ac:dyDescent="0.25">
      <c r="A3118" s="1"/>
      <c r="B3118" s="1"/>
      <c r="C3118" s="1"/>
      <c r="D3118" s="1"/>
      <c r="E3118" s="110"/>
      <c r="F3118" s="1"/>
      <c r="G3118" s="1"/>
      <c r="H3118" s="110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3"/>
      <c r="U3118" s="1"/>
      <c r="V3118" s="1"/>
    </row>
    <row r="3119" spans="1:22" x14ac:dyDescent="0.25">
      <c r="A3119" s="1"/>
      <c r="B3119" s="1"/>
      <c r="C3119" s="1"/>
      <c r="D3119" s="1"/>
      <c r="E3119" s="110"/>
      <c r="F3119" s="1"/>
      <c r="G3119" s="1"/>
      <c r="H3119" s="110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3"/>
      <c r="U3119" s="1"/>
      <c r="V3119" s="1"/>
    </row>
    <row r="3120" spans="1:22" x14ac:dyDescent="0.25">
      <c r="A3120" s="1"/>
      <c r="B3120" s="1"/>
      <c r="C3120" s="1"/>
      <c r="D3120" s="1"/>
      <c r="E3120" s="110"/>
      <c r="F3120" s="1"/>
      <c r="G3120" s="1"/>
      <c r="H3120" s="110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3"/>
      <c r="U3120" s="1"/>
      <c r="V3120" s="1"/>
    </row>
    <row r="3121" spans="1:22" x14ac:dyDescent="0.25">
      <c r="A3121" s="1"/>
      <c r="B3121" s="1"/>
      <c r="C3121" s="1"/>
      <c r="D3121" s="1"/>
      <c r="E3121" s="110"/>
      <c r="F3121" s="1"/>
      <c r="G3121" s="1"/>
      <c r="H3121" s="110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3"/>
      <c r="U3121" s="1"/>
      <c r="V3121" s="1"/>
    </row>
    <row r="3122" spans="1:22" x14ac:dyDescent="0.25">
      <c r="A3122" s="1"/>
      <c r="B3122" s="1"/>
      <c r="C3122" s="1"/>
      <c r="D3122" s="1"/>
      <c r="E3122" s="110"/>
      <c r="F3122" s="1"/>
      <c r="G3122" s="1"/>
      <c r="H3122" s="110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3"/>
      <c r="U3122" s="1"/>
      <c r="V3122" s="1"/>
    </row>
    <row r="3123" spans="1:22" x14ac:dyDescent="0.25">
      <c r="A3123" s="1"/>
      <c r="B3123" s="1"/>
      <c r="C3123" s="1"/>
      <c r="D3123" s="1"/>
      <c r="E3123" s="110"/>
      <c r="F3123" s="1"/>
      <c r="G3123" s="1"/>
      <c r="H3123" s="110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3"/>
      <c r="U3123" s="1"/>
      <c r="V3123" s="1"/>
    </row>
    <row r="3124" spans="1:22" x14ac:dyDescent="0.25">
      <c r="A3124" s="1"/>
      <c r="B3124" s="1"/>
      <c r="C3124" s="1"/>
      <c r="D3124" s="1"/>
      <c r="E3124" s="110"/>
      <c r="F3124" s="1"/>
      <c r="G3124" s="1"/>
      <c r="H3124" s="110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3"/>
      <c r="U3124" s="1"/>
      <c r="V3124" s="1"/>
    </row>
    <row r="3125" spans="1:22" x14ac:dyDescent="0.25">
      <c r="A3125" s="1"/>
      <c r="B3125" s="1"/>
      <c r="C3125" s="1"/>
      <c r="D3125" s="1"/>
      <c r="E3125" s="110"/>
      <c r="F3125" s="1"/>
      <c r="G3125" s="1"/>
      <c r="H3125" s="110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3"/>
      <c r="U3125" s="1"/>
      <c r="V3125" s="1"/>
    </row>
    <row r="3126" spans="1:22" x14ac:dyDescent="0.25">
      <c r="A3126" s="1"/>
      <c r="B3126" s="1"/>
      <c r="C3126" s="1"/>
      <c r="D3126" s="1"/>
      <c r="E3126" s="110"/>
      <c r="F3126" s="1"/>
      <c r="G3126" s="1"/>
      <c r="H3126" s="110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3"/>
      <c r="U3126" s="1"/>
      <c r="V3126" s="1"/>
    </row>
    <row r="3127" spans="1:22" x14ac:dyDescent="0.25">
      <c r="A3127" s="1"/>
      <c r="B3127" s="1"/>
      <c r="C3127" s="1"/>
      <c r="D3127" s="1"/>
      <c r="E3127" s="110"/>
      <c r="F3127" s="1"/>
      <c r="G3127" s="1"/>
      <c r="H3127" s="110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3"/>
      <c r="U3127" s="1"/>
      <c r="V3127" s="1"/>
    </row>
    <row r="3128" spans="1:22" x14ac:dyDescent="0.25">
      <c r="A3128" s="1"/>
      <c r="B3128" s="1"/>
      <c r="C3128" s="1"/>
      <c r="D3128" s="1"/>
      <c r="E3128" s="110"/>
      <c r="F3128" s="1"/>
      <c r="G3128" s="1"/>
      <c r="H3128" s="110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3"/>
      <c r="U3128" s="1"/>
      <c r="V3128" s="1"/>
    </row>
    <row r="3129" spans="1:22" x14ac:dyDescent="0.25">
      <c r="A3129" s="1"/>
      <c r="B3129" s="1"/>
      <c r="C3129" s="1"/>
      <c r="D3129" s="1"/>
      <c r="E3129" s="110"/>
      <c r="F3129" s="1"/>
      <c r="G3129" s="1"/>
      <c r="H3129" s="110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3"/>
      <c r="U3129" s="1"/>
      <c r="V3129" s="1"/>
    </row>
    <row r="3130" spans="1:22" x14ac:dyDescent="0.25">
      <c r="A3130" s="1"/>
      <c r="B3130" s="1"/>
      <c r="C3130" s="1"/>
      <c r="D3130" s="1"/>
      <c r="E3130" s="110"/>
      <c r="F3130" s="1"/>
      <c r="G3130" s="1"/>
      <c r="H3130" s="110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3"/>
      <c r="U3130" s="1"/>
      <c r="V3130" s="1"/>
    </row>
    <row r="3131" spans="1:22" x14ac:dyDescent="0.25">
      <c r="A3131" s="1"/>
      <c r="B3131" s="1"/>
      <c r="C3131" s="1"/>
      <c r="D3131" s="1"/>
      <c r="E3131" s="110"/>
      <c r="F3131" s="1"/>
      <c r="G3131" s="1"/>
      <c r="H3131" s="110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3"/>
      <c r="U3131" s="1"/>
      <c r="V3131" s="1"/>
    </row>
    <row r="3132" spans="1:22" x14ac:dyDescent="0.25">
      <c r="A3132" s="1"/>
      <c r="B3132" s="1"/>
      <c r="C3132" s="1"/>
      <c r="D3132" s="1"/>
      <c r="E3132" s="110"/>
      <c r="F3132" s="1"/>
      <c r="G3132" s="1"/>
      <c r="H3132" s="110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3"/>
      <c r="U3132" s="1"/>
      <c r="V3132" s="1"/>
    </row>
    <row r="3133" spans="1:22" x14ac:dyDescent="0.25">
      <c r="A3133" s="1"/>
      <c r="B3133" s="1"/>
      <c r="C3133" s="1"/>
      <c r="D3133" s="1"/>
      <c r="E3133" s="110"/>
      <c r="F3133" s="1"/>
      <c r="G3133" s="1"/>
      <c r="H3133" s="110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3"/>
      <c r="U3133" s="1"/>
      <c r="V3133" s="1"/>
    </row>
    <row r="3134" spans="1:22" x14ac:dyDescent="0.25">
      <c r="A3134" s="1"/>
      <c r="B3134" s="1"/>
      <c r="C3134" s="1"/>
      <c r="D3134" s="1"/>
      <c r="E3134" s="110"/>
      <c r="F3134" s="1"/>
      <c r="G3134" s="1"/>
      <c r="H3134" s="110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3"/>
      <c r="U3134" s="1"/>
      <c r="V3134" s="1"/>
    </row>
    <row r="3135" spans="1:22" x14ac:dyDescent="0.25">
      <c r="A3135" s="1"/>
      <c r="B3135" s="1"/>
      <c r="C3135" s="1"/>
      <c r="D3135" s="1"/>
      <c r="E3135" s="110"/>
      <c r="F3135" s="1"/>
      <c r="G3135" s="1"/>
      <c r="H3135" s="110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3"/>
      <c r="U3135" s="1"/>
      <c r="V3135" s="1"/>
    </row>
    <row r="3136" spans="1:22" x14ac:dyDescent="0.25">
      <c r="A3136" s="1"/>
      <c r="B3136" s="1"/>
      <c r="C3136" s="1"/>
      <c r="D3136" s="1"/>
      <c r="E3136" s="110"/>
      <c r="F3136" s="1"/>
      <c r="G3136" s="1"/>
      <c r="H3136" s="110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3"/>
      <c r="U3136" s="1"/>
      <c r="V3136" s="1"/>
    </row>
    <row r="3137" spans="1:22" x14ac:dyDescent="0.25">
      <c r="A3137" s="1"/>
      <c r="B3137" s="1"/>
      <c r="C3137" s="1"/>
      <c r="D3137" s="1"/>
      <c r="E3137" s="110"/>
      <c r="F3137" s="1"/>
      <c r="G3137" s="1"/>
      <c r="H3137" s="110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3"/>
      <c r="U3137" s="1"/>
      <c r="V3137" s="1"/>
    </row>
    <row r="3138" spans="1:22" x14ac:dyDescent="0.25">
      <c r="A3138" s="1"/>
      <c r="B3138" s="1"/>
      <c r="C3138" s="1"/>
      <c r="D3138" s="1"/>
      <c r="E3138" s="110"/>
      <c r="F3138" s="1"/>
      <c r="G3138" s="1"/>
      <c r="H3138" s="110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3"/>
      <c r="U3138" s="1"/>
      <c r="V3138" s="1"/>
    </row>
    <row r="3139" spans="1:22" x14ac:dyDescent="0.25">
      <c r="A3139" s="1"/>
      <c r="B3139" s="1"/>
      <c r="C3139" s="1"/>
      <c r="D3139" s="1"/>
      <c r="E3139" s="110"/>
      <c r="F3139" s="1"/>
      <c r="G3139" s="1"/>
      <c r="H3139" s="110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3"/>
      <c r="U3139" s="1"/>
      <c r="V3139" s="1"/>
    </row>
    <row r="3140" spans="1:22" x14ac:dyDescent="0.25">
      <c r="A3140" s="1"/>
      <c r="B3140" s="1"/>
      <c r="C3140" s="1"/>
      <c r="D3140" s="1"/>
      <c r="E3140" s="110"/>
      <c r="F3140" s="1"/>
      <c r="G3140" s="1"/>
      <c r="H3140" s="110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3"/>
      <c r="U3140" s="1"/>
      <c r="V3140" s="1"/>
    </row>
    <row r="3141" spans="1:22" x14ac:dyDescent="0.25">
      <c r="A3141" s="1"/>
      <c r="B3141" s="1"/>
      <c r="C3141" s="1"/>
      <c r="D3141" s="1"/>
      <c r="E3141" s="110"/>
      <c r="F3141" s="1"/>
      <c r="G3141" s="1"/>
      <c r="H3141" s="110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3"/>
      <c r="U3141" s="1"/>
      <c r="V3141" s="1"/>
    </row>
    <row r="3142" spans="1:22" x14ac:dyDescent="0.25">
      <c r="A3142" s="1"/>
      <c r="B3142" s="1"/>
      <c r="C3142" s="1"/>
      <c r="D3142" s="1"/>
      <c r="E3142" s="110"/>
      <c r="F3142" s="1"/>
      <c r="G3142" s="1"/>
      <c r="H3142" s="110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3"/>
      <c r="U3142" s="1"/>
      <c r="V3142" s="1"/>
    </row>
    <row r="3143" spans="1:22" x14ac:dyDescent="0.25">
      <c r="A3143" s="1"/>
      <c r="B3143" s="1"/>
      <c r="C3143" s="1"/>
      <c r="D3143" s="1"/>
      <c r="E3143" s="110"/>
      <c r="F3143" s="1"/>
      <c r="G3143" s="1"/>
      <c r="H3143" s="110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3"/>
      <c r="U3143" s="1"/>
      <c r="V3143" s="1"/>
    </row>
    <row r="3144" spans="1:22" x14ac:dyDescent="0.25">
      <c r="A3144" s="1"/>
      <c r="B3144" s="1"/>
      <c r="C3144" s="1"/>
      <c r="D3144" s="1"/>
      <c r="E3144" s="110"/>
      <c r="F3144" s="1"/>
      <c r="G3144" s="1"/>
      <c r="H3144" s="110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3"/>
      <c r="U3144" s="1"/>
      <c r="V3144" s="1"/>
    </row>
    <row r="3145" spans="1:22" x14ac:dyDescent="0.25">
      <c r="A3145" s="1"/>
      <c r="B3145" s="1"/>
      <c r="C3145" s="1"/>
      <c r="D3145" s="1"/>
      <c r="E3145" s="110"/>
      <c r="F3145" s="1"/>
      <c r="G3145" s="1"/>
      <c r="H3145" s="110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3"/>
      <c r="U3145" s="1"/>
      <c r="V3145" s="1"/>
    </row>
    <row r="3146" spans="1:22" x14ac:dyDescent="0.25">
      <c r="A3146" s="1"/>
      <c r="B3146" s="1"/>
      <c r="C3146" s="1"/>
      <c r="D3146" s="1"/>
      <c r="E3146" s="110"/>
      <c r="F3146" s="1"/>
      <c r="G3146" s="1"/>
      <c r="H3146" s="110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3"/>
      <c r="U3146" s="1"/>
      <c r="V3146" s="1"/>
    </row>
    <row r="3147" spans="1:22" x14ac:dyDescent="0.25">
      <c r="A3147" s="1"/>
      <c r="B3147" s="1"/>
      <c r="C3147" s="1"/>
      <c r="D3147" s="1"/>
      <c r="E3147" s="110"/>
      <c r="F3147" s="1"/>
      <c r="G3147" s="1"/>
      <c r="H3147" s="110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3"/>
      <c r="U3147" s="1"/>
      <c r="V3147" s="1"/>
    </row>
    <row r="3148" spans="1:22" x14ac:dyDescent="0.25">
      <c r="A3148" s="1"/>
      <c r="B3148" s="1"/>
      <c r="C3148" s="1"/>
      <c r="D3148" s="1"/>
      <c r="E3148" s="110"/>
      <c r="F3148" s="1"/>
      <c r="G3148" s="1"/>
      <c r="H3148" s="110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3"/>
      <c r="U3148" s="1"/>
      <c r="V3148" s="1"/>
    </row>
    <row r="3149" spans="1:22" x14ac:dyDescent="0.25">
      <c r="A3149" s="1"/>
      <c r="B3149" s="1"/>
      <c r="C3149" s="1"/>
      <c r="D3149" s="1"/>
      <c r="E3149" s="110"/>
      <c r="F3149" s="1"/>
      <c r="G3149" s="1"/>
      <c r="H3149" s="110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3"/>
      <c r="U3149" s="1"/>
      <c r="V3149" s="1"/>
    </row>
    <row r="3150" spans="1:22" x14ac:dyDescent="0.25">
      <c r="A3150" s="1"/>
      <c r="B3150" s="1"/>
      <c r="C3150" s="1"/>
      <c r="D3150" s="1"/>
      <c r="E3150" s="110"/>
      <c r="F3150" s="1"/>
      <c r="G3150" s="1"/>
      <c r="H3150" s="110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3"/>
      <c r="U3150" s="1"/>
      <c r="V3150" s="1"/>
    </row>
    <row r="3151" spans="1:22" x14ac:dyDescent="0.25">
      <c r="A3151" s="1"/>
      <c r="B3151" s="1"/>
      <c r="C3151" s="1"/>
      <c r="D3151" s="1"/>
      <c r="E3151" s="110"/>
      <c r="F3151" s="1"/>
      <c r="G3151" s="1"/>
      <c r="H3151" s="110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3"/>
      <c r="U3151" s="1"/>
      <c r="V3151" s="1"/>
    </row>
    <row r="3152" spans="1:22" x14ac:dyDescent="0.25">
      <c r="A3152" s="1"/>
      <c r="B3152" s="1"/>
      <c r="C3152" s="1"/>
      <c r="D3152" s="1"/>
      <c r="E3152" s="110"/>
      <c r="F3152" s="1"/>
      <c r="G3152" s="1"/>
      <c r="H3152" s="110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3"/>
      <c r="U3152" s="1"/>
      <c r="V3152" s="1"/>
    </row>
    <row r="3153" spans="1:22" x14ac:dyDescent="0.25">
      <c r="A3153" s="1"/>
      <c r="B3153" s="1"/>
      <c r="C3153" s="1"/>
      <c r="D3153" s="1"/>
      <c r="E3153" s="110"/>
      <c r="F3153" s="1"/>
      <c r="G3153" s="1"/>
      <c r="H3153" s="110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3"/>
      <c r="U3153" s="1"/>
      <c r="V3153" s="1"/>
    </row>
    <row r="3154" spans="1:22" x14ac:dyDescent="0.25">
      <c r="A3154" s="1"/>
      <c r="B3154" s="1"/>
      <c r="C3154" s="1"/>
      <c r="D3154" s="1"/>
      <c r="E3154" s="110"/>
      <c r="F3154" s="1"/>
      <c r="G3154" s="1"/>
      <c r="H3154" s="110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3"/>
      <c r="U3154" s="1"/>
      <c r="V3154" s="1"/>
    </row>
    <row r="3155" spans="1:22" x14ac:dyDescent="0.25">
      <c r="A3155" s="1"/>
      <c r="B3155" s="1"/>
      <c r="C3155" s="1"/>
      <c r="D3155" s="1"/>
      <c r="E3155" s="110"/>
      <c r="F3155" s="1"/>
      <c r="G3155" s="1"/>
      <c r="H3155" s="110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3"/>
      <c r="U3155" s="1"/>
      <c r="V3155" s="1"/>
    </row>
    <row r="3156" spans="1:22" x14ac:dyDescent="0.25">
      <c r="A3156" s="1"/>
      <c r="B3156" s="1"/>
      <c r="C3156" s="1"/>
      <c r="D3156" s="1"/>
      <c r="E3156" s="110"/>
      <c r="F3156" s="1"/>
      <c r="G3156" s="1"/>
      <c r="H3156" s="110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3"/>
      <c r="U3156" s="1"/>
      <c r="V3156" s="1"/>
    </row>
    <row r="3157" spans="1:22" x14ac:dyDescent="0.25">
      <c r="A3157" s="1"/>
      <c r="B3157" s="1"/>
      <c r="C3157" s="1"/>
      <c r="D3157" s="1"/>
      <c r="E3157" s="110"/>
      <c r="F3157" s="1"/>
      <c r="G3157" s="1"/>
      <c r="H3157" s="110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3"/>
      <c r="U3157" s="1"/>
      <c r="V3157" s="1"/>
    </row>
    <row r="3158" spans="1:22" x14ac:dyDescent="0.25">
      <c r="A3158" s="1"/>
      <c r="B3158" s="1"/>
      <c r="C3158" s="1"/>
      <c r="D3158" s="1"/>
      <c r="E3158" s="110"/>
      <c r="F3158" s="1"/>
      <c r="G3158" s="1"/>
      <c r="H3158" s="110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3"/>
      <c r="U3158" s="1"/>
      <c r="V3158" s="1"/>
    </row>
    <row r="3159" spans="1:22" x14ac:dyDescent="0.25">
      <c r="A3159" s="1"/>
      <c r="B3159" s="1"/>
      <c r="C3159" s="1"/>
      <c r="D3159" s="1"/>
      <c r="E3159" s="110"/>
      <c r="F3159" s="1"/>
      <c r="G3159" s="1"/>
      <c r="H3159" s="110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3"/>
      <c r="U3159" s="1"/>
      <c r="V3159" s="1"/>
    </row>
    <row r="3160" spans="1:22" x14ac:dyDescent="0.25">
      <c r="A3160" s="1"/>
      <c r="B3160" s="1"/>
      <c r="C3160" s="1"/>
      <c r="D3160" s="1"/>
      <c r="E3160" s="110"/>
      <c r="F3160" s="1"/>
      <c r="G3160" s="1"/>
      <c r="H3160" s="110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3"/>
      <c r="U3160" s="1"/>
      <c r="V3160" s="1"/>
    </row>
    <row r="3161" spans="1:22" x14ac:dyDescent="0.25">
      <c r="A3161" s="1"/>
      <c r="B3161" s="1"/>
      <c r="C3161" s="1"/>
      <c r="D3161" s="1"/>
      <c r="E3161" s="110"/>
      <c r="F3161" s="1"/>
      <c r="G3161" s="1"/>
      <c r="H3161" s="110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3"/>
      <c r="U3161" s="1"/>
      <c r="V3161" s="1"/>
    </row>
    <row r="3162" spans="1:22" x14ac:dyDescent="0.25">
      <c r="A3162" s="1"/>
      <c r="B3162" s="1"/>
      <c r="C3162" s="1"/>
      <c r="D3162" s="1"/>
      <c r="E3162" s="110"/>
      <c r="F3162" s="1"/>
      <c r="G3162" s="1"/>
      <c r="H3162" s="110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3"/>
      <c r="U3162" s="1"/>
      <c r="V3162" s="1"/>
    </row>
    <row r="3163" spans="1:22" x14ac:dyDescent="0.25">
      <c r="A3163" s="1"/>
      <c r="B3163" s="1"/>
      <c r="C3163" s="1"/>
      <c r="D3163" s="1"/>
      <c r="E3163" s="110"/>
      <c r="F3163" s="1"/>
      <c r="G3163" s="1"/>
      <c r="H3163" s="110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3"/>
      <c r="U3163" s="1"/>
      <c r="V3163" s="1"/>
    </row>
    <row r="3164" spans="1:22" x14ac:dyDescent="0.25">
      <c r="A3164" s="1"/>
      <c r="B3164" s="1"/>
      <c r="C3164" s="1"/>
      <c r="D3164" s="1"/>
      <c r="E3164" s="110"/>
      <c r="F3164" s="1"/>
      <c r="G3164" s="1"/>
      <c r="H3164" s="110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3"/>
      <c r="U3164" s="1"/>
      <c r="V3164" s="1"/>
    </row>
    <row r="3165" spans="1:22" x14ac:dyDescent="0.25">
      <c r="A3165" s="1"/>
      <c r="B3165" s="1"/>
      <c r="C3165" s="1"/>
      <c r="D3165" s="1"/>
      <c r="E3165" s="110"/>
      <c r="F3165" s="1"/>
      <c r="G3165" s="1"/>
      <c r="H3165" s="110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3"/>
      <c r="U3165" s="1"/>
      <c r="V3165" s="1"/>
    </row>
    <row r="3166" spans="1:22" x14ac:dyDescent="0.25">
      <c r="A3166" s="1"/>
      <c r="B3166" s="1"/>
      <c r="C3166" s="1"/>
      <c r="D3166" s="1"/>
      <c r="E3166" s="110"/>
      <c r="F3166" s="1"/>
      <c r="G3166" s="1"/>
      <c r="H3166" s="110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3"/>
      <c r="U3166" s="1"/>
      <c r="V3166" s="1"/>
    </row>
    <row r="3167" spans="1:22" x14ac:dyDescent="0.25">
      <c r="A3167" s="1"/>
      <c r="B3167" s="1"/>
      <c r="C3167" s="1"/>
      <c r="D3167" s="1"/>
      <c r="E3167" s="110"/>
      <c r="F3167" s="1"/>
      <c r="G3167" s="1"/>
      <c r="H3167" s="110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3"/>
      <c r="U3167" s="1"/>
      <c r="V3167" s="1"/>
    </row>
    <row r="3168" spans="1:22" x14ac:dyDescent="0.25">
      <c r="A3168" s="1"/>
      <c r="B3168" s="1"/>
      <c r="C3168" s="1"/>
      <c r="D3168" s="1"/>
      <c r="E3168" s="110"/>
      <c r="F3168" s="1"/>
      <c r="G3168" s="1"/>
      <c r="H3168" s="110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3"/>
      <c r="U3168" s="1"/>
      <c r="V3168" s="1"/>
    </row>
    <row r="3169" spans="1:22" x14ac:dyDescent="0.25">
      <c r="A3169" s="1"/>
      <c r="B3169" s="1"/>
      <c r="C3169" s="1"/>
      <c r="D3169" s="1"/>
      <c r="E3169" s="110"/>
      <c r="F3169" s="1"/>
      <c r="G3169" s="1"/>
      <c r="H3169" s="110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3"/>
      <c r="U3169" s="1"/>
      <c r="V3169" s="1"/>
    </row>
    <row r="3170" spans="1:22" x14ac:dyDescent="0.25">
      <c r="A3170" s="1"/>
      <c r="B3170" s="1"/>
      <c r="C3170" s="1"/>
      <c r="D3170" s="1"/>
      <c r="E3170" s="110"/>
      <c r="F3170" s="1"/>
      <c r="G3170" s="1"/>
      <c r="H3170" s="110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3"/>
      <c r="U3170" s="1"/>
      <c r="V3170" s="1"/>
    </row>
    <row r="3171" spans="1:22" x14ac:dyDescent="0.25">
      <c r="A3171" s="1"/>
      <c r="B3171" s="1"/>
      <c r="C3171" s="1"/>
      <c r="D3171" s="1"/>
      <c r="E3171" s="110"/>
      <c r="F3171" s="1"/>
      <c r="G3171" s="1"/>
      <c r="H3171" s="110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3"/>
      <c r="U3171" s="1"/>
      <c r="V3171" s="1"/>
    </row>
    <row r="3172" spans="1:22" x14ac:dyDescent="0.25">
      <c r="A3172" s="1"/>
      <c r="B3172" s="1"/>
      <c r="C3172" s="1"/>
      <c r="D3172" s="1"/>
      <c r="E3172" s="110"/>
      <c r="F3172" s="1"/>
      <c r="G3172" s="1"/>
      <c r="H3172" s="110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3"/>
      <c r="U3172" s="1"/>
      <c r="V3172" s="1"/>
    </row>
    <row r="3173" spans="1:22" x14ac:dyDescent="0.25">
      <c r="A3173" s="1"/>
      <c r="B3173" s="1"/>
      <c r="C3173" s="1"/>
      <c r="D3173" s="1"/>
      <c r="E3173" s="110"/>
      <c r="F3173" s="1"/>
      <c r="G3173" s="1"/>
      <c r="H3173" s="110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3"/>
      <c r="U3173" s="1"/>
      <c r="V3173" s="1"/>
    </row>
    <row r="3174" spans="1:22" x14ac:dyDescent="0.25">
      <c r="A3174" s="1"/>
      <c r="B3174" s="1"/>
      <c r="C3174" s="1"/>
      <c r="D3174" s="1"/>
      <c r="E3174" s="110"/>
      <c r="F3174" s="1"/>
      <c r="G3174" s="1"/>
      <c r="H3174" s="110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3"/>
      <c r="U3174" s="1"/>
      <c r="V3174" s="1"/>
    </row>
    <row r="3175" spans="1:22" x14ac:dyDescent="0.25">
      <c r="A3175" s="1"/>
      <c r="B3175" s="1"/>
      <c r="C3175" s="1"/>
      <c r="D3175" s="1"/>
      <c r="E3175" s="110"/>
      <c r="F3175" s="1"/>
      <c r="G3175" s="1"/>
      <c r="H3175" s="110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3"/>
      <c r="U3175" s="1"/>
      <c r="V3175" s="1"/>
    </row>
    <row r="3176" spans="1:22" x14ac:dyDescent="0.25">
      <c r="A3176" s="1"/>
      <c r="B3176" s="1"/>
      <c r="C3176" s="1"/>
      <c r="D3176" s="1"/>
      <c r="E3176" s="110"/>
      <c r="F3176" s="1"/>
      <c r="G3176" s="1"/>
      <c r="H3176" s="110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3"/>
      <c r="U3176" s="1"/>
      <c r="V3176" s="1"/>
    </row>
    <row r="3177" spans="1:22" x14ac:dyDescent="0.25">
      <c r="A3177" s="1"/>
      <c r="B3177" s="1"/>
      <c r="C3177" s="1"/>
      <c r="D3177" s="1"/>
      <c r="E3177" s="110"/>
      <c r="F3177" s="1"/>
      <c r="G3177" s="1"/>
      <c r="H3177" s="110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3"/>
      <c r="U3177" s="1"/>
      <c r="V3177" s="1"/>
    </row>
    <row r="3178" spans="1:22" x14ac:dyDescent="0.25">
      <c r="A3178" s="1"/>
      <c r="B3178" s="1"/>
      <c r="C3178" s="1"/>
      <c r="D3178" s="1"/>
      <c r="E3178" s="110"/>
      <c r="F3178" s="1"/>
      <c r="G3178" s="1"/>
      <c r="H3178" s="110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3"/>
      <c r="U3178" s="1"/>
      <c r="V3178" s="1"/>
    </row>
    <row r="3179" spans="1:22" x14ac:dyDescent="0.25">
      <c r="A3179" s="1"/>
      <c r="B3179" s="1"/>
      <c r="C3179" s="1"/>
      <c r="D3179" s="1"/>
      <c r="E3179" s="110"/>
      <c r="F3179" s="1"/>
      <c r="G3179" s="1"/>
      <c r="H3179" s="110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3"/>
      <c r="U3179" s="1"/>
      <c r="V3179" s="1"/>
    </row>
    <row r="3180" spans="1:22" x14ac:dyDescent="0.25">
      <c r="A3180" s="1"/>
      <c r="B3180" s="1"/>
      <c r="C3180" s="1"/>
      <c r="D3180" s="1"/>
      <c r="E3180" s="110"/>
      <c r="F3180" s="1"/>
      <c r="G3180" s="1"/>
      <c r="H3180" s="110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3"/>
      <c r="U3180" s="1"/>
      <c r="V3180" s="1"/>
    </row>
    <row r="3181" spans="1:22" x14ac:dyDescent="0.25">
      <c r="A3181" s="1"/>
      <c r="B3181" s="1"/>
      <c r="C3181" s="1"/>
      <c r="D3181" s="1"/>
      <c r="E3181" s="110"/>
      <c r="F3181" s="1"/>
      <c r="G3181" s="1"/>
      <c r="H3181" s="110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3"/>
      <c r="U3181" s="1"/>
      <c r="V3181" s="1"/>
    </row>
    <row r="3182" spans="1:22" x14ac:dyDescent="0.25">
      <c r="A3182" s="1"/>
      <c r="B3182" s="1"/>
      <c r="C3182" s="1"/>
      <c r="D3182" s="1"/>
      <c r="E3182" s="110"/>
      <c r="F3182" s="1"/>
      <c r="G3182" s="1"/>
      <c r="H3182" s="110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3"/>
      <c r="U3182" s="1"/>
      <c r="V3182" s="1"/>
    </row>
    <row r="3183" spans="1:22" x14ac:dyDescent="0.25">
      <c r="A3183" s="1"/>
      <c r="B3183" s="1"/>
      <c r="C3183" s="1"/>
      <c r="D3183" s="1"/>
      <c r="E3183" s="110"/>
      <c r="F3183" s="1"/>
      <c r="G3183" s="1"/>
      <c r="H3183" s="110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3"/>
      <c r="U3183" s="1"/>
      <c r="V3183" s="1"/>
    </row>
    <row r="3184" spans="1:22" x14ac:dyDescent="0.25">
      <c r="A3184" s="1"/>
      <c r="B3184" s="1"/>
      <c r="C3184" s="1"/>
      <c r="D3184" s="1"/>
      <c r="E3184" s="110"/>
      <c r="F3184" s="1"/>
      <c r="G3184" s="1"/>
      <c r="H3184" s="110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3"/>
      <c r="U3184" s="1"/>
      <c r="V3184" s="1"/>
    </row>
    <row r="3185" spans="1:22" x14ac:dyDescent="0.25">
      <c r="A3185" s="1"/>
      <c r="B3185" s="1"/>
      <c r="C3185" s="1"/>
      <c r="D3185" s="1"/>
      <c r="E3185" s="110"/>
      <c r="F3185" s="1"/>
      <c r="G3185" s="1"/>
      <c r="H3185" s="110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3"/>
      <c r="U3185" s="1"/>
      <c r="V3185" s="1"/>
    </row>
    <row r="3186" spans="1:22" x14ac:dyDescent="0.25">
      <c r="A3186" s="1"/>
      <c r="B3186" s="1"/>
      <c r="C3186" s="1"/>
      <c r="D3186" s="1"/>
      <c r="E3186" s="110"/>
      <c r="F3186" s="1"/>
      <c r="G3186" s="1"/>
      <c r="H3186" s="110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3"/>
      <c r="U3186" s="1"/>
      <c r="V3186" s="1"/>
    </row>
    <row r="3187" spans="1:22" x14ac:dyDescent="0.25">
      <c r="A3187" s="1"/>
      <c r="B3187" s="1"/>
      <c r="C3187" s="1"/>
      <c r="D3187" s="1"/>
      <c r="E3187" s="110"/>
      <c r="F3187" s="1"/>
      <c r="G3187" s="1"/>
      <c r="H3187" s="110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3"/>
      <c r="U3187" s="1"/>
      <c r="V3187" s="1"/>
    </row>
    <row r="3188" spans="1:22" x14ac:dyDescent="0.25">
      <c r="A3188" s="1"/>
      <c r="B3188" s="1"/>
      <c r="C3188" s="1"/>
      <c r="D3188" s="1"/>
      <c r="E3188" s="110"/>
      <c r="F3188" s="1"/>
      <c r="G3188" s="1"/>
      <c r="H3188" s="110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3"/>
      <c r="U3188" s="1"/>
      <c r="V3188" s="1"/>
    </row>
    <row r="3189" spans="1:22" x14ac:dyDescent="0.25">
      <c r="A3189" s="1"/>
      <c r="B3189" s="1"/>
      <c r="C3189" s="1"/>
      <c r="D3189" s="1"/>
      <c r="E3189" s="110"/>
      <c r="F3189" s="1"/>
      <c r="G3189" s="1"/>
      <c r="H3189" s="110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3"/>
      <c r="U3189" s="1"/>
      <c r="V3189" s="1"/>
    </row>
    <row r="3190" spans="1:22" x14ac:dyDescent="0.25">
      <c r="A3190" s="1"/>
      <c r="B3190" s="1"/>
      <c r="C3190" s="1"/>
      <c r="D3190" s="1"/>
      <c r="E3190" s="110"/>
      <c r="F3190" s="1"/>
      <c r="G3190" s="1"/>
      <c r="H3190" s="110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3"/>
      <c r="U3190" s="1"/>
      <c r="V3190" s="1"/>
    </row>
    <row r="3191" spans="1:22" x14ac:dyDescent="0.25">
      <c r="A3191" s="1"/>
      <c r="B3191" s="1"/>
      <c r="C3191" s="1"/>
      <c r="D3191" s="1"/>
      <c r="E3191" s="110"/>
      <c r="F3191" s="1"/>
      <c r="G3191" s="1"/>
      <c r="H3191" s="110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3"/>
      <c r="U3191" s="1"/>
      <c r="V3191" s="1"/>
    </row>
    <row r="3192" spans="1:22" x14ac:dyDescent="0.25">
      <c r="A3192" s="1"/>
      <c r="B3192" s="1"/>
      <c r="C3192" s="1"/>
      <c r="D3192" s="1"/>
      <c r="E3192" s="110"/>
      <c r="F3192" s="1"/>
      <c r="G3192" s="1"/>
      <c r="H3192" s="110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3"/>
      <c r="U3192" s="1"/>
      <c r="V3192" s="1"/>
    </row>
    <row r="3193" spans="1:22" x14ac:dyDescent="0.25">
      <c r="A3193" s="1"/>
      <c r="B3193" s="1"/>
      <c r="C3193" s="1"/>
      <c r="D3193" s="1"/>
      <c r="E3193" s="110"/>
      <c r="F3193" s="1"/>
      <c r="G3193" s="1"/>
      <c r="H3193" s="110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3"/>
      <c r="U3193" s="1"/>
      <c r="V3193" s="1"/>
    </row>
    <row r="3194" spans="1:22" x14ac:dyDescent="0.25">
      <c r="A3194" s="1"/>
      <c r="B3194" s="1"/>
      <c r="C3194" s="1"/>
      <c r="D3194" s="1"/>
      <c r="E3194" s="110"/>
      <c r="F3194" s="1"/>
      <c r="G3194" s="1"/>
      <c r="H3194" s="110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3"/>
      <c r="U3194" s="1"/>
      <c r="V3194" s="1"/>
    </row>
    <row r="3195" spans="1:22" x14ac:dyDescent="0.25">
      <c r="A3195" s="1"/>
      <c r="B3195" s="1"/>
      <c r="C3195" s="1"/>
      <c r="D3195" s="1"/>
      <c r="E3195" s="110"/>
      <c r="F3195" s="1"/>
      <c r="G3195" s="1"/>
      <c r="H3195" s="110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3"/>
      <c r="U3195" s="1"/>
      <c r="V3195" s="1"/>
    </row>
    <row r="3196" spans="1:22" x14ac:dyDescent="0.25">
      <c r="A3196" s="1"/>
      <c r="B3196" s="1"/>
      <c r="C3196" s="1"/>
      <c r="D3196" s="1"/>
      <c r="E3196" s="110"/>
      <c r="F3196" s="1"/>
      <c r="G3196" s="1"/>
      <c r="H3196" s="110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3"/>
      <c r="U3196" s="1"/>
      <c r="V3196" s="1"/>
    </row>
    <row r="3197" spans="1:22" x14ac:dyDescent="0.25">
      <c r="A3197" s="1"/>
      <c r="B3197" s="1"/>
      <c r="C3197" s="1"/>
      <c r="D3197" s="1"/>
      <c r="E3197" s="110"/>
      <c r="F3197" s="1"/>
      <c r="G3197" s="1"/>
      <c r="H3197" s="110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3"/>
      <c r="U3197" s="1"/>
      <c r="V3197" s="1"/>
    </row>
    <row r="3198" spans="1:22" x14ac:dyDescent="0.25">
      <c r="A3198" s="1"/>
      <c r="B3198" s="1"/>
      <c r="C3198" s="1"/>
      <c r="D3198" s="1"/>
      <c r="E3198" s="110"/>
      <c r="F3198" s="1"/>
      <c r="G3198" s="1"/>
      <c r="H3198" s="110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3"/>
      <c r="U3198" s="1"/>
      <c r="V3198" s="1"/>
    </row>
    <row r="3199" spans="1:22" x14ac:dyDescent="0.25">
      <c r="A3199" s="1"/>
      <c r="B3199" s="1"/>
      <c r="C3199" s="1"/>
      <c r="D3199" s="1"/>
      <c r="E3199" s="110"/>
      <c r="F3199" s="1"/>
      <c r="G3199" s="1"/>
      <c r="H3199" s="110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3"/>
      <c r="U3199" s="1"/>
      <c r="V3199" s="1"/>
    </row>
    <row r="3200" spans="1:22" x14ac:dyDescent="0.25">
      <c r="A3200" s="1"/>
      <c r="B3200" s="1"/>
      <c r="C3200" s="1"/>
      <c r="D3200" s="1"/>
      <c r="E3200" s="110"/>
      <c r="F3200" s="1"/>
      <c r="G3200" s="1"/>
      <c r="H3200" s="110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3"/>
      <c r="U3200" s="1"/>
      <c r="V3200" s="1"/>
    </row>
    <row r="3201" spans="1:22" x14ac:dyDescent="0.25">
      <c r="A3201" s="1"/>
      <c r="B3201" s="1"/>
      <c r="C3201" s="1"/>
      <c r="D3201" s="1"/>
      <c r="E3201" s="110"/>
      <c r="F3201" s="1"/>
      <c r="G3201" s="1"/>
      <c r="H3201" s="110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3"/>
      <c r="U3201" s="1"/>
      <c r="V3201" s="1"/>
    </row>
    <row r="3202" spans="1:22" x14ac:dyDescent="0.25">
      <c r="A3202" s="1"/>
      <c r="B3202" s="1"/>
      <c r="C3202" s="1"/>
      <c r="D3202" s="1"/>
      <c r="E3202" s="110"/>
      <c r="F3202" s="1"/>
      <c r="G3202" s="1"/>
      <c r="H3202" s="110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3"/>
      <c r="U3202" s="1"/>
      <c r="V3202" s="1"/>
    </row>
    <row r="3203" spans="1:22" x14ac:dyDescent="0.25">
      <c r="A3203" s="1"/>
      <c r="B3203" s="1"/>
      <c r="C3203" s="1"/>
      <c r="D3203" s="1"/>
      <c r="E3203" s="110"/>
      <c r="F3203" s="1"/>
      <c r="G3203" s="1"/>
      <c r="H3203" s="110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3"/>
      <c r="U3203" s="1"/>
      <c r="V3203" s="1"/>
    </row>
    <row r="3204" spans="1:22" x14ac:dyDescent="0.25">
      <c r="A3204" s="1"/>
      <c r="B3204" s="1"/>
      <c r="C3204" s="1"/>
      <c r="D3204" s="1"/>
      <c r="E3204" s="110"/>
      <c r="F3204" s="1"/>
      <c r="G3204" s="1"/>
      <c r="H3204" s="110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3"/>
      <c r="U3204" s="1"/>
      <c r="V3204" s="1"/>
    </row>
    <row r="3205" spans="1:22" x14ac:dyDescent="0.25">
      <c r="A3205" s="1"/>
      <c r="B3205" s="1"/>
      <c r="C3205" s="1"/>
      <c r="D3205" s="1"/>
      <c r="E3205" s="110"/>
      <c r="F3205" s="1"/>
      <c r="G3205" s="1"/>
      <c r="H3205" s="110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3"/>
      <c r="U3205" s="1"/>
      <c r="V3205" s="1"/>
    </row>
    <row r="3206" spans="1:22" x14ac:dyDescent="0.25">
      <c r="A3206" s="1"/>
      <c r="B3206" s="1"/>
      <c r="C3206" s="1"/>
      <c r="D3206" s="1"/>
      <c r="E3206" s="110"/>
      <c r="F3206" s="1"/>
      <c r="G3206" s="1"/>
      <c r="H3206" s="110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3"/>
      <c r="U3206" s="1"/>
      <c r="V3206" s="1"/>
    </row>
    <row r="3207" spans="1:22" x14ac:dyDescent="0.25">
      <c r="A3207" s="1"/>
      <c r="B3207" s="1"/>
      <c r="C3207" s="1"/>
      <c r="D3207" s="1"/>
      <c r="E3207" s="110"/>
      <c r="F3207" s="1"/>
      <c r="G3207" s="1"/>
      <c r="H3207" s="110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3"/>
      <c r="U3207" s="1"/>
      <c r="V3207" s="1"/>
    </row>
    <row r="3208" spans="1:22" x14ac:dyDescent="0.25">
      <c r="A3208" s="1"/>
      <c r="B3208" s="1"/>
      <c r="C3208" s="1"/>
      <c r="D3208" s="1"/>
      <c r="E3208" s="110"/>
      <c r="F3208" s="1"/>
      <c r="G3208" s="1"/>
      <c r="H3208" s="110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3"/>
      <c r="U3208" s="1"/>
      <c r="V3208" s="1"/>
    </row>
    <row r="3209" spans="1:22" x14ac:dyDescent="0.25">
      <c r="A3209" s="1"/>
      <c r="B3209" s="1"/>
      <c r="C3209" s="1"/>
      <c r="D3209" s="1"/>
      <c r="E3209" s="110"/>
      <c r="F3209" s="1"/>
      <c r="G3209" s="1"/>
      <c r="H3209" s="110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3"/>
      <c r="U3209" s="1"/>
      <c r="V3209" s="1"/>
    </row>
    <row r="3210" spans="1:22" x14ac:dyDescent="0.25">
      <c r="A3210" s="1"/>
      <c r="B3210" s="1"/>
      <c r="C3210" s="1"/>
      <c r="D3210" s="1"/>
      <c r="E3210" s="110"/>
      <c r="F3210" s="1"/>
      <c r="G3210" s="1"/>
      <c r="H3210" s="110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3"/>
      <c r="U3210" s="1"/>
      <c r="V3210" s="1"/>
    </row>
    <row r="3211" spans="1:22" x14ac:dyDescent="0.25">
      <c r="A3211" s="1"/>
      <c r="B3211" s="1"/>
      <c r="C3211" s="1"/>
      <c r="D3211" s="1"/>
      <c r="E3211" s="110"/>
      <c r="F3211" s="1"/>
      <c r="G3211" s="1"/>
      <c r="H3211" s="110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3"/>
      <c r="U3211" s="1"/>
      <c r="V3211" s="1"/>
    </row>
    <row r="3212" spans="1:22" x14ac:dyDescent="0.25">
      <c r="A3212" s="1"/>
      <c r="B3212" s="1"/>
      <c r="C3212" s="1"/>
      <c r="D3212" s="1"/>
      <c r="E3212" s="110"/>
      <c r="F3212" s="1"/>
      <c r="G3212" s="1"/>
      <c r="H3212" s="110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3"/>
      <c r="U3212" s="1"/>
      <c r="V3212" s="1"/>
    </row>
    <row r="3213" spans="1:22" x14ac:dyDescent="0.25">
      <c r="A3213" s="1"/>
      <c r="B3213" s="1"/>
      <c r="C3213" s="1"/>
      <c r="D3213" s="1"/>
      <c r="E3213" s="110"/>
      <c r="F3213" s="1"/>
      <c r="G3213" s="1"/>
      <c r="H3213" s="110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3"/>
      <c r="U3213" s="1"/>
      <c r="V3213" s="1"/>
    </row>
    <row r="3214" spans="1:22" x14ac:dyDescent="0.25">
      <c r="A3214" s="1"/>
      <c r="B3214" s="1"/>
      <c r="C3214" s="1"/>
      <c r="D3214" s="1"/>
      <c r="E3214" s="110"/>
      <c r="F3214" s="1"/>
      <c r="G3214" s="1"/>
      <c r="H3214" s="110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3"/>
      <c r="U3214" s="1"/>
      <c r="V3214" s="1"/>
    </row>
    <row r="3215" spans="1:22" x14ac:dyDescent="0.25">
      <c r="A3215" s="1"/>
      <c r="B3215" s="1"/>
      <c r="C3215" s="1"/>
      <c r="D3215" s="1"/>
      <c r="E3215" s="110"/>
      <c r="F3215" s="1"/>
      <c r="G3215" s="1"/>
      <c r="H3215" s="110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3"/>
      <c r="U3215" s="1"/>
      <c r="V3215" s="1"/>
    </row>
    <row r="3216" spans="1:22" x14ac:dyDescent="0.25">
      <c r="A3216" s="1"/>
      <c r="B3216" s="1"/>
      <c r="C3216" s="1"/>
      <c r="D3216" s="1"/>
      <c r="E3216" s="110"/>
      <c r="F3216" s="1"/>
      <c r="G3216" s="1"/>
      <c r="H3216" s="110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3"/>
      <c r="U3216" s="1"/>
      <c r="V3216" s="1"/>
    </row>
    <row r="3217" spans="1:22" x14ac:dyDescent="0.25">
      <c r="A3217" s="1"/>
      <c r="B3217" s="1"/>
      <c r="C3217" s="1"/>
      <c r="D3217" s="1"/>
      <c r="E3217" s="110"/>
      <c r="F3217" s="1"/>
      <c r="G3217" s="1"/>
      <c r="H3217" s="110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3"/>
      <c r="U3217" s="1"/>
      <c r="V3217" s="1"/>
    </row>
    <row r="3218" spans="1:22" x14ac:dyDescent="0.25">
      <c r="A3218" s="1"/>
      <c r="B3218" s="1"/>
      <c r="C3218" s="1"/>
      <c r="D3218" s="1"/>
      <c r="E3218" s="110"/>
      <c r="F3218" s="1"/>
      <c r="G3218" s="1"/>
      <c r="H3218" s="110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3"/>
      <c r="U3218" s="1"/>
      <c r="V3218" s="1"/>
    </row>
    <row r="3219" spans="1:22" x14ac:dyDescent="0.25">
      <c r="A3219" s="1"/>
      <c r="B3219" s="1"/>
      <c r="C3219" s="1"/>
      <c r="D3219" s="1"/>
      <c r="E3219" s="110"/>
      <c r="F3219" s="1"/>
      <c r="G3219" s="1"/>
      <c r="H3219" s="110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3"/>
      <c r="U3219" s="1"/>
      <c r="V3219" s="1"/>
    </row>
    <row r="3220" spans="1:22" x14ac:dyDescent="0.25">
      <c r="A3220" s="1"/>
      <c r="B3220" s="1"/>
      <c r="C3220" s="1"/>
      <c r="D3220" s="1"/>
      <c r="E3220" s="110"/>
      <c r="F3220" s="1"/>
      <c r="G3220" s="1"/>
      <c r="H3220" s="110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3"/>
      <c r="U3220" s="1"/>
      <c r="V3220" s="1"/>
    </row>
    <row r="3221" spans="1:22" x14ac:dyDescent="0.25">
      <c r="A3221" s="1"/>
      <c r="B3221" s="1"/>
      <c r="C3221" s="1"/>
      <c r="D3221" s="1"/>
      <c r="E3221" s="110"/>
      <c r="F3221" s="1"/>
      <c r="G3221" s="1"/>
      <c r="H3221" s="110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3"/>
      <c r="U3221" s="1"/>
      <c r="V3221" s="1"/>
    </row>
    <row r="3222" spans="1:22" x14ac:dyDescent="0.25">
      <c r="A3222" s="1"/>
      <c r="B3222" s="1"/>
      <c r="C3222" s="1"/>
      <c r="D3222" s="1"/>
      <c r="E3222" s="110"/>
      <c r="F3222" s="1"/>
      <c r="G3222" s="1"/>
      <c r="H3222" s="110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3"/>
      <c r="U3222" s="1"/>
      <c r="V3222" s="1"/>
    </row>
    <row r="3223" spans="1:22" x14ac:dyDescent="0.25">
      <c r="A3223" s="1"/>
      <c r="B3223" s="1"/>
      <c r="C3223" s="1"/>
      <c r="D3223" s="1"/>
      <c r="E3223" s="110"/>
      <c r="F3223" s="1"/>
      <c r="G3223" s="1"/>
      <c r="H3223" s="110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3"/>
      <c r="U3223" s="1"/>
      <c r="V3223" s="1"/>
    </row>
    <row r="3224" spans="1:22" x14ac:dyDescent="0.25">
      <c r="A3224" s="1"/>
      <c r="B3224" s="1"/>
      <c r="C3224" s="1"/>
      <c r="D3224" s="1"/>
      <c r="E3224" s="110"/>
      <c r="F3224" s="1"/>
      <c r="G3224" s="1"/>
      <c r="H3224" s="110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3"/>
      <c r="U3224" s="1"/>
      <c r="V3224" s="1"/>
    </row>
    <row r="3225" spans="1:22" x14ac:dyDescent="0.25">
      <c r="A3225" s="1"/>
      <c r="B3225" s="1"/>
      <c r="C3225" s="1"/>
      <c r="D3225" s="1"/>
      <c r="E3225" s="110"/>
      <c r="F3225" s="1"/>
      <c r="G3225" s="1"/>
      <c r="H3225" s="110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3"/>
      <c r="U3225" s="1"/>
      <c r="V3225" s="1"/>
    </row>
    <row r="3226" spans="1:22" x14ac:dyDescent="0.25">
      <c r="A3226" s="1"/>
      <c r="B3226" s="1"/>
      <c r="C3226" s="1"/>
      <c r="D3226" s="1"/>
      <c r="E3226" s="110"/>
      <c r="F3226" s="1"/>
      <c r="G3226" s="1"/>
      <c r="H3226" s="110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3"/>
      <c r="U3226" s="1"/>
      <c r="V3226" s="1"/>
    </row>
    <row r="3227" spans="1:22" x14ac:dyDescent="0.25">
      <c r="A3227" s="1"/>
      <c r="B3227" s="1"/>
      <c r="C3227" s="1"/>
      <c r="D3227" s="1"/>
      <c r="E3227" s="110"/>
      <c r="F3227" s="1"/>
      <c r="G3227" s="1"/>
      <c r="H3227" s="110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3"/>
      <c r="U3227" s="1"/>
      <c r="V3227" s="1"/>
    </row>
    <row r="3228" spans="1:22" x14ac:dyDescent="0.25">
      <c r="A3228" s="1"/>
      <c r="B3228" s="1"/>
      <c r="C3228" s="1"/>
      <c r="D3228" s="1"/>
      <c r="E3228" s="110"/>
      <c r="F3228" s="1"/>
      <c r="G3228" s="1"/>
      <c r="H3228" s="110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3"/>
      <c r="U3228" s="1"/>
      <c r="V3228" s="1"/>
    </row>
    <row r="3229" spans="1:22" x14ac:dyDescent="0.25">
      <c r="A3229" s="1"/>
      <c r="B3229" s="1"/>
      <c r="C3229" s="1"/>
      <c r="D3229" s="1"/>
      <c r="E3229" s="110"/>
      <c r="F3229" s="1"/>
      <c r="G3229" s="1"/>
      <c r="H3229" s="110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3"/>
      <c r="U3229" s="1"/>
      <c r="V3229" s="1"/>
    </row>
    <row r="3230" spans="1:22" x14ac:dyDescent="0.25">
      <c r="A3230" s="1"/>
      <c r="B3230" s="1"/>
      <c r="C3230" s="1"/>
      <c r="D3230" s="1"/>
      <c r="E3230" s="110"/>
      <c r="F3230" s="1"/>
      <c r="G3230" s="1"/>
      <c r="H3230" s="110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3"/>
      <c r="U3230" s="1"/>
      <c r="V3230" s="1"/>
    </row>
    <row r="3231" spans="1:22" x14ac:dyDescent="0.25">
      <c r="A3231" s="1"/>
      <c r="B3231" s="1"/>
      <c r="C3231" s="1"/>
      <c r="D3231" s="1"/>
      <c r="E3231" s="110"/>
      <c r="F3231" s="1"/>
      <c r="G3231" s="1"/>
      <c r="H3231" s="110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3"/>
      <c r="U3231" s="1"/>
      <c r="V3231" s="1"/>
    </row>
    <row r="3232" spans="1:22" x14ac:dyDescent="0.25">
      <c r="A3232" s="1"/>
      <c r="B3232" s="1"/>
      <c r="C3232" s="1"/>
      <c r="D3232" s="1"/>
      <c r="E3232" s="110"/>
      <c r="F3232" s="1"/>
      <c r="G3232" s="1"/>
      <c r="H3232" s="110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3"/>
      <c r="U3232" s="1"/>
      <c r="V3232" s="1"/>
    </row>
    <row r="3233" spans="1:22" x14ac:dyDescent="0.25">
      <c r="A3233" s="1"/>
      <c r="B3233" s="1"/>
      <c r="C3233" s="1"/>
      <c r="D3233" s="1"/>
      <c r="E3233" s="110"/>
      <c r="F3233" s="1"/>
      <c r="G3233" s="1"/>
      <c r="H3233" s="110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3"/>
      <c r="U3233" s="1"/>
      <c r="V3233" s="1"/>
    </row>
    <row r="3234" spans="1:22" x14ac:dyDescent="0.25">
      <c r="A3234" s="1"/>
      <c r="B3234" s="1"/>
      <c r="C3234" s="1"/>
      <c r="D3234" s="1"/>
      <c r="E3234" s="110"/>
      <c r="F3234" s="1"/>
      <c r="G3234" s="1"/>
      <c r="H3234" s="110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3"/>
      <c r="U3234" s="1"/>
      <c r="V3234" s="1"/>
    </row>
    <row r="3235" spans="1:22" x14ac:dyDescent="0.25">
      <c r="A3235" s="1"/>
      <c r="B3235" s="1"/>
      <c r="C3235" s="1"/>
      <c r="D3235" s="1"/>
      <c r="E3235" s="110"/>
      <c r="F3235" s="1"/>
      <c r="G3235" s="1"/>
      <c r="H3235" s="110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3"/>
      <c r="U3235" s="1"/>
      <c r="V3235" s="1"/>
    </row>
    <row r="3236" spans="1:22" x14ac:dyDescent="0.25">
      <c r="A3236" s="1"/>
      <c r="B3236" s="1"/>
      <c r="C3236" s="1"/>
      <c r="D3236" s="1"/>
      <c r="E3236" s="110"/>
      <c r="F3236" s="1"/>
      <c r="G3236" s="1"/>
      <c r="H3236" s="110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3"/>
      <c r="U3236" s="1"/>
      <c r="V3236" s="1"/>
    </row>
    <row r="3237" spans="1:22" x14ac:dyDescent="0.25">
      <c r="A3237" s="1"/>
      <c r="B3237" s="1"/>
      <c r="C3237" s="1"/>
      <c r="D3237" s="1"/>
      <c r="E3237" s="110"/>
      <c r="F3237" s="1"/>
      <c r="G3237" s="1"/>
      <c r="H3237" s="110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3"/>
      <c r="U3237" s="1"/>
      <c r="V3237" s="1"/>
    </row>
    <row r="3238" spans="1:22" x14ac:dyDescent="0.25">
      <c r="A3238" s="1"/>
      <c r="B3238" s="1"/>
      <c r="C3238" s="1"/>
      <c r="D3238" s="1"/>
      <c r="E3238" s="110"/>
      <c r="F3238" s="1"/>
      <c r="G3238" s="1"/>
      <c r="H3238" s="110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3"/>
      <c r="U3238" s="1"/>
      <c r="V3238" s="1"/>
    </row>
    <row r="3239" spans="1:22" x14ac:dyDescent="0.25">
      <c r="A3239" s="1"/>
      <c r="B3239" s="1"/>
      <c r="C3239" s="1"/>
      <c r="D3239" s="1"/>
      <c r="E3239" s="110"/>
      <c r="F3239" s="1"/>
      <c r="G3239" s="1"/>
      <c r="H3239" s="110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3"/>
      <c r="U3239" s="1"/>
      <c r="V3239" s="1"/>
    </row>
    <row r="3240" spans="1:22" x14ac:dyDescent="0.25">
      <c r="A3240" s="1"/>
      <c r="B3240" s="1"/>
      <c r="C3240" s="1"/>
      <c r="D3240" s="1"/>
      <c r="E3240" s="110"/>
      <c r="F3240" s="1"/>
      <c r="G3240" s="1"/>
      <c r="H3240" s="110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3"/>
      <c r="U3240" s="1"/>
      <c r="V3240" s="1"/>
    </row>
    <row r="3241" spans="1:22" x14ac:dyDescent="0.25">
      <c r="A3241" s="1"/>
      <c r="B3241" s="1"/>
      <c r="C3241" s="1"/>
      <c r="D3241" s="1"/>
      <c r="E3241" s="110"/>
      <c r="F3241" s="1"/>
      <c r="G3241" s="1"/>
      <c r="H3241" s="110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3"/>
      <c r="U3241" s="1"/>
      <c r="V3241" s="1"/>
    </row>
    <row r="3242" spans="1:22" x14ac:dyDescent="0.25">
      <c r="A3242" s="1"/>
      <c r="B3242" s="1"/>
      <c r="C3242" s="1"/>
      <c r="D3242" s="1"/>
      <c r="E3242" s="110"/>
      <c r="F3242" s="1"/>
      <c r="G3242" s="1"/>
      <c r="H3242" s="110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3"/>
      <c r="U3242" s="1"/>
      <c r="V3242" s="1"/>
    </row>
    <row r="3243" spans="1:22" x14ac:dyDescent="0.25">
      <c r="A3243" s="1"/>
      <c r="B3243" s="1"/>
      <c r="C3243" s="1"/>
      <c r="D3243" s="1"/>
      <c r="E3243" s="110"/>
      <c r="F3243" s="1"/>
      <c r="G3243" s="1"/>
      <c r="H3243" s="110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3"/>
      <c r="U3243" s="1"/>
      <c r="V3243" s="1"/>
    </row>
    <row r="3244" spans="1:22" x14ac:dyDescent="0.25">
      <c r="A3244" s="1"/>
      <c r="B3244" s="1"/>
      <c r="C3244" s="1"/>
      <c r="D3244" s="1"/>
      <c r="E3244" s="110"/>
      <c r="F3244" s="1"/>
      <c r="G3244" s="1"/>
      <c r="H3244" s="110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3"/>
      <c r="U3244" s="1"/>
      <c r="V3244" s="1"/>
    </row>
    <row r="3245" spans="1:22" x14ac:dyDescent="0.25">
      <c r="A3245" s="1"/>
      <c r="B3245" s="1"/>
      <c r="C3245" s="1"/>
      <c r="D3245" s="1"/>
      <c r="E3245" s="110"/>
      <c r="F3245" s="1"/>
      <c r="G3245" s="1"/>
      <c r="H3245" s="110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3"/>
      <c r="U3245" s="1"/>
      <c r="V3245" s="1"/>
    </row>
    <row r="3246" spans="1:22" x14ac:dyDescent="0.25">
      <c r="A3246" s="1"/>
      <c r="B3246" s="1"/>
      <c r="C3246" s="1"/>
      <c r="D3246" s="1"/>
      <c r="E3246" s="110"/>
      <c r="F3246" s="1"/>
      <c r="G3246" s="1"/>
      <c r="H3246" s="110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3"/>
      <c r="U3246" s="1"/>
      <c r="V3246" s="1"/>
    </row>
    <row r="3247" spans="1:22" x14ac:dyDescent="0.25">
      <c r="A3247" s="1"/>
      <c r="B3247" s="1"/>
      <c r="C3247" s="1"/>
      <c r="D3247" s="1"/>
      <c r="E3247" s="110"/>
      <c r="F3247" s="1"/>
      <c r="G3247" s="1"/>
      <c r="H3247" s="110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3"/>
      <c r="U3247" s="1"/>
      <c r="V3247" s="1"/>
    </row>
    <row r="3248" spans="1:22" x14ac:dyDescent="0.25">
      <c r="A3248" s="1"/>
      <c r="B3248" s="1"/>
      <c r="C3248" s="1"/>
      <c r="D3248" s="1"/>
      <c r="E3248" s="110"/>
      <c r="F3248" s="1"/>
      <c r="G3248" s="1"/>
      <c r="H3248" s="110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3"/>
      <c r="U3248" s="1"/>
      <c r="V3248" s="1"/>
    </row>
  </sheetData>
  <autoFilter ref="A1:W147" xr:uid="{00000000-0009-0000-0000-00000D000000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8"/>
  <dimension ref="A1:V3248"/>
  <sheetViews>
    <sheetView workbookViewId="0">
      <selection activeCell="A2" sqref="A2:AX1048575"/>
    </sheetView>
  </sheetViews>
  <sheetFormatPr baseColWidth="10" defaultRowHeight="15" x14ac:dyDescent="0.25"/>
  <cols>
    <col min="1" max="1" width="9.85546875" style="4" customWidth="1"/>
    <col min="2" max="3" width="11.42578125" style="4"/>
    <col min="4" max="4" width="33" style="4" customWidth="1"/>
    <col min="5" max="10" width="11.42578125" style="4"/>
    <col min="11" max="11" width="46.140625" style="4" customWidth="1"/>
    <col min="12" max="12" width="11.42578125" style="4"/>
    <col min="13" max="13" width="24.5703125" style="4" customWidth="1"/>
    <col min="14" max="14" width="11.42578125" style="4"/>
    <col min="15" max="15" width="20.140625" style="4" customWidth="1"/>
    <col min="16" max="16" width="11.42578125" style="4"/>
    <col min="17" max="17" width="30.7109375" style="4" customWidth="1"/>
    <col min="18" max="18" width="34.5703125" style="4" customWidth="1"/>
    <col min="19" max="19" width="59.42578125" style="4" customWidth="1"/>
    <col min="20" max="20" width="12.5703125" style="5" bestFit="1" customWidth="1"/>
    <col min="21" max="21" width="11.42578125" style="4"/>
    <col min="22" max="22" width="70.7109375" style="4" customWidth="1"/>
    <col min="23" max="16384" width="11.42578125" style="4"/>
  </cols>
  <sheetData>
    <row r="1" spans="1:22" ht="45" x14ac:dyDescent="0.25">
      <c r="A1" s="1" t="s">
        <v>425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3" t="s">
        <v>444</v>
      </c>
      <c r="U1" s="1" t="s">
        <v>445</v>
      </c>
      <c r="V1" s="1" t="s">
        <v>446</v>
      </c>
    </row>
    <row r="2" spans="1:22" x14ac:dyDescent="0.25">
      <c r="A2" s="1"/>
      <c r="B2" s="1"/>
      <c r="C2" s="1"/>
      <c r="D2" s="1"/>
      <c r="E2" s="110"/>
      <c r="F2" s="1"/>
      <c r="G2" s="1"/>
      <c r="H2" s="1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1"/>
      <c r="V2" s="1"/>
    </row>
    <row r="3" spans="1:22" x14ac:dyDescent="0.25">
      <c r="A3" s="1"/>
      <c r="B3" s="1"/>
      <c r="C3" s="1"/>
      <c r="D3" s="1"/>
      <c r="E3" s="110"/>
      <c r="F3" s="1"/>
      <c r="G3" s="1"/>
      <c r="H3" s="1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1"/>
      <c r="V3" s="1"/>
    </row>
    <row r="4" spans="1:22" x14ac:dyDescent="0.25">
      <c r="A4" s="1"/>
      <c r="B4" s="1"/>
      <c r="C4" s="1"/>
      <c r="D4" s="1"/>
      <c r="E4" s="110"/>
      <c r="F4" s="1"/>
      <c r="G4" s="1"/>
      <c r="H4" s="1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1"/>
      <c r="V4" s="1"/>
    </row>
    <row r="5" spans="1:22" x14ac:dyDescent="0.25">
      <c r="A5" s="1"/>
      <c r="B5" s="1"/>
      <c r="C5" s="1"/>
      <c r="D5" s="1"/>
      <c r="E5" s="110"/>
      <c r="F5" s="1"/>
      <c r="G5" s="1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"/>
      <c r="U5" s="1"/>
      <c r="V5" s="1"/>
    </row>
    <row r="6" spans="1:22" x14ac:dyDescent="0.25">
      <c r="A6" s="1"/>
      <c r="B6" s="1"/>
      <c r="C6" s="1"/>
      <c r="D6" s="1"/>
      <c r="E6" s="110"/>
      <c r="F6" s="1"/>
      <c r="G6" s="1"/>
      <c r="H6" s="1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  <c r="U6" s="1"/>
      <c r="V6" s="1"/>
    </row>
    <row r="7" spans="1:22" x14ac:dyDescent="0.25">
      <c r="A7" s="1"/>
      <c r="B7" s="1"/>
      <c r="C7" s="1"/>
      <c r="D7" s="1"/>
      <c r="E7" s="110"/>
      <c r="F7" s="1"/>
      <c r="G7" s="1"/>
      <c r="H7" s="1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"/>
      <c r="U7" s="1"/>
      <c r="V7" s="1"/>
    </row>
    <row r="8" spans="1:22" x14ac:dyDescent="0.25">
      <c r="A8" s="1"/>
      <c r="B8" s="1"/>
      <c r="C8" s="1"/>
      <c r="D8" s="1"/>
      <c r="E8" s="110"/>
      <c r="F8" s="1"/>
      <c r="G8" s="1"/>
      <c r="H8" s="1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"/>
      <c r="U8" s="1"/>
      <c r="V8" s="1"/>
    </row>
    <row r="9" spans="1:22" x14ac:dyDescent="0.25">
      <c r="A9" s="1"/>
      <c r="B9" s="1"/>
      <c r="C9" s="1"/>
      <c r="D9" s="1"/>
      <c r="E9" s="110"/>
      <c r="F9" s="1"/>
      <c r="G9" s="1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3"/>
      <c r="U9" s="1"/>
      <c r="V9" s="1"/>
    </row>
    <row r="10" spans="1:22" x14ac:dyDescent="0.25">
      <c r="A10" s="1"/>
      <c r="B10" s="1"/>
      <c r="C10" s="1"/>
      <c r="D10" s="1"/>
      <c r="E10" s="110"/>
      <c r="F10" s="1"/>
      <c r="G10" s="1"/>
      <c r="H10" s="1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3"/>
      <c r="U10" s="1"/>
      <c r="V10" s="1"/>
    </row>
    <row r="11" spans="1:22" x14ac:dyDescent="0.25">
      <c r="A11" s="1"/>
      <c r="B11" s="1"/>
      <c r="C11" s="1"/>
      <c r="D11" s="1"/>
      <c r="E11" s="110"/>
      <c r="F11" s="1"/>
      <c r="G11" s="1"/>
      <c r="H11" s="1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3"/>
      <c r="U11" s="1"/>
      <c r="V11" s="1"/>
    </row>
    <row r="12" spans="1:22" x14ac:dyDescent="0.25">
      <c r="A12" s="1"/>
      <c r="B12" s="1"/>
      <c r="C12" s="1"/>
      <c r="D12" s="1"/>
      <c r="E12" s="110"/>
      <c r="F12" s="1"/>
      <c r="G12" s="1"/>
      <c r="H12" s="1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"/>
      <c r="U12" s="1"/>
      <c r="V12" s="1"/>
    </row>
    <row r="13" spans="1:22" x14ac:dyDescent="0.25">
      <c r="A13" s="1"/>
      <c r="B13" s="1"/>
      <c r="C13" s="1"/>
      <c r="D13" s="1"/>
      <c r="E13" s="110"/>
      <c r="F13" s="1"/>
      <c r="G13" s="1"/>
      <c r="H13" s="1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"/>
      <c r="U13" s="1"/>
      <c r="V13" s="1"/>
    </row>
    <row r="14" spans="1:22" x14ac:dyDescent="0.25">
      <c r="A14" s="1"/>
      <c r="B14" s="1"/>
      <c r="C14" s="1"/>
      <c r="D14" s="1"/>
      <c r="E14" s="110"/>
      <c r="F14" s="1"/>
      <c r="G14" s="1"/>
      <c r="H14" s="1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"/>
      <c r="U14" s="1"/>
      <c r="V14" s="1"/>
    </row>
    <row r="15" spans="1:22" x14ac:dyDescent="0.25">
      <c r="A15" s="1"/>
      <c r="B15" s="1"/>
      <c r="C15" s="1"/>
      <c r="D15" s="1"/>
      <c r="E15" s="110"/>
      <c r="F15" s="1"/>
      <c r="G15" s="1"/>
      <c r="H15" s="1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"/>
      <c r="U15" s="1"/>
      <c r="V15" s="1"/>
    </row>
    <row r="16" spans="1:22" x14ac:dyDescent="0.25">
      <c r="A16" s="1"/>
      <c r="B16" s="1"/>
      <c r="C16" s="1"/>
      <c r="D16" s="1"/>
      <c r="E16" s="110"/>
      <c r="F16" s="1"/>
      <c r="G16" s="1"/>
      <c r="H16" s="1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3"/>
      <c r="U16" s="1"/>
      <c r="V16" s="1"/>
    </row>
    <row r="17" spans="1:22" x14ac:dyDescent="0.25">
      <c r="A17" s="1"/>
      <c r="B17" s="1"/>
      <c r="C17" s="1"/>
      <c r="D17" s="1"/>
      <c r="E17" s="110"/>
      <c r="F17" s="1"/>
      <c r="G17" s="1"/>
      <c r="H17" s="1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"/>
      <c r="U17" s="1"/>
      <c r="V17" s="1"/>
    </row>
    <row r="18" spans="1:22" x14ac:dyDescent="0.25">
      <c r="A18" s="1"/>
      <c r="B18" s="1"/>
      <c r="C18" s="1"/>
      <c r="D18" s="1"/>
      <c r="E18" s="110"/>
      <c r="F18" s="1"/>
      <c r="G18" s="1"/>
      <c r="H18" s="1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3"/>
      <c r="U18" s="1"/>
      <c r="V18" s="1"/>
    </row>
    <row r="19" spans="1:22" x14ac:dyDescent="0.25">
      <c r="A19" s="1"/>
      <c r="B19" s="1"/>
      <c r="C19" s="1"/>
      <c r="D19" s="1"/>
      <c r="E19" s="110"/>
      <c r="F19" s="1"/>
      <c r="G19" s="1"/>
      <c r="H19" s="1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3"/>
      <c r="U19" s="1"/>
      <c r="V19" s="1"/>
    </row>
    <row r="20" spans="1:22" x14ac:dyDescent="0.25">
      <c r="A20" s="1"/>
      <c r="B20" s="1"/>
      <c r="C20" s="1"/>
      <c r="D20" s="1"/>
      <c r="E20" s="110"/>
      <c r="F20" s="1"/>
      <c r="G20" s="1"/>
      <c r="H20" s="1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3"/>
      <c r="U20" s="1"/>
      <c r="V20" s="1"/>
    </row>
    <row r="21" spans="1:22" x14ac:dyDescent="0.25">
      <c r="A21" s="1"/>
      <c r="B21" s="1"/>
      <c r="C21" s="1"/>
      <c r="D21" s="1"/>
      <c r="E21" s="110"/>
      <c r="F21" s="1"/>
      <c r="G21" s="1"/>
      <c r="H21" s="1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1"/>
      <c r="V21" s="1"/>
    </row>
    <row r="22" spans="1:22" x14ac:dyDescent="0.25">
      <c r="A22" s="1"/>
      <c r="B22" s="1"/>
      <c r="C22" s="1"/>
      <c r="D22" s="1"/>
      <c r="E22" s="110"/>
      <c r="F22" s="1"/>
      <c r="G22" s="1"/>
      <c r="H22" s="1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3"/>
      <c r="U22" s="1"/>
      <c r="V22" s="1"/>
    </row>
    <row r="23" spans="1:22" x14ac:dyDescent="0.25">
      <c r="A23" s="1"/>
      <c r="B23" s="1"/>
      <c r="C23" s="1"/>
      <c r="D23" s="1"/>
      <c r="E23" s="110"/>
      <c r="F23" s="1"/>
      <c r="G23" s="1"/>
      <c r="H23" s="1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"/>
      <c r="U23" s="1"/>
      <c r="V23" s="1"/>
    </row>
    <row r="24" spans="1:22" x14ac:dyDescent="0.25">
      <c r="A24" s="1"/>
      <c r="B24" s="1"/>
      <c r="C24" s="1"/>
      <c r="D24" s="1"/>
      <c r="E24" s="110"/>
      <c r="F24" s="1"/>
      <c r="G24" s="1"/>
      <c r="H24" s="1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</row>
    <row r="25" spans="1:22" x14ac:dyDescent="0.25">
      <c r="A25" s="1"/>
      <c r="B25" s="1"/>
      <c r="C25" s="1"/>
      <c r="D25" s="1"/>
      <c r="E25" s="110"/>
      <c r="F25" s="1"/>
      <c r="G25" s="1"/>
      <c r="H25" s="1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"/>
      <c r="U25" s="1"/>
      <c r="V25" s="1"/>
    </row>
    <row r="26" spans="1:22" x14ac:dyDescent="0.25">
      <c r="A26" s="1"/>
      <c r="B26" s="1"/>
      <c r="C26" s="1"/>
      <c r="D26" s="1"/>
      <c r="E26" s="110"/>
      <c r="F26" s="1"/>
      <c r="G26" s="1"/>
      <c r="H26" s="1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/>
      <c r="U26" s="1"/>
      <c r="V26" s="1"/>
    </row>
    <row r="27" spans="1:22" x14ac:dyDescent="0.25">
      <c r="A27" s="1"/>
      <c r="B27" s="1"/>
      <c r="C27" s="1"/>
      <c r="D27" s="1"/>
      <c r="E27" s="110"/>
      <c r="F27" s="1"/>
      <c r="G27" s="1"/>
      <c r="H27" s="1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1"/>
      <c r="V27" s="1"/>
    </row>
    <row r="28" spans="1:22" x14ac:dyDescent="0.25">
      <c r="A28" s="1"/>
      <c r="B28" s="1"/>
      <c r="C28" s="1"/>
      <c r="D28" s="1"/>
      <c r="E28" s="110"/>
      <c r="F28" s="1"/>
      <c r="G28" s="1"/>
      <c r="H28" s="1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</row>
    <row r="29" spans="1:22" x14ac:dyDescent="0.25">
      <c r="A29" s="1"/>
      <c r="B29" s="1"/>
      <c r="C29" s="1"/>
      <c r="D29" s="1"/>
      <c r="E29" s="110"/>
      <c r="F29" s="1"/>
      <c r="G29" s="1"/>
      <c r="H29" s="1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</row>
    <row r="30" spans="1:22" x14ac:dyDescent="0.25">
      <c r="A30" s="1"/>
      <c r="B30" s="1"/>
      <c r="C30" s="1"/>
      <c r="D30" s="1"/>
      <c r="E30" s="110"/>
      <c r="F30" s="1"/>
      <c r="G30" s="1"/>
      <c r="H30" s="1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</row>
    <row r="31" spans="1:22" x14ac:dyDescent="0.25">
      <c r="A31" s="1"/>
      <c r="B31" s="1"/>
      <c r="C31" s="1"/>
      <c r="D31" s="1"/>
      <c r="E31" s="110"/>
      <c r="F31" s="1"/>
      <c r="G31" s="1"/>
      <c r="H31" s="1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</row>
    <row r="32" spans="1:22" x14ac:dyDescent="0.25">
      <c r="A32" s="1"/>
      <c r="B32" s="1"/>
      <c r="C32" s="1"/>
      <c r="D32" s="1"/>
      <c r="E32" s="110"/>
      <c r="F32" s="1"/>
      <c r="G32" s="1"/>
      <c r="H32" s="1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</row>
    <row r="33" spans="1:22" x14ac:dyDescent="0.25">
      <c r="A33" s="1"/>
      <c r="B33" s="1"/>
      <c r="C33" s="1"/>
      <c r="D33" s="1"/>
      <c r="E33" s="110"/>
      <c r="F33" s="1"/>
      <c r="G33" s="1"/>
      <c r="H33" s="1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</row>
    <row r="34" spans="1:22" x14ac:dyDescent="0.25">
      <c r="A34" s="1"/>
      <c r="B34" s="1"/>
      <c r="C34" s="1"/>
      <c r="D34" s="1"/>
      <c r="E34" s="110"/>
      <c r="F34" s="1"/>
      <c r="G34" s="1"/>
      <c r="H34" s="1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</row>
    <row r="35" spans="1:22" x14ac:dyDescent="0.25">
      <c r="A35" s="1"/>
      <c r="B35" s="1"/>
      <c r="C35" s="1"/>
      <c r="D35" s="1"/>
      <c r="E35" s="110"/>
      <c r="F35" s="1"/>
      <c r="G35" s="1"/>
      <c r="H35" s="1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</row>
    <row r="36" spans="1:22" x14ac:dyDescent="0.25">
      <c r="A36" s="1"/>
      <c r="B36" s="1"/>
      <c r="C36" s="1"/>
      <c r="D36" s="1"/>
      <c r="E36" s="110"/>
      <c r="F36" s="1"/>
      <c r="G36" s="1"/>
      <c r="H36" s="1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</row>
    <row r="37" spans="1:22" x14ac:dyDescent="0.25">
      <c r="A37" s="1"/>
      <c r="B37" s="1"/>
      <c r="C37" s="1"/>
      <c r="D37" s="1"/>
      <c r="E37" s="110"/>
      <c r="F37" s="1"/>
      <c r="G37" s="1"/>
      <c r="H37" s="1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</row>
    <row r="38" spans="1:22" x14ac:dyDescent="0.25">
      <c r="A38" s="1"/>
      <c r="B38" s="1"/>
      <c r="C38" s="1"/>
      <c r="D38" s="1"/>
      <c r="E38" s="110"/>
      <c r="F38" s="1"/>
      <c r="G38" s="1"/>
      <c r="H38" s="1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</row>
    <row r="39" spans="1:22" x14ac:dyDescent="0.25">
      <c r="A39" s="1"/>
      <c r="B39" s="1"/>
      <c r="C39" s="1"/>
      <c r="D39" s="1"/>
      <c r="E39" s="110"/>
      <c r="F39" s="1"/>
      <c r="G39" s="1"/>
      <c r="H39" s="1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</row>
    <row r="40" spans="1:22" x14ac:dyDescent="0.25">
      <c r="A40" s="1"/>
      <c r="B40" s="1"/>
      <c r="C40" s="1"/>
      <c r="D40" s="1"/>
      <c r="E40" s="110"/>
      <c r="F40" s="1"/>
      <c r="G40" s="1"/>
      <c r="H40" s="1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</row>
    <row r="41" spans="1:22" x14ac:dyDescent="0.25">
      <c r="A41" s="1"/>
      <c r="B41" s="1"/>
      <c r="C41" s="1"/>
      <c r="D41" s="1"/>
      <c r="E41" s="110"/>
      <c r="F41" s="1"/>
      <c r="G41" s="1"/>
      <c r="H41" s="1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</row>
    <row r="42" spans="1:22" x14ac:dyDescent="0.25">
      <c r="A42" s="1"/>
      <c r="B42" s="1"/>
      <c r="C42" s="1"/>
      <c r="D42" s="1"/>
      <c r="E42" s="110"/>
      <c r="F42" s="1"/>
      <c r="G42" s="1"/>
      <c r="H42" s="1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</row>
    <row r="43" spans="1:22" x14ac:dyDescent="0.25">
      <c r="A43" s="1"/>
      <c r="B43" s="1"/>
      <c r="C43" s="1"/>
      <c r="D43" s="1"/>
      <c r="E43" s="110"/>
      <c r="F43" s="1"/>
      <c r="G43" s="1"/>
      <c r="H43" s="1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</row>
    <row r="44" spans="1:22" x14ac:dyDescent="0.25">
      <c r="A44" s="1"/>
      <c r="B44" s="1"/>
      <c r="C44" s="1"/>
      <c r="D44" s="1"/>
      <c r="E44" s="110"/>
      <c r="F44" s="1"/>
      <c r="G44" s="1"/>
      <c r="H44" s="1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</row>
    <row r="45" spans="1:22" x14ac:dyDescent="0.25">
      <c r="A45" s="1"/>
      <c r="B45" s="1"/>
      <c r="C45" s="1"/>
      <c r="D45" s="1"/>
      <c r="E45" s="110"/>
      <c r="F45" s="1"/>
      <c r="G45" s="1"/>
      <c r="H45" s="1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/>
      <c r="U45" s="1"/>
      <c r="V45" s="1"/>
    </row>
    <row r="46" spans="1:22" x14ac:dyDescent="0.25">
      <c r="A46" s="1"/>
      <c r="B46" s="1"/>
      <c r="C46" s="1"/>
      <c r="D46" s="1"/>
      <c r="E46" s="110"/>
      <c r="F46" s="1"/>
      <c r="G46" s="1"/>
      <c r="H46" s="1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/>
      <c r="U46" s="1"/>
      <c r="V46" s="1"/>
    </row>
    <row r="47" spans="1:22" x14ac:dyDescent="0.25">
      <c r="A47" s="1"/>
      <c r="B47" s="1"/>
      <c r="C47" s="1"/>
      <c r="D47" s="1"/>
      <c r="E47" s="110"/>
      <c r="F47" s="1"/>
      <c r="G47" s="1"/>
      <c r="H47" s="1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/>
      <c r="U47" s="1"/>
      <c r="V47" s="1"/>
    </row>
    <row r="48" spans="1:22" x14ac:dyDescent="0.25">
      <c r="A48" s="1"/>
      <c r="B48" s="1"/>
      <c r="C48" s="1"/>
      <c r="D48" s="1"/>
      <c r="E48" s="110"/>
      <c r="F48" s="1"/>
      <c r="G48" s="1"/>
      <c r="H48" s="1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/>
      <c r="U48" s="1"/>
      <c r="V48" s="1"/>
    </row>
    <row r="49" spans="1:22" x14ac:dyDescent="0.25">
      <c r="A49" s="1"/>
      <c r="B49" s="1"/>
      <c r="C49" s="1"/>
      <c r="D49" s="1"/>
      <c r="E49" s="110"/>
      <c r="F49" s="1"/>
      <c r="G49" s="1"/>
      <c r="H49" s="1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/>
      <c r="U49" s="1"/>
      <c r="V49" s="1"/>
    </row>
    <row r="50" spans="1:22" x14ac:dyDescent="0.25">
      <c r="A50" s="1"/>
      <c r="B50" s="1"/>
      <c r="C50" s="1"/>
      <c r="D50" s="1"/>
      <c r="E50" s="110"/>
      <c r="F50" s="1"/>
      <c r="G50" s="1"/>
      <c r="H50" s="1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1"/>
      <c r="V50" s="1"/>
    </row>
    <row r="51" spans="1:22" x14ac:dyDescent="0.25">
      <c r="A51" s="1"/>
      <c r="B51" s="1"/>
      <c r="C51" s="1"/>
      <c r="D51" s="1"/>
      <c r="E51" s="110"/>
      <c r="F51" s="1"/>
      <c r="G51" s="1"/>
      <c r="H51" s="1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  <c r="U51" s="1"/>
      <c r="V51" s="1"/>
    </row>
    <row r="52" spans="1:22" x14ac:dyDescent="0.25">
      <c r="A52" s="1"/>
      <c r="B52" s="1"/>
      <c r="C52" s="1"/>
      <c r="D52" s="1"/>
      <c r="E52" s="110"/>
      <c r="F52" s="1"/>
      <c r="G52" s="1"/>
      <c r="H52" s="1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/>
      <c r="U52" s="1"/>
      <c r="V52" s="1"/>
    </row>
    <row r="53" spans="1:22" x14ac:dyDescent="0.25">
      <c r="A53" s="1"/>
      <c r="B53" s="1"/>
      <c r="C53" s="1"/>
      <c r="D53" s="1"/>
      <c r="E53" s="110"/>
      <c r="F53" s="1"/>
      <c r="G53" s="1"/>
      <c r="H53" s="1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"/>
      <c r="U53" s="1"/>
      <c r="V53" s="1"/>
    </row>
    <row r="54" spans="1:22" x14ac:dyDescent="0.25">
      <c r="A54" s="1"/>
      <c r="B54" s="1"/>
      <c r="C54" s="1"/>
      <c r="D54" s="1"/>
      <c r="E54" s="110"/>
      <c r="F54" s="1"/>
      <c r="G54" s="1"/>
      <c r="H54" s="1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1"/>
      <c r="V54" s="1"/>
    </row>
    <row r="55" spans="1:22" x14ac:dyDescent="0.25">
      <c r="A55" s="1"/>
      <c r="B55" s="1"/>
      <c r="C55" s="1"/>
      <c r="D55" s="1"/>
      <c r="E55" s="110"/>
      <c r="F55" s="1"/>
      <c r="G55" s="1"/>
      <c r="H55" s="1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1"/>
      <c r="V55" s="1"/>
    </row>
    <row r="56" spans="1:22" x14ac:dyDescent="0.25">
      <c r="A56" s="1"/>
      <c r="B56" s="1"/>
      <c r="C56" s="1"/>
      <c r="D56" s="1"/>
      <c r="E56" s="110"/>
      <c r="F56" s="1"/>
      <c r="G56" s="1"/>
      <c r="H56" s="1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1"/>
      <c r="V56" s="1"/>
    </row>
    <row r="57" spans="1:22" x14ac:dyDescent="0.25">
      <c r="A57" s="1"/>
      <c r="B57" s="1"/>
      <c r="C57" s="1"/>
      <c r="D57" s="1"/>
      <c r="E57" s="110"/>
      <c r="F57" s="1"/>
      <c r="G57" s="1"/>
      <c r="H57" s="1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1"/>
      <c r="V57" s="1"/>
    </row>
    <row r="58" spans="1:22" x14ac:dyDescent="0.25">
      <c r="A58" s="1"/>
      <c r="B58" s="1"/>
      <c r="C58" s="1"/>
      <c r="D58" s="1"/>
      <c r="E58" s="110"/>
      <c r="F58" s="1"/>
      <c r="G58" s="1"/>
      <c r="H58" s="1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1"/>
      <c r="V58" s="1"/>
    </row>
    <row r="59" spans="1:22" x14ac:dyDescent="0.25">
      <c r="A59" s="1"/>
      <c r="B59" s="1"/>
      <c r="C59" s="1"/>
      <c r="D59" s="1"/>
      <c r="E59" s="110"/>
      <c r="F59" s="1"/>
      <c r="G59" s="1"/>
      <c r="H59" s="1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1"/>
      <c r="V59" s="1"/>
    </row>
    <row r="60" spans="1:22" x14ac:dyDescent="0.25">
      <c r="A60" s="1"/>
      <c r="B60" s="1"/>
      <c r="C60" s="1"/>
      <c r="D60" s="1"/>
      <c r="E60" s="110"/>
      <c r="F60" s="1"/>
      <c r="G60" s="1"/>
      <c r="H60" s="1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1"/>
      <c r="V60" s="1"/>
    </row>
    <row r="61" spans="1:22" x14ac:dyDescent="0.25">
      <c r="A61" s="1"/>
      <c r="B61" s="1"/>
      <c r="C61" s="1"/>
      <c r="D61" s="1"/>
      <c r="E61" s="110"/>
      <c r="F61" s="1"/>
      <c r="G61" s="1"/>
      <c r="H61" s="1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1"/>
      <c r="V61" s="1"/>
    </row>
    <row r="62" spans="1:22" x14ac:dyDescent="0.25">
      <c r="A62" s="1"/>
      <c r="B62" s="1"/>
      <c r="C62" s="1"/>
      <c r="D62" s="1"/>
      <c r="E62" s="110"/>
      <c r="F62" s="1"/>
      <c r="G62" s="1"/>
      <c r="H62" s="1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1"/>
      <c r="V62" s="1"/>
    </row>
    <row r="63" spans="1:22" x14ac:dyDescent="0.25">
      <c r="A63" s="1"/>
      <c r="B63" s="1"/>
      <c r="C63" s="1"/>
      <c r="D63" s="1"/>
      <c r="E63" s="110"/>
      <c r="F63" s="1"/>
      <c r="G63" s="1"/>
      <c r="H63" s="1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1"/>
      <c r="V63" s="1"/>
    </row>
    <row r="64" spans="1:22" x14ac:dyDescent="0.25">
      <c r="A64" s="1"/>
      <c r="B64" s="1"/>
      <c r="C64" s="1"/>
      <c r="D64" s="1"/>
      <c r="E64" s="110"/>
      <c r="F64" s="1"/>
      <c r="G64" s="1"/>
      <c r="H64" s="1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1"/>
      <c r="V64" s="1"/>
    </row>
    <row r="65" spans="1:22" x14ac:dyDescent="0.25">
      <c r="A65" s="1"/>
      <c r="B65" s="1"/>
      <c r="C65" s="1"/>
      <c r="D65" s="1"/>
      <c r="E65" s="110"/>
      <c r="F65" s="1"/>
      <c r="G65" s="1"/>
      <c r="H65" s="1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1"/>
      <c r="V65" s="1"/>
    </row>
    <row r="66" spans="1:22" x14ac:dyDescent="0.25">
      <c r="A66" s="1"/>
      <c r="B66" s="1"/>
      <c r="C66" s="1"/>
      <c r="D66" s="1"/>
      <c r="E66" s="110"/>
      <c r="F66" s="1"/>
      <c r="G66" s="1"/>
      <c r="H66" s="1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1"/>
      <c r="V66" s="1"/>
    </row>
    <row r="67" spans="1:22" x14ac:dyDescent="0.25">
      <c r="A67" s="1"/>
      <c r="B67" s="1"/>
      <c r="C67" s="1"/>
      <c r="D67" s="1"/>
      <c r="E67" s="110"/>
      <c r="F67" s="1"/>
      <c r="G67" s="1"/>
      <c r="H67" s="1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1"/>
      <c r="V67" s="1"/>
    </row>
    <row r="68" spans="1:22" x14ac:dyDescent="0.25">
      <c r="A68" s="1"/>
      <c r="B68" s="1"/>
      <c r="C68" s="1"/>
      <c r="D68" s="1"/>
      <c r="E68" s="110"/>
      <c r="F68" s="1"/>
      <c r="G68" s="1"/>
      <c r="H68" s="1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1"/>
      <c r="V68" s="1"/>
    </row>
    <row r="69" spans="1:22" x14ac:dyDescent="0.25">
      <c r="A69" s="1"/>
      <c r="B69" s="1"/>
      <c r="C69" s="1"/>
      <c r="D69" s="1"/>
      <c r="E69" s="110"/>
      <c r="F69" s="1"/>
      <c r="G69" s="1"/>
      <c r="H69" s="1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1"/>
      <c r="V69" s="1"/>
    </row>
    <row r="70" spans="1:22" x14ac:dyDescent="0.25">
      <c r="A70" s="1"/>
      <c r="B70" s="1"/>
      <c r="C70" s="1"/>
      <c r="D70" s="1"/>
      <c r="E70" s="110"/>
      <c r="F70" s="1"/>
      <c r="G70" s="1"/>
      <c r="H70" s="1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1"/>
      <c r="V70" s="1"/>
    </row>
    <row r="71" spans="1:22" x14ac:dyDescent="0.25">
      <c r="A71" s="1"/>
      <c r="B71" s="1"/>
      <c r="C71" s="1"/>
      <c r="D71" s="1"/>
      <c r="E71" s="110"/>
      <c r="F71" s="1"/>
      <c r="G71" s="1"/>
      <c r="H71" s="1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1"/>
      <c r="V71" s="1"/>
    </row>
    <row r="72" spans="1:22" x14ac:dyDescent="0.25">
      <c r="A72" s="1"/>
      <c r="B72" s="1"/>
      <c r="C72" s="1"/>
      <c r="D72" s="1"/>
      <c r="E72" s="110"/>
      <c r="F72" s="1"/>
      <c r="G72" s="1"/>
      <c r="H72" s="1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1"/>
      <c r="V72" s="1"/>
    </row>
    <row r="73" spans="1:22" x14ac:dyDescent="0.25">
      <c r="A73" s="1"/>
      <c r="B73" s="1"/>
      <c r="C73" s="1"/>
      <c r="D73" s="1"/>
      <c r="E73" s="110"/>
      <c r="F73" s="1"/>
      <c r="G73" s="1"/>
      <c r="H73" s="1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1"/>
      <c r="V73" s="1"/>
    </row>
    <row r="74" spans="1:22" x14ac:dyDescent="0.25">
      <c r="A74" s="1"/>
      <c r="B74" s="1"/>
      <c r="C74" s="1"/>
      <c r="D74" s="1"/>
      <c r="E74" s="110"/>
      <c r="F74" s="1"/>
      <c r="G74" s="1"/>
      <c r="H74" s="1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1"/>
      <c r="V74" s="1"/>
    </row>
    <row r="75" spans="1:22" x14ac:dyDescent="0.25">
      <c r="A75" s="1"/>
      <c r="B75" s="1"/>
      <c r="C75" s="1"/>
      <c r="D75" s="1"/>
      <c r="E75" s="110"/>
      <c r="F75" s="1"/>
      <c r="G75" s="1"/>
      <c r="H75" s="1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1"/>
      <c r="V75" s="1"/>
    </row>
    <row r="76" spans="1:22" x14ac:dyDescent="0.25">
      <c r="A76" s="1"/>
      <c r="B76" s="1"/>
      <c r="C76" s="1"/>
      <c r="D76" s="1"/>
      <c r="E76" s="110"/>
      <c r="F76" s="1"/>
      <c r="G76" s="1"/>
      <c r="H76" s="1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1"/>
      <c r="V76" s="1"/>
    </row>
    <row r="77" spans="1:22" x14ac:dyDescent="0.25">
      <c r="A77" s="1"/>
      <c r="B77" s="1"/>
      <c r="C77" s="1"/>
      <c r="D77" s="1"/>
      <c r="E77" s="110"/>
      <c r="F77" s="1"/>
      <c r="G77" s="1"/>
      <c r="H77" s="1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1"/>
      <c r="V77" s="1"/>
    </row>
    <row r="78" spans="1:22" x14ac:dyDescent="0.25">
      <c r="A78" s="1"/>
      <c r="B78" s="1"/>
      <c r="C78" s="1"/>
      <c r="D78" s="1"/>
      <c r="E78" s="110"/>
      <c r="F78" s="1"/>
      <c r="G78" s="1"/>
      <c r="H78" s="1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1"/>
      <c r="V78" s="1"/>
    </row>
    <row r="79" spans="1:22" x14ac:dyDescent="0.25">
      <c r="A79" s="1"/>
      <c r="B79" s="1"/>
      <c r="C79" s="1"/>
      <c r="D79" s="1"/>
      <c r="E79" s="110"/>
      <c r="F79" s="1"/>
      <c r="G79" s="1"/>
      <c r="H79" s="1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1"/>
      <c r="V79" s="1"/>
    </row>
    <row r="80" spans="1:22" x14ac:dyDescent="0.25">
      <c r="A80" s="1"/>
      <c r="B80" s="1"/>
      <c r="C80" s="1"/>
      <c r="D80" s="1"/>
      <c r="E80" s="110"/>
      <c r="F80" s="1"/>
      <c r="G80" s="1"/>
      <c r="H80" s="1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</row>
    <row r="81" spans="1:22" x14ac:dyDescent="0.25">
      <c r="A81" s="1"/>
      <c r="B81" s="1"/>
      <c r="C81" s="1"/>
      <c r="D81" s="1"/>
      <c r="E81" s="110"/>
      <c r="F81" s="1"/>
      <c r="G81" s="1"/>
      <c r="H81" s="1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1"/>
      <c r="V81" s="1"/>
    </row>
    <row r="82" spans="1:22" x14ac:dyDescent="0.25">
      <c r="A82" s="1"/>
      <c r="B82" s="1"/>
      <c r="C82" s="1"/>
      <c r="D82" s="1"/>
      <c r="E82" s="110"/>
      <c r="F82" s="1"/>
      <c r="G82" s="1"/>
      <c r="H82" s="1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1"/>
      <c r="V82" s="1"/>
    </row>
    <row r="83" spans="1:22" x14ac:dyDescent="0.25">
      <c r="A83" s="1"/>
      <c r="B83" s="1"/>
      <c r="C83" s="1"/>
      <c r="D83" s="1"/>
      <c r="E83" s="110"/>
      <c r="F83" s="1"/>
      <c r="G83" s="1"/>
      <c r="H83" s="1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1"/>
      <c r="V83" s="1"/>
    </row>
    <row r="84" spans="1:22" x14ac:dyDescent="0.25">
      <c r="A84" s="1"/>
      <c r="B84" s="1"/>
      <c r="C84" s="1"/>
      <c r="D84" s="1"/>
      <c r="E84" s="110"/>
      <c r="F84" s="1"/>
      <c r="G84" s="1"/>
      <c r="H84" s="1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1"/>
      <c r="V84" s="1"/>
    </row>
    <row r="85" spans="1:22" x14ac:dyDescent="0.25">
      <c r="A85" s="1"/>
      <c r="B85" s="1"/>
      <c r="C85" s="1"/>
      <c r="D85" s="1"/>
      <c r="E85" s="110"/>
      <c r="F85" s="1"/>
      <c r="G85" s="1"/>
      <c r="H85" s="1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1"/>
      <c r="V85" s="1"/>
    </row>
    <row r="86" spans="1:22" x14ac:dyDescent="0.25">
      <c r="A86" s="1"/>
      <c r="B86" s="1"/>
      <c r="C86" s="1"/>
      <c r="D86" s="1"/>
      <c r="E86" s="110"/>
      <c r="F86" s="1"/>
      <c r="G86" s="1"/>
      <c r="H86" s="1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1"/>
      <c r="V86" s="1"/>
    </row>
    <row r="87" spans="1:22" x14ac:dyDescent="0.25">
      <c r="A87" s="1"/>
      <c r="B87" s="1"/>
      <c r="C87" s="1"/>
      <c r="D87" s="1"/>
      <c r="E87" s="110"/>
      <c r="F87" s="1"/>
      <c r="G87" s="1"/>
      <c r="H87" s="1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1"/>
      <c r="V87" s="1"/>
    </row>
    <row r="88" spans="1:22" x14ac:dyDescent="0.25">
      <c r="A88" s="1"/>
      <c r="B88" s="1"/>
      <c r="C88" s="1"/>
      <c r="D88" s="1"/>
      <c r="E88" s="110"/>
      <c r="F88" s="1"/>
      <c r="G88" s="1"/>
      <c r="H88" s="1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1"/>
      <c r="V88" s="1"/>
    </row>
    <row r="89" spans="1:22" x14ac:dyDescent="0.25">
      <c r="A89" s="1"/>
      <c r="B89" s="1"/>
      <c r="C89" s="1"/>
      <c r="D89" s="1"/>
      <c r="E89" s="110"/>
      <c r="F89" s="1"/>
      <c r="G89" s="1"/>
      <c r="H89" s="1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1"/>
      <c r="V89" s="1"/>
    </row>
    <row r="90" spans="1:22" x14ac:dyDescent="0.25">
      <c r="A90" s="1"/>
      <c r="B90" s="1"/>
      <c r="C90" s="1"/>
      <c r="D90" s="1"/>
      <c r="E90" s="110"/>
      <c r="F90" s="1"/>
      <c r="G90" s="1"/>
      <c r="H90" s="1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1"/>
      <c r="V90" s="1"/>
    </row>
    <row r="91" spans="1:22" x14ac:dyDescent="0.25">
      <c r="A91" s="1"/>
      <c r="B91" s="1"/>
      <c r="C91" s="1"/>
      <c r="D91" s="1"/>
      <c r="E91" s="110"/>
      <c r="F91" s="1"/>
      <c r="G91" s="1"/>
      <c r="H91" s="1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1"/>
      <c r="V91" s="1"/>
    </row>
    <row r="92" spans="1:22" x14ac:dyDescent="0.25">
      <c r="A92" s="1"/>
      <c r="B92" s="1"/>
      <c r="C92" s="1"/>
      <c r="D92" s="1"/>
      <c r="E92" s="110"/>
      <c r="F92" s="1"/>
      <c r="G92" s="1"/>
      <c r="H92" s="1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1"/>
      <c r="V92" s="1"/>
    </row>
    <row r="93" spans="1:22" x14ac:dyDescent="0.25">
      <c r="A93" s="1"/>
      <c r="B93" s="1"/>
      <c r="C93" s="1"/>
      <c r="D93" s="1"/>
      <c r="E93" s="110"/>
      <c r="F93" s="1"/>
      <c r="G93" s="1"/>
      <c r="H93" s="1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1"/>
      <c r="V93" s="1"/>
    </row>
    <row r="94" spans="1:22" x14ac:dyDescent="0.25">
      <c r="A94" s="1"/>
      <c r="B94" s="1"/>
      <c r="C94" s="1"/>
      <c r="D94" s="1"/>
      <c r="E94" s="110"/>
      <c r="F94" s="1"/>
      <c r="G94" s="1"/>
      <c r="H94" s="1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1"/>
      <c r="V94" s="1"/>
    </row>
    <row r="95" spans="1:22" x14ac:dyDescent="0.25">
      <c r="A95" s="1"/>
      <c r="B95" s="1"/>
      <c r="C95" s="1"/>
      <c r="D95" s="1"/>
      <c r="E95" s="110"/>
      <c r="F95" s="1"/>
      <c r="G95" s="1"/>
      <c r="H95" s="1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1"/>
      <c r="V95" s="1"/>
    </row>
    <row r="96" spans="1:22" x14ac:dyDescent="0.25">
      <c r="A96" s="1"/>
      <c r="B96" s="1"/>
      <c r="C96" s="1"/>
      <c r="D96" s="1"/>
      <c r="E96" s="110"/>
      <c r="F96" s="1"/>
      <c r="G96" s="1"/>
      <c r="H96" s="1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1"/>
      <c r="V96" s="1"/>
    </row>
    <row r="97" spans="1:22" x14ac:dyDescent="0.25">
      <c r="A97" s="1"/>
      <c r="B97" s="1"/>
      <c r="C97" s="1"/>
      <c r="D97" s="1"/>
      <c r="E97" s="110"/>
      <c r="F97" s="1"/>
      <c r="G97" s="1"/>
      <c r="H97" s="1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1"/>
      <c r="V97" s="1"/>
    </row>
    <row r="98" spans="1:22" x14ac:dyDescent="0.25">
      <c r="A98" s="1"/>
      <c r="B98" s="1"/>
      <c r="C98" s="1"/>
      <c r="D98" s="1"/>
      <c r="E98" s="110"/>
      <c r="F98" s="1"/>
      <c r="G98" s="1"/>
      <c r="H98" s="1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1"/>
      <c r="V98" s="1"/>
    </row>
    <row r="99" spans="1:22" x14ac:dyDescent="0.25">
      <c r="A99" s="1"/>
      <c r="B99" s="1"/>
      <c r="C99" s="1"/>
      <c r="D99" s="1"/>
      <c r="E99" s="110"/>
      <c r="F99" s="1"/>
      <c r="G99" s="1"/>
      <c r="H99" s="1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1"/>
      <c r="V99" s="1"/>
    </row>
    <row r="100" spans="1:22" x14ac:dyDescent="0.25">
      <c r="A100" s="1"/>
      <c r="B100" s="1"/>
      <c r="C100" s="1"/>
      <c r="D100" s="1"/>
      <c r="E100" s="110"/>
      <c r="F100" s="1"/>
      <c r="G100" s="1"/>
      <c r="H100" s="1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1"/>
      <c r="V100" s="1"/>
    </row>
    <row r="101" spans="1:22" x14ac:dyDescent="0.25">
      <c r="A101" s="1"/>
      <c r="B101" s="1"/>
      <c r="C101" s="1"/>
      <c r="D101" s="1"/>
      <c r="E101" s="110"/>
      <c r="F101" s="1"/>
      <c r="G101" s="1"/>
      <c r="H101" s="1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1"/>
      <c r="V101" s="1"/>
    </row>
    <row r="102" spans="1:22" x14ac:dyDescent="0.25">
      <c r="A102" s="1"/>
      <c r="B102" s="1"/>
      <c r="C102" s="1"/>
      <c r="D102" s="1"/>
      <c r="E102" s="110"/>
      <c r="F102" s="1"/>
      <c r="G102" s="1"/>
      <c r="H102" s="1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1"/>
      <c r="V102" s="1"/>
    </row>
    <row r="103" spans="1:22" x14ac:dyDescent="0.25">
      <c r="A103" s="1"/>
      <c r="B103" s="1"/>
      <c r="C103" s="1"/>
      <c r="D103" s="1"/>
      <c r="E103" s="110"/>
      <c r="F103" s="1"/>
      <c r="G103" s="1"/>
      <c r="H103" s="1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1"/>
      <c r="V103" s="1"/>
    </row>
    <row r="104" spans="1:22" x14ac:dyDescent="0.25">
      <c r="A104" s="1"/>
      <c r="B104" s="1"/>
      <c r="C104" s="1"/>
      <c r="D104" s="1"/>
      <c r="E104" s="110"/>
      <c r="F104" s="1"/>
      <c r="G104" s="1"/>
      <c r="H104" s="1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1"/>
      <c r="V104" s="1"/>
    </row>
    <row r="105" spans="1:22" x14ac:dyDescent="0.25">
      <c r="A105" s="1"/>
      <c r="B105" s="1"/>
      <c r="C105" s="1"/>
      <c r="D105" s="1"/>
      <c r="E105" s="110"/>
      <c r="F105" s="1"/>
      <c r="G105" s="1"/>
      <c r="H105" s="1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1"/>
      <c r="V105" s="1"/>
    </row>
    <row r="106" spans="1:22" x14ac:dyDescent="0.25">
      <c r="A106" s="1"/>
      <c r="B106" s="1"/>
      <c r="C106" s="1"/>
      <c r="D106" s="1"/>
      <c r="E106" s="110"/>
      <c r="F106" s="1"/>
      <c r="G106" s="1"/>
      <c r="H106" s="1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1"/>
      <c r="V106" s="1"/>
    </row>
    <row r="107" spans="1:22" x14ac:dyDescent="0.25">
      <c r="A107" s="1"/>
      <c r="B107" s="1"/>
      <c r="C107" s="1"/>
      <c r="D107" s="1"/>
      <c r="E107" s="110"/>
      <c r="F107" s="1"/>
      <c r="G107" s="1"/>
      <c r="H107" s="1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1"/>
      <c r="V107" s="1"/>
    </row>
    <row r="108" spans="1:22" x14ac:dyDescent="0.25">
      <c r="A108" s="1"/>
      <c r="B108" s="1"/>
      <c r="C108" s="1"/>
      <c r="D108" s="1"/>
      <c r="E108" s="110"/>
      <c r="F108" s="1"/>
      <c r="G108" s="1"/>
      <c r="H108" s="1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1"/>
      <c r="V108" s="1"/>
    </row>
    <row r="109" spans="1:22" x14ac:dyDescent="0.25">
      <c r="A109" s="1"/>
      <c r="B109" s="1"/>
      <c r="C109" s="1"/>
      <c r="D109" s="1"/>
      <c r="E109" s="110"/>
      <c r="F109" s="1"/>
      <c r="G109" s="1"/>
      <c r="H109" s="1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1"/>
      <c r="V109" s="1"/>
    </row>
    <row r="110" spans="1:22" x14ac:dyDescent="0.25">
      <c r="A110" s="1"/>
      <c r="B110" s="1"/>
      <c r="C110" s="1"/>
      <c r="D110" s="1"/>
      <c r="E110" s="110"/>
      <c r="F110" s="1"/>
      <c r="G110" s="1"/>
      <c r="H110" s="1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1"/>
      <c r="V110" s="1"/>
    </row>
    <row r="111" spans="1:22" x14ac:dyDescent="0.25">
      <c r="A111" s="1"/>
      <c r="B111" s="1"/>
      <c r="C111" s="1"/>
      <c r="D111" s="1"/>
      <c r="E111" s="110"/>
      <c r="F111" s="1"/>
      <c r="G111" s="1"/>
      <c r="H111" s="1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1"/>
      <c r="V111" s="1"/>
    </row>
    <row r="112" spans="1:22" x14ac:dyDescent="0.25">
      <c r="A112" s="1"/>
      <c r="B112" s="1"/>
      <c r="C112" s="1"/>
      <c r="D112" s="1"/>
      <c r="E112" s="110"/>
      <c r="F112" s="1"/>
      <c r="G112" s="1"/>
      <c r="H112" s="1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1"/>
      <c r="V112" s="1"/>
    </row>
    <row r="113" spans="1:22" x14ac:dyDescent="0.25">
      <c r="A113" s="1"/>
      <c r="B113" s="1"/>
      <c r="C113" s="1"/>
      <c r="D113" s="1"/>
      <c r="E113" s="110"/>
      <c r="F113" s="1"/>
      <c r="G113" s="1"/>
      <c r="H113" s="1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1"/>
      <c r="V113" s="1"/>
    </row>
    <row r="114" spans="1:22" x14ac:dyDescent="0.25">
      <c r="A114" s="1"/>
      <c r="B114" s="1"/>
      <c r="C114" s="1"/>
      <c r="D114" s="1"/>
      <c r="E114" s="110"/>
      <c r="F114" s="1"/>
      <c r="G114" s="1"/>
      <c r="H114" s="1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1"/>
      <c r="V114" s="1"/>
    </row>
    <row r="115" spans="1:22" x14ac:dyDescent="0.25">
      <c r="A115" s="1"/>
      <c r="B115" s="1"/>
      <c r="C115" s="1"/>
      <c r="D115" s="1"/>
      <c r="E115" s="110"/>
      <c r="F115" s="1"/>
      <c r="G115" s="1"/>
      <c r="H115" s="1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1"/>
      <c r="V115" s="1"/>
    </row>
    <row r="116" spans="1:22" x14ac:dyDescent="0.25">
      <c r="A116" s="1"/>
      <c r="B116" s="1"/>
      <c r="C116" s="1"/>
      <c r="D116" s="1"/>
      <c r="E116" s="110"/>
      <c r="F116" s="1"/>
      <c r="G116" s="1"/>
      <c r="H116" s="1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1"/>
      <c r="V116" s="1"/>
    </row>
    <row r="117" spans="1:22" x14ac:dyDescent="0.25">
      <c r="A117" s="1"/>
      <c r="B117" s="1"/>
      <c r="C117" s="1"/>
      <c r="D117" s="1"/>
      <c r="E117" s="110"/>
      <c r="F117" s="1"/>
      <c r="G117" s="1"/>
      <c r="H117" s="1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1"/>
      <c r="V117" s="1"/>
    </row>
    <row r="118" spans="1:22" x14ac:dyDescent="0.25">
      <c r="A118" s="1"/>
      <c r="B118" s="1"/>
      <c r="C118" s="1"/>
      <c r="D118" s="1"/>
      <c r="E118" s="110"/>
      <c r="F118" s="1"/>
      <c r="G118" s="1"/>
      <c r="H118" s="1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1"/>
      <c r="V118" s="1"/>
    </row>
    <row r="119" spans="1:22" x14ac:dyDescent="0.25">
      <c r="A119" s="1"/>
      <c r="B119" s="1"/>
      <c r="C119" s="1"/>
      <c r="D119" s="1"/>
      <c r="E119" s="110"/>
      <c r="F119" s="1"/>
      <c r="G119" s="1"/>
      <c r="H119" s="1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1"/>
      <c r="V119" s="1"/>
    </row>
    <row r="120" spans="1:22" x14ac:dyDescent="0.25">
      <c r="A120" s="1"/>
      <c r="B120" s="1"/>
      <c r="C120" s="1"/>
      <c r="D120" s="1"/>
      <c r="E120" s="110"/>
      <c r="F120" s="1"/>
      <c r="G120" s="1"/>
      <c r="H120" s="1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1"/>
      <c r="V120" s="1"/>
    </row>
    <row r="121" spans="1:22" x14ac:dyDescent="0.25">
      <c r="A121" s="1"/>
      <c r="B121" s="1"/>
      <c r="C121" s="1"/>
      <c r="D121" s="1"/>
      <c r="E121" s="110"/>
      <c r="F121" s="1"/>
      <c r="G121" s="1"/>
      <c r="H121" s="1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1"/>
      <c r="V121" s="1"/>
    </row>
    <row r="122" spans="1:22" x14ac:dyDescent="0.25">
      <c r="A122" s="1"/>
      <c r="B122" s="1"/>
      <c r="C122" s="1"/>
      <c r="D122" s="1"/>
      <c r="E122" s="110"/>
      <c r="F122" s="1"/>
      <c r="G122" s="1"/>
      <c r="H122" s="1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1"/>
      <c r="V122" s="1"/>
    </row>
    <row r="123" spans="1:22" x14ac:dyDescent="0.25">
      <c r="A123" s="1"/>
      <c r="B123" s="1"/>
      <c r="C123" s="1"/>
      <c r="D123" s="1"/>
      <c r="E123" s="110"/>
      <c r="F123" s="1"/>
      <c r="G123" s="1"/>
      <c r="H123" s="1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1"/>
      <c r="V123" s="1"/>
    </row>
    <row r="124" spans="1:22" x14ac:dyDescent="0.25">
      <c r="A124" s="1"/>
      <c r="B124" s="1"/>
      <c r="C124" s="1"/>
      <c r="D124" s="1"/>
      <c r="E124" s="110"/>
      <c r="F124" s="1"/>
      <c r="G124" s="1"/>
      <c r="H124" s="1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1"/>
      <c r="V124" s="1"/>
    </row>
    <row r="125" spans="1:22" x14ac:dyDescent="0.25">
      <c r="A125" s="1"/>
      <c r="B125" s="1"/>
      <c r="C125" s="1"/>
      <c r="D125" s="1"/>
      <c r="E125" s="110"/>
      <c r="F125" s="1"/>
      <c r="G125" s="1"/>
      <c r="H125" s="1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1"/>
      <c r="V125" s="1"/>
    </row>
    <row r="126" spans="1:22" x14ac:dyDescent="0.25">
      <c r="A126" s="1"/>
      <c r="B126" s="1"/>
      <c r="C126" s="1"/>
      <c r="D126" s="1"/>
      <c r="E126" s="110"/>
      <c r="F126" s="1"/>
      <c r="G126" s="1"/>
      <c r="H126" s="1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1"/>
      <c r="V126" s="1"/>
    </row>
    <row r="127" spans="1:22" x14ac:dyDescent="0.25">
      <c r="A127" s="1"/>
      <c r="B127" s="1"/>
      <c r="C127" s="1"/>
      <c r="D127" s="1"/>
      <c r="E127" s="110"/>
      <c r="F127" s="1"/>
      <c r="G127" s="1"/>
      <c r="H127" s="1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1"/>
      <c r="V127" s="1"/>
    </row>
    <row r="128" spans="1:22" x14ac:dyDescent="0.25">
      <c r="A128" s="1"/>
      <c r="B128" s="1"/>
      <c r="C128" s="1"/>
      <c r="D128" s="1"/>
      <c r="E128" s="110"/>
      <c r="F128" s="1"/>
      <c r="G128" s="1"/>
      <c r="H128" s="1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1"/>
      <c r="V128" s="1"/>
    </row>
    <row r="129" spans="1:22" x14ac:dyDescent="0.25">
      <c r="A129" s="1"/>
      <c r="B129" s="1"/>
      <c r="C129" s="1"/>
      <c r="D129" s="1"/>
      <c r="E129" s="110"/>
      <c r="F129" s="1"/>
      <c r="G129" s="1"/>
      <c r="H129" s="1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1"/>
      <c r="V129" s="1"/>
    </row>
    <row r="130" spans="1:22" x14ac:dyDescent="0.25">
      <c r="A130" s="1"/>
      <c r="B130" s="1"/>
      <c r="C130" s="1"/>
      <c r="D130" s="1"/>
      <c r="E130" s="110"/>
      <c r="F130" s="1"/>
      <c r="G130" s="1"/>
      <c r="H130" s="1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1"/>
      <c r="V130" s="1"/>
    </row>
    <row r="131" spans="1:22" x14ac:dyDescent="0.25">
      <c r="A131" s="1"/>
      <c r="B131" s="1"/>
      <c r="C131" s="1"/>
      <c r="D131" s="1"/>
      <c r="E131" s="110"/>
      <c r="F131" s="1"/>
      <c r="G131" s="1"/>
      <c r="H131" s="1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1"/>
      <c r="V131" s="1"/>
    </row>
    <row r="132" spans="1:22" x14ac:dyDescent="0.25">
      <c r="A132" s="1"/>
      <c r="B132" s="1"/>
      <c r="C132" s="1"/>
      <c r="D132" s="1"/>
      <c r="E132" s="110"/>
      <c r="F132" s="1"/>
      <c r="G132" s="1"/>
      <c r="H132" s="1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1"/>
      <c r="V132" s="1"/>
    </row>
    <row r="133" spans="1:22" x14ac:dyDescent="0.25">
      <c r="A133" s="1"/>
      <c r="B133" s="1"/>
      <c r="C133" s="1"/>
      <c r="D133" s="1"/>
      <c r="E133" s="110"/>
      <c r="F133" s="1"/>
      <c r="G133" s="1"/>
      <c r="H133" s="1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1"/>
      <c r="V133" s="1"/>
    </row>
    <row r="134" spans="1:22" x14ac:dyDescent="0.25">
      <c r="A134" s="1"/>
      <c r="B134" s="1"/>
      <c r="C134" s="1"/>
      <c r="D134" s="1"/>
      <c r="E134" s="110"/>
      <c r="F134" s="1"/>
      <c r="G134" s="1"/>
      <c r="H134" s="1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1"/>
      <c r="V134" s="1"/>
    </row>
    <row r="135" spans="1:22" x14ac:dyDescent="0.25">
      <c r="A135" s="1"/>
      <c r="B135" s="1"/>
      <c r="C135" s="1"/>
      <c r="D135" s="1"/>
      <c r="E135" s="110"/>
      <c r="F135" s="1"/>
      <c r="G135" s="1"/>
      <c r="H135" s="1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1"/>
      <c r="V135" s="1"/>
    </row>
    <row r="136" spans="1:22" x14ac:dyDescent="0.25">
      <c r="A136" s="1"/>
      <c r="B136" s="1"/>
      <c r="C136" s="1"/>
      <c r="D136" s="1"/>
      <c r="E136" s="110"/>
      <c r="F136" s="1"/>
      <c r="G136" s="1"/>
      <c r="H136" s="1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1"/>
      <c r="V136" s="1"/>
    </row>
    <row r="137" spans="1:22" x14ac:dyDescent="0.25">
      <c r="A137" s="1"/>
      <c r="B137" s="1"/>
      <c r="C137" s="1"/>
      <c r="D137" s="1"/>
      <c r="E137" s="110"/>
      <c r="F137" s="1"/>
      <c r="G137" s="1"/>
      <c r="H137" s="1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1"/>
      <c r="V137" s="1"/>
    </row>
    <row r="138" spans="1:22" x14ac:dyDescent="0.25">
      <c r="A138" s="1"/>
      <c r="B138" s="1"/>
      <c r="C138" s="1"/>
      <c r="D138" s="1"/>
      <c r="E138" s="110"/>
      <c r="F138" s="1"/>
      <c r="G138" s="1"/>
      <c r="H138" s="1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1"/>
      <c r="V138" s="1"/>
    </row>
    <row r="139" spans="1:22" x14ac:dyDescent="0.25">
      <c r="A139" s="1"/>
      <c r="B139" s="1"/>
      <c r="C139" s="1"/>
      <c r="D139" s="1"/>
      <c r="E139" s="110"/>
      <c r="F139" s="1"/>
      <c r="G139" s="1"/>
      <c r="H139" s="1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1"/>
      <c r="V139" s="1"/>
    </row>
    <row r="140" spans="1:22" x14ac:dyDescent="0.25">
      <c r="A140" s="1"/>
      <c r="B140" s="1"/>
      <c r="C140" s="1"/>
      <c r="D140" s="1"/>
      <c r="E140" s="110"/>
      <c r="F140" s="1"/>
      <c r="G140" s="1"/>
      <c r="H140" s="1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1"/>
      <c r="V140" s="1"/>
    </row>
    <row r="141" spans="1:22" x14ac:dyDescent="0.25">
      <c r="A141" s="1"/>
      <c r="B141" s="1"/>
      <c r="C141" s="1"/>
      <c r="D141" s="1"/>
      <c r="E141" s="110"/>
      <c r="F141" s="1"/>
      <c r="G141" s="1"/>
      <c r="H141" s="1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1"/>
      <c r="V141" s="1"/>
    </row>
    <row r="142" spans="1:22" x14ac:dyDescent="0.25">
      <c r="A142" s="1"/>
      <c r="B142" s="1"/>
      <c r="C142" s="1"/>
      <c r="D142" s="1"/>
      <c r="E142" s="110"/>
      <c r="F142" s="1"/>
      <c r="G142" s="1"/>
      <c r="H142" s="1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1"/>
      <c r="V142" s="1"/>
    </row>
    <row r="143" spans="1:22" x14ac:dyDescent="0.25">
      <c r="A143" s="1"/>
      <c r="B143" s="1"/>
      <c r="C143" s="1"/>
      <c r="D143" s="1"/>
      <c r="E143" s="110"/>
      <c r="F143" s="1"/>
      <c r="G143" s="1"/>
      <c r="H143" s="1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1"/>
      <c r="V143" s="1"/>
    </row>
    <row r="144" spans="1:22" x14ac:dyDescent="0.25">
      <c r="A144" s="1"/>
      <c r="B144" s="1"/>
      <c r="C144" s="1"/>
      <c r="D144" s="1"/>
      <c r="E144" s="110"/>
      <c r="F144" s="1"/>
      <c r="G144" s="1"/>
      <c r="H144" s="1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1"/>
      <c r="V144" s="1"/>
    </row>
    <row r="145" spans="1:22" x14ac:dyDescent="0.25">
      <c r="A145" s="1"/>
      <c r="B145" s="1"/>
      <c r="C145" s="1"/>
      <c r="D145" s="1"/>
      <c r="E145" s="110"/>
      <c r="F145" s="1"/>
      <c r="G145" s="1"/>
      <c r="H145" s="1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1"/>
      <c r="V145" s="1"/>
    </row>
    <row r="146" spans="1:22" x14ac:dyDescent="0.25">
      <c r="A146" s="1"/>
      <c r="B146" s="1"/>
      <c r="C146" s="1"/>
      <c r="D146" s="1"/>
      <c r="E146" s="110"/>
      <c r="F146" s="1"/>
      <c r="G146" s="1"/>
      <c r="H146" s="1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1"/>
      <c r="V146" s="1"/>
    </row>
    <row r="147" spans="1:22" x14ac:dyDescent="0.25">
      <c r="A147" s="1"/>
      <c r="B147" s="1"/>
      <c r="C147" s="1"/>
      <c r="D147" s="1"/>
      <c r="E147" s="110"/>
      <c r="F147" s="1"/>
      <c r="G147" s="1"/>
      <c r="H147" s="1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1"/>
      <c r="V147" s="1"/>
    </row>
    <row r="148" spans="1:22" x14ac:dyDescent="0.25">
      <c r="A148" s="1"/>
      <c r="B148" s="1"/>
      <c r="C148" s="1"/>
      <c r="D148" s="1"/>
      <c r="E148" s="110"/>
      <c r="F148" s="1"/>
      <c r="G148" s="1"/>
      <c r="H148" s="1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1"/>
      <c r="V148" s="1"/>
    </row>
    <row r="149" spans="1:22" x14ac:dyDescent="0.25">
      <c r="A149" s="1"/>
      <c r="B149" s="1"/>
      <c r="C149" s="1"/>
      <c r="D149" s="1"/>
      <c r="E149" s="110"/>
      <c r="F149" s="1"/>
      <c r="G149" s="1"/>
      <c r="H149" s="1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1"/>
      <c r="V149" s="1"/>
    </row>
    <row r="150" spans="1:22" x14ac:dyDescent="0.25">
      <c r="A150" s="1"/>
      <c r="B150" s="1"/>
      <c r="C150" s="1"/>
      <c r="D150" s="1"/>
      <c r="E150" s="110"/>
      <c r="F150" s="1"/>
      <c r="G150" s="1"/>
      <c r="H150" s="1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1"/>
      <c r="V150" s="1"/>
    </row>
    <row r="151" spans="1:22" x14ac:dyDescent="0.25">
      <c r="A151" s="1"/>
      <c r="B151" s="1"/>
      <c r="C151" s="1"/>
      <c r="D151" s="1"/>
      <c r="E151" s="110"/>
      <c r="F151" s="1"/>
      <c r="G151" s="1"/>
      <c r="H151" s="1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1"/>
      <c r="V151" s="1"/>
    </row>
    <row r="152" spans="1:22" x14ac:dyDescent="0.25">
      <c r="A152" s="1"/>
      <c r="B152" s="1"/>
      <c r="C152" s="1"/>
      <c r="D152" s="1"/>
      <c r="E152" s="110"/>
      <c r="F152" s="1"/>
      <c r="G152" s="1"/>
      <c r="H152" s="1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1"/>
      <c r="V152" s="1"/>
    </row>
    <row r="153" spans="1:22" x14ac:dyDescent="0.25">
      <c r="A153" s="1"/>
      <c r="B153" s="1"/>
      <c r="C153" s="1"/>
      <c r="D153" s="1"/>
      <c r="E153" s="110"/>
      <c r="F153" s="1"/>
      <c r="G153" s="1"/>
      <c r="H153" s="1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1"/>
      <c r="V153" s="1"/>
    </row>
    <row r="154" spans="1:22" x14ac:dyDescent="0.25">
      <c r="A154" s="1"/>
      <c r="B154" s="1"/>
      <c r="C154" s="1"/>
      <c r="D154" s="1"/>
      <c r="E154" s="110"/>
      <c r="F154" s="1"/>
      <c r="G154" s="1"/>
      <c r="H154" s="1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1"/>
      <c r="V154" s="1"/>
    </row>
    <row r="155" spans="1:22" x14ac:dyDescent="0.25">
      <c r="A155" s="1"/>
      <c r="B155" s="1"/>
      <c r="C155" s="1"/>
      <c r="D155" s="1"/>
      <c r="E155" s="110"/>
      <c r="F155" s="1"/>
      <c r="G155" s="1"/>
      <c r="H155" s="1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1"/>
      <c r="V155" s="1"/>
    </row>
    <row r="156" spans="1:22" x14ac:dyDescent="0.25">
      <c r="A156" s="1"/>
      <c r="B156" s="1"/>
      <c r="C156" s="1"/>
      <c r="D156" s="1"/>
      <c r="E156" s="110"/>
      <c r="F156" s="1"/>
      <c r="G156" s="1"/>
      <c r="H156" s="1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1"/>
      <c r="V156" s="1"/>
    </row>
    <row r="157" spans="1:22" x14ac:dyDescent="0.25">
      <c r="A157" s="1"/>
      <c r="B157" s="1"/>
      <c r="C157" s="1"/>
      <c r="D157" s="1"/>
      <c r="E157" s="110"/>
      <c r="F157" s="1"/>
      <c r="G157" s="1"/>
      <c r="H157" s="1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1"/>
      <c r="V157" s="1"/>
    </row>
    <row r="158" spans="1:22" x14ac:dyDescent="0.25">
      <c r="A158" s="1"/>
      <c r="B158" s="1"/>
      <c r="C158" s="1"/>
      <c r="D158" s="1"/>
      <c r="E158" s="110"/>
      <c r="F158" s="1"/>
      <c r="G158" s="1"/>
      <c r="H158" s="1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1"/>
      <c r="V158" s="1"/>
    </row>
    <row r="159" spans="1:22" x14ac:dyDescent="0.25">
      <c r="A159" s="1"/>
      <c r="B159" s="1"/>
      <c r="C159" s="1"/>
      <c r="D159" s="1"/>
      <c r="E159" s="110"/>
      <c r="F159" s="1"/>
      <c r="G159" s="1"/>
      <c r="H159" s="1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1"/>
      <c r="V159" s="1"/>
    </row>
    <row r="160" spans="1:22" x14ac:dyDescent="0.25">
      <c r="A160" s="1"/>
      <c r="B160" s="1"/>
      <c r="C160" s="1"/>
      <c r="D160" s="1"/>
      <c r="E160" s="110"/>
      <c r="F160" s="1"/>
      <c r="G160" s="1"/>
      <c r="H160" s="1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1"/>
      <c r="V160" s="1"/>
    </row>
    <row r="161" spans="1:22" x14ac:dyDescent="0.25">
      <c r="A161" s="1"/>
      <c r="B161" s="1"/>
      <c r="C161" s="1"/>
      <c r="D161" s="1"/>
      <c r="E161" s="110"/>
      <c r="F161" s="1"/>
      <c r="G161" s="1"/>
      <c r="H161" s="1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1"/>
      <c r="V161" s="1"/>
    </row>
    <row r="162" spans="1:22" x14ac:dyDescent="0.25">
      <c r="A162" s="1"/>
      <c r="B162" s="1"/>
      <c r="C162" s="1"/>
      <c r="D162" s="1"/>
      <c r="E162" s="110"/>
      <c r="F162" s="1"/>
      <c r="G162" s="1"/>
      <c r="H162" s="1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1"/>
      <c r="V162" s="1"/>
    </row>
    <row r="163" spans="1:22" x14ac:dyDescent="0.25">
      <c r="A163" s="1"/>
      <c r="B163" s="1"/>
      <c r="C163" s="1"/>
      <c r="D163" s="1"/>
      <c r="E163" s="110"/>
      <c r="F163" s="1"/>
      <c r="G163" s="1"/>
      <c r="H163" s="1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1"/>
      <c r="V163" s="1"/>
    </row>
    <row r="164" spans="1:22" x14ac:dyDescent="0.25">
      <c r="A164" s="1"/>
      <c r="B164" s="1"/>
      <c r="C164" s="1"/>
      <c r="D164" s="1"/>
      <c r="E164" s="110"/>
      <c r="F164" s="1"/>
      <c r="G164" s="1"/>
      <c r="H164" s="1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1"/>
      <c r="V164" s="1"/>
    </row>
    <row r="165" spans="1:22" x14ac:dyDescent="0.25">
      <c r="A165" s="1"/>
      <c r="B165" s="1"/>
      <c r="C165" s="1"/>
      <c r="D165" s="1"/>
      <c r="E165" s="110"/>
      <c r="F165" s="1"/>
      <c r="G165" s="1"/>
      <c r="H165" s="1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1"/>
      <c r="V165" s="1"/>
    </row>
    <row r="166" spans="1:22" x14ac:dyDescent="0.25">
      <c r="A166" s="1"/>
      <c r="B166" s="1"/>
      <c r="C166" s="1"/>
      <c r="D166" s="1"/>
      <c r="E166" s="110"/>
      <c r="F166" s="1"/>
      <c r="G166" s="1"/>
      <c r="H166" s="1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1"/>
      <c r="V166" s="1"/>
    </row>
    <row r="167" spans="1:22" x14ac:dyDescent="0.25">
      <c r="A167" s="1"/>
      <c r="B167" s="1"/>
      <c r="C167" s="1"/>
      <c r="D167" s="1"/>
      <c r="E167" s="110"/>
      <c r="F167" s="1"/>
      <c r="G167" s="1"/>
      <c r="H167" s="1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1"/>
      <c r="V167" s="1"/>
    </row>
    <row r="168" spans="1:22" x14ac:dyDescent="0.25">
      <c r="A168" s="1"/>
      <c r="B168" s="1"/>
      <c r="C168" s="1"/>
      <c r="D168" s="1"/>
      <c r="E168" s="110"/>
      <c r="F168" s="1"/>
      <c r="G168" s="1"/>
      <c r="H168" s="1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1"/>
      <c r="V168" s="1"/>
    </row>
    <row r="169" spans="1:22" x14ac:dyDescent="0.25">
      <c r="A169" s="1"/>
      <c r="B169" s="1"/>
      <c r="C169" s="1"/>
      <c r="D169" s="1"/>
      <c r="E169" s="110"/>
      <c r="F169" s="1"/>
      <c r="G169" s="1"/>
      <c r="H169" s="1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1"/>
      <c r="V169" s="1"/>
    </row>
    <row r="170" spans="1:22" x14ac:dyDescent="0.25">
      <c r="A170" s="1"/>
      <c r="B170" s="1"/>
      <c r="C170" s="1"/>
      <c r="D170" s="1"/>
      <c r="E170" s="110"/>
      <c r="F170" s="1"/>
      <c r="G170" s="1"/>
      <c r="H170" s="1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1"/>
      <c r="V170" s="1"/>
    </row>
    <row r="171" spans="1:22" x14ac:dyDescent="0.25">
      <c r="A171" s="1"/>
      <c r="B171" s="1"/>
      <c r="C171" s="1"/>
      <c r="D171" s="1"/>
      <c r="E171" s="110"/>
      <c r="F171" s="1"/>
      <c r="G171" s="1"/>
      <c r="H171" s="1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1"/>
      <c r="V171" s="1"/>
    </row>
    <row r="172" spans="1:22" x14ac:dyDescent="0.25">
      <c r="A172" s="1"/>
      <c r="B172" s="1"/>
      <c r="C172" s="1"/>
      <c r="D172" s="1"/>
      <c r="E172" s="110"/>
      <c r="F172" s="1"/>
      <c r="G172" s="1"/>
      <c r="H172" s="1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1"/>
      <c r="V172" s="1"/>
    </row>
    <row r="173" spans="1:22" x14ac:dyDescent="0.25">
      <c r="A173" s="1"/>
      <c r="B173" s="1"/>
      <c r="C173" s="1"/>
      <c r="D173" s="1"/>
      <c r="E173" s="110"/>
      <c r="F173" s="1"/>
      <c r="G173" s="1"/>
      <c r="H173" s="1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1"/>
      <c r="V173" s="1"/>
    </row>
    <row r="174" spans="1:22" x14ac:dyDescent="0.25">
      <c r="A174" s="1"/>
      <c r="B174" s="1"/>
      <c r="C174" s="1"/>
      <c r="D174" s="1"/>
      <c r="E174" s="110"/>
      <c r="F174" s="1"/>
      <c r="G174" s="1"/>
      <c r="H174" s="1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1"/>
      <c r="V174" s="1"/>
    </row>
    <row r="175" spans="1:22" x14ac:dyDescent="0.25">
      <c r="A175" s="1"/>
      <c r="B175" s="1"/>
      <c r="C175" s="1"/>
      <c r="D175" s="1"/>
      <c r="E175" s="110"/>
      <c r="F175" s="1"/>
      <c r="G175" s="1"/>
      <c r="H175" s="1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1"/>
      <c r="V175" s="1"/>
    </row>
    <row r="176" spans="1:22" x14ac:dyDescent="0.25">
      <c r="A176" s="1"/>
      <c r="B176" s="1"/>
      <c r="C176" s="1"/>
      <c r="D176" s="1"/>
      <c r="E176" s="110"/>
      <c r="F176" s="1"/>
      <c r="G176" s="1"/>
      <c r="H176" s="1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1"/>
      <c r="V176" s="1"/>
    </row>
    <row r="177" spans="1:22" x14ac:dyDescent="0.25">
      <c r="A177" s="1"/>
      <c r="B177" s="1"/>
      <c r="C177" s="1"/>
      <c r="D177" s="1"/>
      <c r="E177" s="110"/>
      <c r="F177" s="1"/>
      <c r="G177" s="1"/>
      <c r="H177" s="1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1"/>
      <c r="V177" s="1"/>
    </row>
    <row r="178" spans="1:22" x14ac:dyDescent="0.25">
      <c r="A178" s="1"/>
      <c r="B178" s="1"/>
      <c r="C178" s="1"/>
      <c r="D178" s="1"/>
      <c r="E178" s="110"/>
      <c r="F178" s="1"/>
      <c r="G178" s="1"/>
      <c r="H178" s="1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1"/>
      <c r="V178" s="1"/>
    </row>
    <row r="179" spans="1:22" x14ac:dyDescent="0.25">
      <c r="A179" s="1"/>
      <c r="B179" s="1"/>
      <c r="C179" s="1"/>
      <c r="D179" s="1"/>
      <c r="E179" s="110"/>
      <c r="F179" s="1"/>
      <c r="G179" s="1"/>
      <c r="H179" s="1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1"/>
      <c r="V179" s="1"/>
    </row>
    <row r="180" spans="1:22" x14ac:dyDescent="0.25">
      <c r="A180" s="1"/>
      <c r="B180" s="1"/>
      <c r="C180" s="1"/>
      <c r="D180" s="1"/>
      <c r="E180" s="110"/>
      <c r="F180" s="1"/>
      <c r="G180" s="1"/>
      <c r="H180" s="1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1"/>
      <c r="V180" s="1"/>
    </row>
    <row r="181" spans="1:22" x14ac:dyDescent="0.25">
      <c r="A181" s="1"/>
      <c r="B181" s="1"/>
      <c r="C181" s="1"/>
      <c r="D181" s="1"/>
      <c r="E181" s="110"/>
      <c r="F181" s="1"/>
      <c r="G181" s="1"/>
      <c r="H181" s="1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1"/>
      <c r="V181" s="1"/>
    </row>
    <row r="182" spans="1:22" x14ac:dyDescent="0.25">
      <c r="A182" s="1"/>
      <c r="B182" s="1"/>
      <c r="C182" s="1"/>
      <c r="D182" s="1"/>
      <c r="E182" s="110"/>
      <c r="F182" s="1"/>
      <c r="G182" s="1"/>
      <c r="H182" s="1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1"/>
      <c r="V182" s="1"/>
    </row>
    <row r="183" spans="1:22" x14ac:dyDescent="0.25">
      <c r="A183" s="1"/>
      <c r="B183" s="1"/>
      <c r="C183" s="1"/>
      <c r="D183" s="1"/>
      <c r="E183" s="110"/>
      <c r="F183" s="1"/>
      <c r="G183" s="1"/>
      <c r="H183" s="1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1"/>
      <c r="V183" s="1"/>
    </row>
    <row r="184" spans="1:22" x14ac:dyDescent="0.25">
      <c r="A184" s="1"/>
      <c r="B184" s="1"/>
      <c r="C184" s="1"/>
      <c r="D184" s="1"/>
      <c r="E184" s="110"/>
      <c r="F184" s="1"/>
      <c r="G184" s="1"/>
      <c r="H184" s="1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1"/>
      <c r="V184" s="1"/>
    </row>
    <row r="185" spans="1:22" x14ac:dyDescent="0.25">
      <c r="A185" s="1"/>
      <c r="B185" s="1"/>
      <c r="C185" s="1"/>
      <c r="D185" s="1"/>
      <c r="E185" s="110"/>
      <c r="F185" s="1"/>
      <c r="G185" s="1"/>
      <c r="H185" s="1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1"/>
      <c r="V185" s="1"/>
    </row>
    <row r="186" spans="1:22" x14ac:dyDescent="0.25">
      <c r="A186" s="1"/>
      <c r="B186" s="1"/>
      <c r="C186" s="1"/>
      <c r="D186" s="1"/>
      <c r="E186" s="110"/>
      <c r="F186" s="1"/>
      <c r="G186" s="1"/>
      <c r="H186" s="1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1"/>
      <c r="V186" s="1"/>
    </row>
    <row r="187" spans="1:22" x14ac:dyDescent="0.25">
      <c r="A187" s="1"/>
      <c r="B187" s="1"/>
      <c r="C187" s="1"/>
      <c r="D187" s="1"/>
      <c r="E187" s="110"/>
      <c r="F187" s="1"/>
      <c r="G187" s="1"/>
      <c r="H187" s="1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1"/>
      <c r="V187" s="1"/>
    </row>
    <row r="188" spans="1:22" x14ac:dyDescent="0.25">
      <c r="A188" s="1"/>
      <c r="B188" s="1"/>
      <c r="C188" s="1"/>
      <c r="D188" s="1"/>
      <c r="E188" s="110"/>
      <c r="F188" s="1"/>
      <c r="G188" s="1"/>
      <c r="H188" s="1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1"/>
      <c r="V188" s="1"/>
    </row>
    <row r="189" spans="1:22" x14ac:dyDescent="0.25">
      <c r="A189" s="1"/>
      <c r="B189" s="1"/>
      <c r="C189" s="1"/>
      <c r="D189" s="1"/>
      <c r="E189" s="110"/>
      <c r="F189" s="1"/>
      <c r="G189" s="1"/>
      <c r="H189" s="1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1"/>
      <c r="V189" s="1"/>
    </row>
    <row r="190" spans="1:22" x14ac:dyDescent="0.25">
      <c r="A190" s="1"/>
      <c r="B190" s="1"/>
      <c r="C190" s="1"/>
      <c r="D190" s="1"/>
      <c r="E190" s="110"/>
      <c r="F190" s="1"/>
      <c r="G190" s="1"/>
      <c r="H190" s="1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1"/>
      <c r="V190" s="1"/>
    </row>
    <row r="191" spans="1:22" x14ac:dyDescent="0.25">
      <c r="A191" s="1"/>
      <c r="B191" s="1"/>
      <c r="C191" s="1"/>
      <c r="D191" s="1"/>
      <c r="E191" s="110"/>
      <c r="F191" s="1"/>
      <c r="G191" s="1"/>
      <c r="H191" s="1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1"/>
      <c r="V191" s="1"/>
    </row>
    <row r="192" spans="1:22" x14ac:dyDescent="0.25">
      <c r="A192" s="1"/>
      <c r="B192" s="1"/>
      <c r="C192" s="1"/>
      <c r="D192" s="1"/>
      <c r="E192" s="110"/>
      <c r="F192" s="1"/>
      <c r="G192" s="1"/>
      <c r="H192" s="1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1"/>
      <c r="V192" s="1"/>
    </row>
    <row r="193" spans="1:22" x14ac:dyDescent="0.25">
      <c r="A193" s="1"/>
      <c r="B193" s="1"/>
      <c r="C193" s="1"/>
      <c r="D193" s="1"/>
      <c r="E193" s="110"/>
      <c r="F193" s="1"/>
      <c r="G193" s="1"/>
      <c r="H193" s="1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1"/>
      <c r="V193" s="1"/>
    </row>
    <row r="194" spans="1:22" x14ac:dyDescent="0.25">
      <c r="A194" s="1"/>
      <c r="B194" s="1"/>
      <c r="C194" s="1"/>
      <c r="D194" s="1"/>
      <c r="E194" s="110"/>
      <c r="F194" s="1"/>
      <c r="G194" s="1"/>
      <c r="H194" s="1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1"/>
      <c r="V194" s="1"/>
    </row>
    <row r="195" spans="1:22" x14ac:dyDescent="0.25">
      <c r="A195" s="1"/>
      <c r="B195" s="1"/>
      <c r="C195" s="1"/>
      <c r="D195" s="1"/>
      <c r="E195" s="110"/>
      <c r="F195" s="1"/>
      <c r="G195" s="1"/>
      <c r="H195" s="1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1"/>
      <c r="V195" s="1"/>
    </row>
    <row r="196" spans="1:22" x14ac:dyDescent="0.25">
      <c r="A196" s="1"/>
      <c r="B196" s="1"/>
      <c r="C196" s="1"/>
      <c r="D196" s="1"/>
      <c r="E196" s="110"/>
      <c r="F196" s="1"/>
      <c r="G196" s="1"/>
      <c r="H196" s="1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1"/>
      <c r="V196" s="1"/>
    </row>
    <row r="197" spans="1:22" x14ac:dyDescent="0.25">
      <c r="A197" s="1"/>
      <c r="B197" s="1"/>
      <c r="C197" s="1"/>
      <c r="D197" s="1"/>
      <c r="E197" s="110"/>
      <c r="F197" s="1"/>
      <c r="G197" s="1"/>
      <c r="H197" s="1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1"/>
      <c r="V197" s="1"/>
    </row>
    <row r="198" spans="1:22" x14ac:dyDescent="0.25">
      <c r="A198" s="1"/>
      <c r="B198" s="1"/>
      <c r="C198" s="1"/>
      <c r="D198" s="1"/>
      <c r="E198" s="110"/>
      <c r="F198" s="1"/>
      <c r="G198" s="1"/>
      <c r="H198" s="1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1"/>
      <c r="V198" s="1"/>
    </row>
    <row r="199" spans="1:22" x14ac:dyDescent="0.25">
      <c r="A199" s="1"/>
      <c r="B199" s="1"/>
      <c r="C199" s="1"/>
      <c r="D199" s="1"/>
      <c r="E199" s="110"/>
      <c r="F199" s="1"/>
      <c r="G199" s="1"/>
      <c r="H199" s="1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1"/>
      <c r="V199" s="1"/>
    </row>
    <row r="200" spans="1:22" x14ac:dyDescent="0.25">
      <c r="A200" s="1"/>
      <c r="B200" s="1"/>
      <c r="C200" s="1"/>
      <c r="D200" s="1"/>
      <c r="E200" s="110"/>
      <c r="F200" s="1"/>
      <c r="G200" s="1"/>
      <c r="H200" s="1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1"/>
      <c r="V200" s="1"/>
    </row>
    <row r="201" spans="1:22" x14ac:dyDescent="0.25">
      <c r="A201" s="1"/>
      <c r="B201" s="1"/>
      <c r="C201" s="1"/>
      <c r="D201" s="1"/>
      <c r="E201" s="110"/>
      <c r="F201" s="1"/>
      <c r="G201" s="1"/>
      <c r="H201" s="1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1"/>
      <c r="V201" s="1"/>
    </row>
    <row r="202" spans="1:22" x14ac:dyDescent="0.25">
      <c r="A202" s="1"/>
      <c r="B202" s="1"/>
      <c r="C202" s="1"/>
      <c r="D202" s="1"/>
      <c r="E202" s="110"/>
      <c r="F202" s="1"/>
      <c r="G202" s="1"/>
      <c r="H202" s="1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1"/>
      <c r="V202" s="1"/>
    </row>
    <row r="203" spans="1:22" x14ac:dyDescent="0.25">
      <c r="A203" s="1"/>
      <c r="B203" s="1"/>
      <c r="C203" s="1"/>
      <c r="D203" s="1"/>
      <c r="E203" s="110"/>
      <c r="F203" s="1"/>
      <c r="G203" s="1"/>
      <c r="H203" s="1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1"/>
      <c r="V203" s="1"/>
    </row>
    <row r="204" spans="1:22" x14ac:dyDescent="0.25">
      <c r="A204" s="1"/>
      <c r="B204" s="1"/>
      <c r="C204" s="1"/>
      <c r="D204" s="1"/>
      <c r="E204" s="110"/>
      <c r="F204" s="1"/>
      <c r="G204" s="1"/>
      <c r="H204" s="1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1"/>
      <c r="V204" s="1"/>
    </row>
    <row r="205" spans="1:22" x14ac:dyDescent="0.25">
      <c r="A205" s="1"/>
      <c r="B205" s="1"/>
      <c r="C205" s="1"/>
      <c r="D205" s="1"/>
      <c r="E205" s="110"/>
      <c r="F205" s="1"/>
      <c r="G205" s="1"/>
      <c r="H205" s="1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1"/>
      <c r="V205" s="1"/>
    </row>
    <row r="206" spans="1:22" x14ac:dyDescent="0.25">
      <c r="A206" s="1"/>
      <c r="B206" s="1"/>
      <c r="C206" s="1"/>
      <c r="D206" s="1"/>
      <c r="E206" s="110"/>
      <c r="F206" s="1"/>
      <c r="G206" s="1"/>
      <c r="H206" s="1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1"/>
      <c r="V206" s="1"/>
    </row>
    <row r="207" spans="1:22" x14ac:dyDescent="0.25">
      <c r="A207" s="1"/>
      <c r="B207" s="1"/>
      <c r="C207" s="1"/>
      <c r="D207" s="1"/>
      <c r="E207" s="110"/>
      <c r="F207" s="1"/>
      <c r="G207" s="1"/>
      <c r="H207" s="1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1"/>
      <c r="V207" s="1"/>
    </row>
    <row r="208" spans="1:22" x14ac:dyDescent="0.25">
      <c r="A208" s="1"/>
      <c r="B208" s="1"/>
      <c r="C208" s="1"/>
      <c r="D208" s="1"/>
      <c r="E208" s="110"/>
      <c r="F208" s="1"/>
      <c r="G208" s="1"/>
      <c r="H208" s="1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1"/>
      <c r="V208" s="1"/>
    </row>
    <row r="209" spans="1:22" x14ac:dyDescent="0.25">
      <c r="A209" s="1"/>
      <c r="B209" s="1"/>
      <c r="C209" s="1"/>
      <c r="D209" s="1"/>
      <c r="E209" s="110"/>
      <c r="F209" s="1"/>
      <c r="G209" s="1"/>
      <c r="H209" s="1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1"/>
      <c r="V209" s="1"/>
    </row>
    <row r="210" spans="1:22" x14ac:dyDescent="0.25">
      <c r="A210" s="1"/>
      <c r="B210" s="1"/>
      <c r="C210" s="1"/>
      <c r="D210" s="1"/>
      <c r="E210" s="110"/>
      <c r="F210" s="1"/>
      <c r="G210" s="1"/>
      <c r="H210" s="1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1"/>
      <c r="V210" s="1"/>
    </row>
    <row r="211" spans="1:22" x14ac:dyDescent="0.25">
      <c r="A211" s="1"/>
      <c r="B211" s="1"/>
      <c r="C211" s="1"/>
      <c r="D211" s="1"/>
      <c r="E211" s="110"/>
      <c r="F211" s="1"/>
      <c r="G211" s="1"/>
      <c r="H211" s="1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1"/>
      <c r="V211" s="1"/>
    </row>
    <row r="212" spans="1:22" x14ac:dyDescent="0.25">
      <c r="A212" s="1"/>
      <c r="B212" s="1"/>
      <c r="C212" s="1"/>
      <c r="D212" s="1"/>
      <c r="E212" s="110"/>
      <c r="F212" s="1"/>
      <c r="G212" s="1"/>
      <c r="H212" s="1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1"/>
      <c r="V212" s="1"/>
    </row>
    <row r="213" spans="1:22" x14ac:dyDescent="0.25">
      <c r="A213" s="1"/>
      <c r="B213" s="1"/>
      <c r="C213" s="1"/>
      <c r="D213" s="1"/>
      <c r="E213" s="110"/>
      <c r="F213" s="1"/>
      <c r="G213" s="1"/>
      <c r="H213" s="1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1"/>
      <c r="V213" s="1"/>
    </row>
    <row r="214" spans="1:22" x14ac:dyDescent="0.25">
      <c r="A214" s="1"/>
      <c r="B214" s="1"/>
      <c r="C214" s="1"/>
      <c r="D214" s="1"/>
      <c r="E214" s="110"/>
      <c r="F214" s="1"/>
      <c r="G214" s="1"/>
      <c r="H214" s="1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1"/>
      <c r="V214" s="1"/>
    </row>
    <row r="215" spans="1:22" x14ac:dyDescent="0.25">
      <c r="A215" s="1"/>
      <c r="B215" s="1"/>
      <c r="C215" s="1"/>
      <c r="D215" s="1"/>
      <c r="E215" s="110"/>
      <c r="F215" s="1"/>
      <c r="G215" s="1"/>
      <c r="H215" s="1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1"/>
      <c r="V215" s="1"/>
    </row>
    <row r="216" spans="1:22" x14ac:dyDescent="0.25">
      <c r="A216" s="1"/>
      <c r="B216" s="1"/>
      <c r="C216" s="1"/>
      <c r="D216" s="1"/>
      <c r="E216" s="110"/>
      <c r="F216" s="1"/>
      <c r="G216" s="1"/>
      <c r="H216" s="1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1"/>
      <c r="V216" s="1"/>
    </row>
    <row r="217" spans="1:22" x14ac:dyDescent="0.25">
      <c r="A217" s="1"/>
      <c r="B217" s="1"/>
      <c r="C217" s="1"/>
      <c r="D217" s="1"/>
      <c r="E217" s="110"/>
      <c r="F217" s="1"/>
      <c r="G217" s="1"/>
      <c r="H217" s="1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1"/>
      <c r="V217" s="1"/>
    </row>
    <row r="218" spans="1:22" x14ac:dyDescent="0.25">
      <c r="A218" s="1"/>
      <c r="B218" s="1"/>
      <c r="C218" s="1"/>
      <c r="D218" s="1"/>
      <c r="E218" s="110"/>
      <c r="F218" s="1"/>
      <c r="G218" s="1"/>
      <c r="H218" s="1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1"/>
      <c r="V218" s="1"/>
    </row>
    <row r="219" spans="1:22" x14ac:dyDescent="0.25">
      <c r="A219" s="1"/>
      <c r="B219" s="1"/>
      <c r="C219" s="1"/>
      <c r="D219" s="1"/>
      <c r="E219" s="110"/>
      <c r="F219" s="1"/>
      <c r="G219" s="1"/>
      <c r="H219" s="1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1"/>
      <c r="V219" s="1"/>
    </row>
    <row r="220" spans="1:22" x14ac:dyDescent="0.25">
      <c r="A220" s="1"/>
      <c r="B220" s="1"/>
      <c r="C220" s="1"/>
      <c r="D220" s="1"/>
      <c r="E220" s="110"/>
      <c r="F220" s="1"/>
      <c r="G220" s="1"/>
      <c r="H220" s="1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1"/>
      <c r="V220" s="1"/>
    </row>
    <row r="221" spans="1:22" x14ac:dyDescent="0.25">
      <c r="A221" s="1"/>
      <c r="B221" s="1"/>
      <c r="C221" s="1"/>
      <c r="D221" s="1"/>
      <c r="E221" s="110"/>
      <c r="F221" s="1"/>
      <c r="G221" s="1"/>
      <c r="H221" s="1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1"/>
      <c r="V221" s="1"/>
    </row>
    <row r="222" spans="1:22" x14ac:dyDescent="0.25">
      <c r="A222" s="1"/>
      <c r="B222" s="1"/>
      <c r="C222" s="1"/>
      <c r="D222" s="1"/>
      <c r="E222" s="110"/>
      <c r="F222" s="1"/>
      <c r="G222" s="1"/>
      <c r="H222" s="1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1"/>
      <c r="V222" s="1"/>
    </row>
    <row r="223" spans="1:22" x14ac:dyDescent="0.25">
      <c r="A223" s="1"/>
      <c r="B223" s="1"/>
      <c r="C223" s="1"/>
      <c r="D223" s="1"/>
      <c r="E223" s="110"/>
      <c r="F223" s="1"/>
      <c r="G223" s="1"/>
      <c r="H223" s="1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1"/>
      <c r="V223" s="1"/>
    </row>
    <row r="224" spans="1:22" x14ac:dyDescent="0.25">
      <c r="A224" s="1"/>
      <c r="B224" s="1"/>
      <c r="C224" s="1"/>
      <c r="D224" s="1"/>
      <c r="E224" s="110"/>
      <c r="F224" s="1"/>
      <c r="G224" s="1"/>
      <c r="H224" s="1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1"/>
      <c r="V224" s="1"/>
    </row>
    <row r="225" spans="1:22" x14ac:dyDescent="0.25">
      <c r="A225" s="1"/>
      <c r="B225" s="1"/>
      <c r="C225" s="1"/>
      <c r="D225" s="1"/>
      <c r="E225" s="110"/>
      <c r="F225" s="1"/>
      <c r="G225" s="1"/>
      <c r="H225" s="1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1"/>
      <c r="V225" s="1"/>
    </row>
    <row r="226" spans="1:22" x14ac:dyDescent="0.25">
      <c r="A226" s="1"/>
      <c r="B226" s="1"/>
      <c r="C226" s="1"/>
      <c r="D226" s="1"/>
      <c r="E226" s="110"/>
      <c r="F226" s="1"/>
      <c r="G226" s="1"/>
      <c r="H226" s="1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1"/>
      <c r="V226" s="1"/>
    </row>
    <row r="227" spans="1:22" x14ac:dyDescent="0.25">
      <c r="A227" s="1"/>
      <c r="B227" s="1"/>
      <c r="C227" s="1"/>
      <c r="D227" s="1"/>
      <c r="E227" s="110"/>
      <c r="F227" s="1"/>
      <c r="G227" s="1"/>
      <c r="H227" s="1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1"/>
      <c r="V227" s="1"/>
    </row>
    <row r="228" spans="1:22" x14ac:dyDescent="0.25">
      <c r="A228" s="1"/>
      <c r="B228" s="1"/>
      <c r="C228" s="1"/>
      <c r="D228" s="1"/>
      <c r="E228" s="110"/>
      <c r="F228" s="1"/>
      <c r="G228" s="1"/>
      <c r="H228" s="1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1"/>
      <c r="V228" s="1"/>
    </row>
    <row r="229" spans="1:22" x14ac:dyDescent="0.25">
      <c r="A229" s="1"/>
      <c r="B229" s="1"/>
      <c r="C229" s="1"/>
      <c r="D229" s="1"/>
      <c r="E229" s="110"/>
      <c r="F229" s="1"/>
      <c r="G229" s="1"/>
      <c r="H229" s="1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1"/>
      <c r="V229" s="1"/>
    </row>
    <row r="230" spans="1:22" x14ac:dyDescent="0.25">
      <c r="A230" s="1"/>
      <c r="B230" s="1"/>
      <c r="C230" s="1"/>
      <c r="D230" s="1"/>
      <c r="E230" s="110"/>
      <c r="F230" s="1"/>
      <c r="G230" s="1"/>
      <c r="H230" s="1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1"/>
      <c r="V230" s="1"/>
    </row>
    <row r="231" spans="1:22" x14ac:dyDescent="0.25">
      <c r="A231" s="1"/>
      <c r="B231" s="1"/>
      <c r="C231" s="1"/>
      <c r="D231" s="1"/>
      <c r="E231" s="110"/>
      <c r="F231" s="1"/>
      <c r="G231" s="1"/>
      <c r="H231" s="1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1"/>
      <c r="V231" s="1"/>
    </row>
    <row r="232" spans="1:22" x14ac:dyDescent="0.25">
      <c r="A232" s="1"/>
      <c r="B232" s="1"/>
      <c r="C232" s="1"/>
      <c r="D232" s="1"/>
      <c r="E232" s="110"/>
      <c r="F232" s="1"/>
      <c r="G232" s="1"/>
      <c r="H232" s="1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1"/>
      <c r="V232" s="1"/>
    </row>
    <row r="233" spans="1:22" x14ac:dyDescent="0.25">
      <c r="A233" s="1"/>
      <c r="B233" s="1"/>
      <c r="C233" s="1"/>
      <c r="D233" s="1"/>
      <c r="E233" s="110"/>
      <c r="F233" s="1"/>
      <c r="G233" s="1"/>
      <c r="H233" s="1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1"/>
      <c r="V233" s="1"/>
    </row>
    <row r="234" spans="1:22" x14ac:dyDescent="0.25">
      <c r="A234" s="1"/>
      <c r="B234" s="1"/>
      <c r="C234" s="1"/>
      <c r="D234" s="1"/>
      <c r="E234" s="110"/>
      <c r="F234" s="1"/>
      <c r="G234" s="1"/>
      <c r="H234" s="1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1"/>
      <c r="V234" s="1"/>
    </row>
    <row r="235" spans="1:22" x14ac:dyDescent="0.25">
      <c r="A235" s="1"/>
      <c r="B235" s="1"/>
      <c r="C235" s="1"/>
      <c r="D235" s="1"/>
      <c r="E235" s="110"/>
      <c r="F235" s="1"/>
      <c r="G235" s="1"/>
      <c r="H235" s="1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1"/>
      <c r="V235" s="1"/>
    </row>
    <row r="236" spans="1:22" x14ac:dyDescent="0.25">
      <c r="A236" s="1"/>
      <c r="B236" s="1"/>
      <c r="C236" s="1"/>
      <c r="D236" s="1"/>
      <c r="E236" s="110"/>
      <c r="F236" s="1"/>
      <c r="G236" s="1"/>
      <c r="H236" s="1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1"/>
      <c r="V236" s="1"/>
    </row>
    <row r="237" spans="1:22" x14ac:dyDescent="0.25">
      <c r="A237" s="1"/>
      <c r="B237" s="1"/>
      <c r="C237" s="1"/>
      <c r="D237" s="1"/>
      <c r="E237" s="110"/>
      <c r="F237" s="1"/>
      <c r="G237" s="1"/>
      <c r="H237" s="1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1"/>
      <c r="V237" s="1"/>
    </row>
    <row r="238" spans="1:22" x14ac:dyDescent="0.25">
      <c r="A238" s="1"/>
      <c r="B238" s="1"/>
      <c r="C238" s="1"/>
      <c r="D238" s="1"/>
      <c r="E238" s="110"/>
      <c r="F238" s="1"/>
      <c r="G238" s="1"/>
      <c r="H238" s="1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1"/>
      <c r="V238" s="1"/>
    </row>
    <row r="239" spans="1:22" x14ac:dyDescent="0.25">
      <c r="A239" s="1"/>
      <c r="B239" s="1"/>
      <c r="C239" s="1"/>
      <c r="D239" s="1"/>
      <c r="E239" s="110"/>
      <c r="F239" s="1"/>
      <c r="G239" s="1"/>
      <c r="H239" s="1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1"/>
      <c r="V239" s="1"/>
    </row>
    <row r="240" spans="1:22" x14ac:dyDescent="0.25">
      <c r="A240" s="1"/>
      <c r="B240" s="1"/>
      <c r="C240" s="1"/>
      <c r="D240" s="1"/>
      <c r="E240" s="110"/>
      <c r="F240" s="1"/>
      <c r="G240" s="1"/>
      <c r="H240" s="1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1"/>
      <c r="V240" s="1"/>
    </row>
    <row r="241" spans="1:22" x14ac:dyDescent="0.25">
      <c r="A241" s="1"/>
      <c r="B241" s="1"/>
      <c r="C241" s="1"/>
      <c r="D241" s="1"/>
      <c r="E241" s="110"/>
      <c r="F241" s="1"/>
      <c r="G241" s="1"/>
      <c r="H241" s="1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1"/>
      <c r="V241" s="1"/>
    </row>
    <row r="242" spans="1:22" x14ac:dyDescent="0.25">
      <c r="A242" s="1"/>
      <c r="B242" s="1"/>
      <c r="C242" s="1"/>
      <c r="D242" s="1"/>
      <c r="E242" s="110"/>
      <c r="F242" s="1"/>
      <c r="G242" s="1"/>
      <c r="H242" s="1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1"/>
      <c r="V242" s="1"/>
    </row>
    <row r="243" spans="1:22" x14ac:dyDescent="0.25">
      <c r="A243" s="1"/>
      <c r="B243" s="1"/>
      <c r="C243" s="1"/>
      <c r="D243" s="1"/>
      <c r="E243" s="110"/>
      <c r="F243" s="1"/>
      <c r="G243" s="1"/>
      <c r="H243" s="1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1"/>
      <c r="V243" s="1"/>
    </row>
    <row r="244" spans="1:22" x14ac:dyDescent="0.25">
      <c r="A244" s="1"/>
      <c r="B244" s="1"/>
      <c r="C244" s="1"/>
      <c r="D244" s="1"/>
      <c r="E244" s="110"/>
      <c r="F244" s="1"/>
      <c r="G244" s="1"/>
      <c r="H244" s="1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1"/>
      <c r="V244" s="1"/>
    </row>
    <row r="245" spans="1:22" x14ac:dyDescent="0.25">
      <c r="A245" s="1"/>
      <c r="B245" s="1"/>
      <c r="C245" s="1"/>
      <c r="D245" s="1"/>
      <c r="E245" s="110"/>
      <c r="F245" s="1"/>
      <c r="G245" s="1"/>
      <c r="H245" s="1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1"/>
      <c r="V245" s="1"/>
    </row>
    <row r="246" spans="1:22" x14ac:dyDescent="0.25">
      <c r="A246" s="1"/>
      <c r="B246" s="1"/>
      <c r="C246" s="1"/>
      <c r="D246" s="1"/>
      <c r="E246" s="110"/>
      <c r="F246" s="1"/>
      <c r="G246" s="1"/>
      <c r="H246" s="1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1"/>
      <c r="V246" s="1"/>
    </row>
    <row r="247" spans="1:22" x14ac:dyDescent="0.25">
      <c r="A247" s="1"/>
      <c r="B247" s="1"/>
      <c r="C247" s="1"/>
      <c r="D247" s="1"/>
      <c r="E247" s="110"/>
      <c r="F247" s="1"/>
      <c r="G247" s="1"/>
      <c r="H247" s="1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1"/>
      <c r="V247" s="1"/>
    </row>
    <row r="248" spans="1:22" x14ac:dyDescent="0.25">
      <c r="A248" s="1"/>
      <c r="B248" s="1"/>
      <c r="C248" s="1"/>
      <c r="D248" s="1"/>
      <c r="E248" s="110"/>
      <c r="F248" s="1"/>
      <c r="G248" s="1"/>
      <c r="H248" s="1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1"/>
      <c r="V248" s="1"/>
    </row>
    <row r="249" spans="1:22" x14ac:dyDescent="0.25">
      <c r="A249" s="1"/>
      <c r="B249" s="1"/>
      <c r="C249" s="1"/>
      <c r="D249" s="1"/>
      <c r="E249" s="110"/>
      <c r="F249" s="1"/>
      <c r="G249" s="1"/>
      <c r="H249" s="1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1"/>
      <c r="V249" s="1"/>
    </row>
    <row r="250" spans="1:22" x14ac:dyDescent="0.25">
      <c r="A250" s="1"/>
      <c r="B250" s="1"/>
      <c r="C250" s="1"/>
      <c r="D250" s="1"/>
      <c r="E250" s="110"/>
      <c r="F250" s="1"/>
      <c r="G250" s="1"/>
      <c r="H250" s="1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1"/>
      <c r="V250" s="1"/>
    </row>
    <row r="251" spans="1:22" x14ac:dyDescent="0.25">
      <c r="A251" s="1"/>
      <c r="B251" s="1"/>
      <c r="C251" s="1"/>
      <c r="D251" s="1"/>
      <c r="E251" s="110"/>
      <c r="F251" s="1"/>
      <c r="G251" s="1"/>
      <c r="H251" s="1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1"/>
      <c r="V251" s="1"/>
    </row>
    <row r="252" spans="1:22" x14ac:dyDescent="0.25">
      <c r="A252" s="1"/>
      <c r="B252" s="1"/>
      <c r="C252" s="1"/>
      <c r="D252" s="1"/>
      <c r="E252" s="110"/>
      <c r="F252" s="1"/>
      <c r="G252" s="1"/>
      <c r="H252" s="1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1"/>
      <c r="V252" s="1"/>
    </row>
    <row r="253" spans="1:22" x14ac:dyDescent="0.25">
      <c r="A253" s="1"/>
      <c r="B253" s="1"/>
      <c r="C253" s="1"/>
      <c r="D253" s="1"/>
      <c r="E253" s="110"/>
      <c r="F253" s="1"/>
      <c r="G253" s="1"/>
      <c r="H253" s="1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1"/>
      <c r="V253" s="1"/>
    </row>
    <row r="254" spans="1:22" x14ac:dyDescent="0.25">
      <c r="A254" s="1"/>
      <c r="B254" s="1"/>
      <c r="C254" s="1"/>
      <c r="D254" s="1"/>
      <c r="E254" s="110"/>
      <c r="F254" s="1"/>
      <c r="G254" s="1"/>
      <c r="H254" s="1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1"/>
      <c r="V254" s="1"/>
    </row>
    <row r="255" spans="1:22" x14ac:dyDescent="0.25">
      <c r="A255" s="1"/>
      <c r="B255" s="1"/>
      <c r="C255" s="1"/>
      <c r="D255" s="1"/>
      <c r="E255" s="110"/>
      <c r="F255" s="1"/>
      <c r="G255" s="1"/>
      <c r="H255" s="1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1"/>
      <c r="V255" s="1"/>
    </row>
    <row r="256" spans="1:22" x14ac:dyDescent="0.25">
      <c r="A256" s="1"/>
      <c r="B256" s="1"/>
      <c r="C256" s="1"/>
      <c r="D256" s="1"/>
      <c r="E256" s="110"/>
      <c r="F256" s="1"/>
      <c r="G256" s="1"/>
      <c r="H256" s="1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1"/>
      <c r="V256" s="1"/>
    </row>
    <row r="257" spans="1:22" x14ac:dyDescent="0.25">
      <c r="A257" s="1"/>
      <c r="B257" s="1"/>
      <c r="C257" s="1"/>
      <c r="D257" s="1"/>
      <c r="E257" s="110"/>
      <c r="F257" s="1"/>
      <c r="G257" s="1"/>
      <c r="H257" s="1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1"/>
      <c r="V257" s="1"/>
    </row>
    <row r="258" spans="1:22" x14ac:dyDescent="0.25">
      <c r="A258" s="1"/>
      <c r="B258" s="1"/>
      <c r="C258" s="1"/>
      <c r="D258" s="1"/>
      <c r="E258" s="110"/>
      <c r="F258" s="1"/>
      <c r="G258" s="1"/>
      <c r="H258" s="1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1"/>
      <c r="V258" s="1"/>
    </row>
    <row r="259" spans="1:22" x14ac:dyDescent="0.25">
      <c r="A259" s="1"/>
      <c r="B259" s="1"/>
      <c r="C259" s="1"/>
      <c r="D259" s="1"/>
      <c r="E259" s="110"/>
      <c r="F259" s="1"/>
      <c r="G259" s="1"/>
      <c r="H259" s="1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1"/>
      <c r="V259" s="1"/>
    </row>
    <row r="260" spans="1:22" x14ac:dyDescent="0.25">
      <c r="A260" s="1"/>
      <c r="B260" s="1"/>
      <c r="C260" s="1"/>
      <c r="D260" s="1"/>
      <c r="E260" s="110"/>
      <c r="F260" s="1"/>
      <c r="G260" s="1"/>
      <c r="H260" s="1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1"/>
      <c r="V260" s="1"/>
    </row>
    <row r="261" spans="1:22" x14ac:dyDescent="0.25">
      <c r="A261" s="1"/>
      <c r="B261" s="1"/>
      <c r="C261" s="1"/>
      <c r="D261" s="1"/>
      <c r="E261" s="110"/>
      <c r="F261" s="1"/>
      <c r="G261" s="1"/>
      <c r="H261" s="1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1"/>
      <c r="V261" s="1"/>
    </row>
    <row r="262" spans="1:22" x14ac:dyDescent="0.25">
      <c r="A262" s="1"/>
      <c r="B262" s="1"/>
      <c r="C262" s="1"/>
      <c r="D262" s="1"/>
      <c r="E262" s="110"/>
      <c r="F262" s="1"/>
      <c r="G262" s="1"/>
      <c r="H262" s="1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1"/>
      <c r="V262" s="1"/>
    </row>
    <row r="263" spans="1:22" x14ac:dyDescent="0.25">
      <c r="A263" s="1"/>
      <c r="B263" s="1"/>
      <c r="C263" s="1"/>
      <c r="D263" s="1"/>
      <c r="E263" s="110"/>
      <c r="F263" s="1"/>
      <c r="G263" s="1"/>
      <c r="H263" s="1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1"/>
      <c r="V263" s="1"/>
    </row>
    <row r="264" spans="1:22" x14ac:dyDescent="0.25">
      <c r="A264" s="1"/>
      <c r="B264" s="1"/>
      <c r="C264" s="1"/>
      <c r="D264" s="1"/>
      <c r="E264" s="110"/>
      <c r="F264" s="1"/>
      <c r="G264" s="1"/>
      <c r="H264" s="1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1"/>
      <c r="V264" s="1"/>
    </row>
    <row r="265" spans="1:22" x14ac:dyDescent="0.25">
      <c r="A265" s="1"/>
      <c r="B265" s="1"/>
      <c r="C265" s="1"/>
      <c r="D265" s="1"/>
      <c r="E265" s="110"/>
      <c r="F265" s="1"/>
      <c r="G265" s="1"/>
      <c r="H265" s="1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1"/>
      <c r="V265" s="1"/>
    </row>
    <row r="266" spans="1:22" x14ac:dyDescent="0.25">
      <c r="A266" s="1"/>
      <c r="B266" s="1"/>
      <c r="C266" s="1"/>
      <c r="D266" s="1"/>
      <c r="E266" s="110"/>
      <c r="F266" s="1"/>
      <c r="G266" s="1"/>
      <c r="H266" s="1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1"/>
      <c r="V266" s="1"/>
    </row>
    <row r="267" spans="1:22" x14ac:dyDescent="0.25">
      <c r="A267" s="1"/>
      <c r="B267" s="1"/>
      <c r="C267" s="1"/>
      <c r="D267" s="1"/>
      <c r="E267" s="110"/>
      <c r="F267" s="1"/>
      <c r="G267" s="1"/>
      <c r="H267" s="1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1"/>
      <c r="V267" s="1"/>
    </row>
    <row r="268" spans="1:22" x14ac:dyDescent="0.25">
      <c r="A268" s="1"/>
      <c r="B268" s="1"/>
      <c r="C268" s="1"/>
      <c r="D268" s="1"/>
      <c r="E268" s="110"/>
      <c r="F268" s="1"/>
      <c r="G268" s="1"/>
      <c r="H268" s="1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1"/>
      <c r="V268" s="1"/>
    </row>
    <row r="269" spans="1:22" x14ac:dyDescent="0.25">
      <c r="A269" s="1"/>
      <c r="B269" s="1"/>
      <c r="C269" s="1"/>
      <c r="D269" s="1"/>
      <c r="E269" s="110"/>
      <c r="F269" s="1"/>
      <c r="G269" s="1"/>
      <c r="H269" s="1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1"/>
      <c r="V269" s="1"/>
    </row>
    <row r="270" spans="1:22" x14ac:dyDescent="0.25">
      <c r="A270" s="1"/>
      <c r="B270" s="1"/>
      <c r="C270" s="1"/>
      <c r="D270" s="1"/>
      <c r="E270" s="110"/>
      <c r="F270" s="1"/>
      <c r="G270" s="1"/>
      <c r="H270" s="1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1"/>
      <c r="V270" s="1"/>
    </row>
    <row r="271" spans="1:22" x14ac:dyDescent="0.25">
      <c r="A271" s="1"/>
      <c r="B271" s="1"/>
      <c r="C271" s="1"/>
      <c r="D271" s="1"/>
      <c r="E271" s="110"/>
      <c r="F271" s="1"/>
      <c r="G271" s="1"/>
      <c r="H271" s="1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1"/>
      <c r="V271" s="1"/>
    </row>
    <row r="272" spans="1:22" x14ac:dyDescent="0.25">
      <c r="A272" s="1"/>
      <c r="B272" s="1"/>
      <c r="C272" s="1"/>
      <c r="D272" s="1"/>
      <c r="E272" s="110"/>
      <c r="F272" s="1"/>
      <c r="G272" s="1"/>
      <c r="H272" s="1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1"/>
      <c r="V272" s="1"/>
    </row>
    <row r="273" spans="1:22" x14ac:dyDescent="0.25">
      <c r="A273" s="1"/>
      <c r="B273" s="1"/>
      <c r="C273" s="1"/>
      <c r="D273" s="1"/>
      <c r="E273" s="110"/>
      <c r="F273" s="1"/>
      <c r="G273" s="1"/>
      <c r="H273" s="1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1"/>
      <c r="V273" s="1"/>
    </row>
    <row r="274" spans="1:22" x14ac:dyDescent="0.25">
      <c r="A274" s="1"/>
      <c r="B274" s="1"/>
      <c r="C274" s="1"/>
      <c r="D274" s="1"/>
      <c r="E274" s="110"/>
      <c r="F274" s="1"/>
      <c r="G274" s="1"/>
      <c r="H274" s="1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1"/>
      <c r="V274" s="1"/>
    </row>
    <row r="275" spans="1:22" x14ac:dyDescent="0.25">
      <c r="A275" s="1"/>
      <c r="B275" s="1"/>
      <c r="C275" s="1"/>
      <c r="D275" s="1"/>
      <c r="E275" s="110"/>
      <c r="F275" s="1"/>
      <c r="G275" s="1"/>
      <c r="H275" s="1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1"/>
      <c r="V275" s="1"/>
    </row>
    <row r="276" spans="1:22" x14ac:dyDescent="0.25">
      <c r="A276" s="1"/>
      <c r="B276" s="1"/>
      <c r="C276" s="1"/>
      <c r="D276" s="1"/>
      <c r="E276" s="110"/>
      <c r="F276" s="1"/>
      <c r="G276" s="1"/>
      <c r="H276" s="1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1"/>
      <c r="V276" s="1"/>
    </row>
    <row r="277" spans="1:22" x14ac:dyDescent="0.25">
      <c r="A277" s="1"/>
      <c r="B277" s="1"/>
      <c r="C277" s="1"/>
      <c r="D277" s="1"/>
      <c r="E277" s="110"/>
      <c r="F277" s="1"/>
      <c r="G277" s="1"/>
      <c r="H277" s="1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1"/>
      <c r="V277" s="1"/>
    </row>
    <row r="278" spans="1:22" x14ac:dyDescent="0.25">
      <c r="A278" s="1"/>
      <c r="B278" s="1"/>
      <c r="C278" s="1"/>
      <c r="D278" s="1"/>
      <c r="E278" s="110"/>
      <c r="F278" s="1"/>
      <c r="G278" s="1"/>
      <c r="H278" s="1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1"/>
      <c r="V278" s="1"/>
    </row>
    <row r="279" spans="1:22" x14ac:dyDescent="0.25">
      <c r="A279" s="1"/>
      <c r="B279" s="1"/>
      <c r="C279" s="1"/>
      <c r="D279" s="1"/>
      <c r="E279" s="110"/>
      <c r="F279" s="1"/>
      <c r="G279" s="1"/>
      <c r="H279" s="1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1"/>
      <c r="V279" s="1"/>
    </row>
    <row r="280" spans="1:22" x14ac:dyDescent="0.25">
      <c r="A280" s="1"/>
      <c r="B280" s="1"/>
      <c r="C280" s="1"/>
      <c r="D280" s="1"/>
      <c r="E280" s="110"/>
      <c r="F280" s="1"/>
      <c r="G280" s="1"/>
      <c r="H280" s="1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1"/>
      <c r="V280" s="1"/>
    </row>
    <row r="281" spans="1:22" x14ac:dyDescent="0.25">
      <c r="A281" s="1"/>
      <c r="B281" s="1"/>
      <c r="C281" s="1"/>
      <c r="D281" s="1"/>
      <c r="E281" s="110"/>
      <c r="F281" s="1"/>
      <c r="G281" s="1"/>
      <c r="H281" s="1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1"/>
      <c r="V281" s="1"/>
    </row>
    <row r="282" spans="1:22" x14ac:dyDescent="0.25">
      <c r="A282" s="1"/>
      <c r="B282" s="1"/>
      <c r="C282" s="1"/>
      <c r="D282" s="1"/>
      <c r="E282" s="110"/>
      <c r="F282" s="1"/>
      <c r="G282" s="1"/>
      <c r="H282" s="1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1"/>
      <c r="V282" s="1"/>
    </row>
    <row r="283" spans="1:22" x14ac:dyDescent="0.25">
      <c r="A283" s="1"/>
      <c r="B283" s="1"/>
      <c r="C283" s="1"/>
      <c r="D283" s="1"/>
      <c r="E283" s="110"/>
      <c r="F283" s="1"/>
      <c r="G283" s="1"/>
      <c r="H283" s="1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1"/>
      <c r="V283" s="1"/>
    </row>
    <row r="284" spans="1:22" x14ac:dyDescent="0.25">
      <c r="A284" s="1"/>
      <c r="B284" s="1"/>
      <c r="C284" s="1"/>
      <c r="D284" s="1"/>
      <c r="E284" s="110"/>
      <c r="F284" s="1"/>
      <c r="G284" s="1"/>
      <c r="H284" s="1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1"/>
      <c r="V284" s="1"/>
    </row>
    <row r="285" spans="1:22" x14ac:dyDescent="0.25">
      <c r="A285" s="1"/>
      <c r="B285" s="1"/>
      <c r="C285" s="1"/>
      <c r="D285" s="1"/>
      <c r="E285" s="110"/>
      <c r="F285" s="1"/>
      <c r="G285" s="1"/>
      <c r="H285" s="1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1"/>
      <c r="V285" s="1"/>
    </row>
    <row r="286" spans="1:22" x14ac:dyDescent="0.25">
      <c r="A286" s="1"/>
      <c r="B286" s="1"/>
      <c r="C286" s="1"/>
      <c r="D286" s="1"/>
      <c r="E286" s="110"/>
      <c r="F286" s="1"/>
      <c r="G286" s="1"/>
      <c r="H286" s="1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1"/>
      <c r="V286" s="1"/>
    </row>
    <row r="287" spans="1:22" x14ac:dyDescent="0.25">
      <c r="A287" s="1"/>
      <c r="B287" s="1"/>
      <c r="C287" s="1"/>
      <c r="D287" s="1"/>
      <c r="E287" s="110"/>
      <c r="F287" s="1"/>
      <c r="G287" s="1"/>
      <c r="H287" s="1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1"/>
      <c r="V287" s="1"/>
    </row>
    <row r="288" spans="1:22" x14ac:dyDescent="0.25">
      <c r="A288" s="1"/>
      <c r="B288" s="1"/>
      <c r="C288" s="1"/>
      <c r="D288" s="1"/>
      <c r="E288" s="110"/>
      <c r="F288" s="1"/>
      <c r="G288" s="1"/>
      <c r="H288" s="1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1"/>
      <c r="V288" s="1"/>
    </row>
    <row r="289" spans="1:22" x14ac:dyDescent="0.25">
      <c r="A289" s="1"/>
      <c r="B289" s="1"/>
      <c r="C289" s="1"/>
      <c r="D289" s="1"/>
      <c r="E289" s="110"/>
      <c r="F289" s="1"/>
      <c r="G289" s="1"/>
      <c r="H289" s="1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1"/>
      <c r="V289" s="1"/>
    </row>
    <row r="290" spans="1:22" x14ac:dyDescent="0.25">
      <c r="A290" s="1"/>
      <c r="B290" s="1"/>
      <c r="C290" s="1"/>
      <c r="D290" s="1"/>
      <c r="E290" s="110"/>
      <c r="F290" s="1"/>
      <c r="G290" s="1"/>
      <c r="H290" s="1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1"/>
      <c r="V290" s="1"/>
    </row>
    <row r="291" spans="1:22" x14ac:dyDescent="0.25">
      <c r="A291" s="1"/>
      <c r="B291" s="1"/>
      <c r="C291" s="1"/>
      <c r="D291" s="1"/>
      <c r="E291" s="110"/>
      <c r="F291" s="1"/>
      <c r="G291" s="1"/>
      <c r="H291" s="1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1"/>
      <c r="V291" s="1"/>
    </row>
    <row r="292" spans="1:22" x14ac:dyDescent="0.25">
      <c r="A292" s="1"/>
      <c r="B292" s="1"/>
      <c r="C292" s="1"/>
      <c r="D292" s="1"/>
      <c r="E292" s="110"/>
      <c r="F292" s="1"/>
      <c r="G292" s="1"/>
      <c r="H292" s="1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1"/>
      <c r="V292" s="1"/>
    </row>
    <row r="293" spans="1:22" x14ac:dyDescent="0.25">
      <c r="A293" s="1"/>
      <c r="B293" s="1"/>
      <c r="C293" s="1"/>
      <c r="D293" s="1"/>
      <c r="E293" s="110"/>
      <c r="F293" s="1"/>
      <c r="G293" s="1"/>
      <c r="H293" s="1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1"/>
      <c r="V293" s="1"/>
    </row>
    <row r="294" spans="1:22" x14ac:dyDescent="0.25">
      <c r="A294" s="1"/>
      <c r="B294" s="1"/>
      <c r="C294" s="1"/>
      <c r="D294" s="1"/>
      <c r="E294" s="110"/>
      <c r="F294" s="1"/>
      <c r="G294" s="1"/>
      <c r="H294" s="1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1"/>
      <c r="V294" s="1"/>
    </row>
    <row r="295" spans="1:22" x14ac:dyDescent="0.25">
      <c r="A295" s="1"/>
      <c r="B295" s="1"/>
      <c r="C295" s="1"/>
      <c r="D295" s="1"/>
      <c r="E295" s="110"/>
      <c r="F295" s="1"/>
      <c r="G295" s="1"/>
      <c r="H295" s="1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1"/>
      <c r="V295" s="1"/>
    </row>
    <row r="296" spans="1:22" x14ac:dyDescent="0.25">
      <c r="A296" s="1"/>
      <c r="B296" s="1"/>
      <c r="C296" s="1"/>
      <c r="D296" s="1"/>
      <c r="E296" s="110"/>
      <c r="F296" s="1"/>
      <c r="G296" s="1"/>
      <c r="H296" s="1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1"/>
      <c r="V296" s="1"/>
    </row>
    <row r="297" spans="1:22" x14ac:dyDescent="0.25">
      <c r="A297" s="1"/>
      <c r="B297" s="1"/>
      <c r="C297" s="1"/>
      <c r="D297" s="1"/>
      <c r="E297" s="110"/>
      <c r="F297" s="1"/>
      <c r="G297" s="1"/>
      <c r="H297" s="1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1"/>
      <c r="V297" s="1"/>
    </row>
    <row r="298" spans="1:22" x14ac:dyDescent="0.25">
      <c r="A298" s="1"/>
      <c r="B298" s="1"/>
      <c r="C298" s="1"/>
      <c r="D298" s="1"/>
      <c r="E298" s="110"/>
      <c r="F298" s="1"/>
      <c r="G298" s="1"/>
      <c r="H298" s="1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1"/>
      <c r="V298" s="1"/>
    </row>
    <row r="299" spans="1:22" x14ac:dyDescent="0.25">
      <c r="A299" s="1"/>
      <c r="B299" s="1"/>
      <c r="C299" s="1"/>
      <c r="D299" s="1"/>
      <c r="E299" s="110"/>
      <c r="F299" s="1"/>
      <c r="G299" s="1"/>
      <c r="H299" s="1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1"/>
      <c r="V299" s="1"/>
    </row>
    <row r="300" spans="1:22" x14ac:dyDescent="0.25">
      <c r="A300" s="1"/>
      <c r="B300" s="1"/>
      <c r="C300" s="1"/>
      <c r="D300" s="1"/>
      <c r="E300" s="110"/>
      <c r="F300" s="1"/>
      <c r="G300" s="1"/>
      <c r="H300" s="1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1"/>
      <c r="V300" s="1"/>
    </row>
    <row r="301" spans="1:22" x14ac:dyDescent="0.25">
      <c r="A301" s="1"/>
      <c r="B301" s="1"/>
      <c r="C301" s="1"/>
      <c r="D301" s="1"/>
      <c r="E301" s="110"/>
      <c r="F301" s="1"/>
      <c r="G301" s="1"/>
      <c r="H301" s="1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1"/>
      <c r="V301" s="1"/>
    </row>
    <row r="302" spans="1:22" x14ac:dyDescent="0.25">
      <c r="A302" s="1"/>
      <c r="B302" s="1"/>
      <c r="C302" s="1"/>
      <c r="D302" s="1"/>
      <c r="E302" s="110"/>
      <c r="F302" s="1"/>
      <c r="G302" s="1"/>
      <c r="H302" s="1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1"/>
      <c r="V302" s="1"/>
    </row>
    <row r="303" spans="1:22" x14ac:dyDescent="0.25">
      <c r="A303" s="1"/>
      <c r="B303" s="1"/>
      <c r="C303" s="1"/>
      <c r="D303" s="1"/>
      <c r="E303" s="110"/>
      <c r="F303" s="1"/>
      <c r="G303" s="1"/>
      <c r="H303" s="1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1"/>
      <c r="V303" s="1"/>
    </row>
    <row r="304" spans="1:22" x14ac:dyDescent="0.25">
      <c r="A304" s="1"/>
      <c r="B304" s="1"/>
      <c r="C304" s="1"/>
      <c r="D304" s="1"/>
      <c r="E304" s="110"/>
      <c r="F304" s="1"/>
      <c r="G304" s="1"/>
      <c r="H304" s="1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1"/>
      <c r="V304" s="1"/>
    </row>
    <row r="305" spans="1:22" x14ac:dyDescent="0.25">
      <c r="A305" s="1"/>
      <c r="B305" s="1"/>
      <c r="C305" s="1"/>
      <c r="D305" s="1"/>
      <c r="E305" s="110"/>
      <c r="F305" s="1"/>
      <c r="G305" s="1"/>
      <c r="H305" s="1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1"/>
      <c r="V305" s="1"/>
    </row>
    <row r="306" spans="1:22" x14ac:dyDescent="0.25">
      <c r="A306" s="1"/>
      <c r="B306" s="1"/>
      <c r="C306" s="1"/>
      <c r="D306" s="1"/>
      <c r="E306" s="110"/>
      <c r="F306" s="1"/>
      <c r="G306" s="1"/>
      <c r="H306" s="1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1"/>
      <c r="V306" s="1"/>
    </row>
    <row r="307" spans="1:22" x14ac:dyDescent="0.25">
      <c r="A307" s="1"/>
      <c r="B307" s="1"/>
      <c r="C307" s="1"/>
      <c r="D307" s="1"/>
      <c r="E307" s="110"/>
      <c r="F307" s="1"/>
      <c r="G307" s="1"/>
      <c r="H307" s="1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1"/>
      <c r="V307" s="1"/>
    </row>
    <row r="308" spans="1:22" x14ac:dyDescent="0.25">
      <c r="A308" s="1"/>
      <c r="B308" s="1"/>
      <c r="C308" s="1"/>
      <c r="D308" s="1"/>
      <c r="E308" s="110"/>
      <c r="F308" s="1"/>
      <c r="G308" s="1"/>
      <c r="H308" s="1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1"/>
      <c r="V308" s="1"/>
    </row>
    <row r="309" spans="1:22" x14ac:dyDescent="0.25">
      <c r="A309" s="1"/>
      <c r="B309" s="1"/>
      <c r="C309" s="1"/>
      <c r="D309" s="1"/>
      <c r="E309" s="110"/>
      <c r="F309" s="1"/>
      <c r="G309" s="1"/>
      <c r="H309" s="1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1"/>
      <c r="V309" s="1"/>
    </row>
    <row r="310" spans="1:22" x14ac:dyDescent="0.25">
      <c r="A310" s="1"/>
      <c r="B310" s="1"/>
      <c r="C310" s="1"/>
      <c r="D310" s="1"/>
      <c r="E310" s="110"/>
      <c r="F310" s="1"/>
      <c r="G310" s="1"/>
      <c r="H310" s="1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1"/>
      <c r="V310" s="1"/>
    </row>
    <row r="311" spans="1:22" x14ac:dyDescent="0.25">
      <c r="A311" s="1"/>
      <c r="B311" s="1"/>
      <c r="C311" s="1"/>
      <c r="D311" s="1"/>
      <c r="E311" s="110"/>
      <c r="F311" s="1"/>
      <c r="G311" s="1"/>
      <c r="H311" s="1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1"/>
      <c r="V311" s="1"/>
    </row>
    <row r="312" spans="1:22" x14ac:dyDescent="0.25">
      <c r="A312" s="1"/>
      <c r="B312" s="1"/>
      <c r="C312" s="1"/>
      <c r="D312" s="1"/>
      <c r="E312" s="110"/>
      <c r="F312" s="1"/>
      <c r="G312" s="1"/>
      <c r="H312" s="1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1"/>
      <c r="V312" s="1"/>
    </row>
    <row r="313" spans="1:22" x14ac:dyDescent="0.25">
      <c r="A313" s="1"/>
      <c r="B313" s="1"/>
      <c r="C313" s="1"/>
      <c r="D313" s="1"/>
      <c r="E313" s="110"/>
      <c r="F313" s="1"/>
      <c r="G313" s="1"/>
      <c r="H313" s="1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1"/>
      <c r="V313" s="1"/>
    </row>
    <row r="314" spans="1:22" x14ac:dyDescent="0.25">
      <c r="A314" s="1"/>
      <c r="B314" s="1"/>
      <c r="C314" s="1"/>
      <c r="D314" s="1"/>
      <c r="E314" s="110"/>
      <c r="F314" s="1"/>
      <c r="G314" s="1"/>
      <c r="H314" s="1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1"/>
      <c r="V314" s="1"/>
    </row>
    <row r="315" spans="1:22" x14ac:dyDescent="0.25">
      <c r="A315" s="1"/>
      <c r="B315" s="1"/>
      <c r="C315" s="1"/>
      <c r="D315" s="1"/>
      <c r="E315" s="110"/>
      <c r="F315" s="1"/>
      <c r="G315" s="1"/>
      <c r="H315" s="1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1"/>
      <c r="V315" s="1"/>
    </row>
    <row r="316" spans="1:22" x14ac:dyDescent="0.25">
      <c r="A316" s="1"/>
      <c r="B316" s="1"/>
      <c r="C316" s="1"/>
      <c r="D316" s="1"/>
      <c r="E316" s="110"/>
      <c r="F316" s="1"/>
      <c r="G316" s="1"/>
      <c r="H316" s="1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1"/>
      <c r="V316" s="1"/>
    </row>
    <row r="317" spans="1:22" x14ac:dyDescent="0.25">
      <c r="A317" s="1"/>
      <c r="B317" s="1"/>
      <c r="C317" s="1"/>
      <c r="D317" s="1"/>
      <c r="E317" s="110"/>
      <c r="F317" s="1"/>
      <c r="G317" s="1"/>
      <c r="H317" s="1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1"/>
      <c r="V317" s="1"/>
    </row>
    <row r="318" spans="1:22" x14ac:dyDescent="0.25">
      <c r="A318" s="1"/>
      <c r="B318" s="1"/>
      <c r="C318" s="1"/>
      <c r="D318" s="1"/>
      <c r="E318" s="110"/>
      <c r="F318" s="1"/>
      <c r="G318" s="1"/>
      <c r="H318" s="1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1"/>
      <c r="V318" s="1"/>
    </row>
    <row r="319" spans="1:22" x14ac:dyDescent="0.25">
      <c r="A319" s="1"/>
      <c r="B319" s="1"/>
      <c r="C319" s="1"/>
      <c r="D319" s="1"/>
      <c r="E319" s="110"/>
      <c r="F319" s="1"/>
      <c r="G319" s="1"/>
      <c r="H319" s="1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1"/>
      <c r="V319" s="1"/>
    </row>
    <row r="320" spans="1:22" x14ac:dyDescent="0.25">
      <c r="A320" s="1"/>
      <c r="B320" s="1"/>
      <c r="C320" s="1"/>
      <c r="D320" s="1"/>
      <c r="E320" s="110"/>
      <c r="F320" s="1"/>
      <c r="G320" s="1"/>
      <c r="H320" s="1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1"/>
      <c r="V320" s="1"/>
    </row>
    <row r="321" spans="1:22" x14ac:dyDescent="0.25">
      <c r="A321" s="1"/>
      <c r="B321" s="1"/>
      <c r="C321" s="1"/>
      <c r="D321" s="1"/>
      <c r="E321" s="110"/>
      <c r="F321" s="1"/>
      <c r="G321" s="1"/>
      <c r="H321" s="1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1"/>
      <c r="V321" s="1"/>
    </row>
    <row r="322" spans="1:22" x14ac:dyDescent="0.25">
      <c r="A322" s="1"/>
      <c r="B322" s="1"/>
      <c r="C322" s="1"/>
      <c r="D322" s="1"/>
      <c r="E322" s="110"/>
      <c r="F322" s="1"/>
      <c r="G322" s="1"/>
      <c r="H322" s="1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1"/>
      <c r="V322" s="1"/>
    </row>
    <row r="323" spans="1:22" x14ac:dyDescent="0.25">
      <c r="A323" s="1"/>
      <c r="B323" s="1"/>
      <c r="C323" s="1"/>
      <c r="D323" s="1"/>
      <c r="E323" s="110"/>
      <c r="F323" s="1"/>
      <c r="G323" s="1"/>
      <c r="H323" s="1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1"/>
      <c r="V323" s="1"/>
    </row>
    <row r="324" spans="1:22" x14ac:dyDescent="0.25">
      <c r="A324" s="1"/>
      <c r="B324" s="1"/>
      <c r="C324" s="1"/>
      <c r="D324" s="1"/>
      <c r="E324" s="110"/>
      <c r="F324" s="1"/>
      <c r="G324" s="1"/>
      <c r="H324" s="1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1"/>
      <c r="V324" s="1"/>
    </row>
    <row r="325" spans="1:22" x14ac:dyDescent="0.25">
      <c r="A325" s="1"/>
      <c r="B325" s="1"/>
      <c r="C325" s="1"/>
      <c r="D325" s="1"/>
      <c r="E325" s="110"/>
      <c r="F325" s="1"/>
      <c r="G325" s="1"/>
      <c r="H325" s="1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1"/>
      <c r="V325" s="1"/>
    </row>
    <row r="326" spans="1:22" x14ac:dyDescent="0.25">
      <c r="A326" s="1"/>
      <c r="B326" s="1"/>
      <c r="C326" s="1"/>
      <c r="D326" s="1"/>
      <c r="E326" s="110"/>
      <c r="F326" s="1"/>
      <c r="G326" s="1"/>
      <c r="H326" s="1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1"/>
      <c r="V326" s="1"/>
    </row>
    <row r="327" spans="1:22" x14ac:dyDescent="0.25">
      <c r="A327" s="1"/>
      <c r="B327" s="1"/>
      <c r="C327" s="1"/>
      <c r="D327" s="1"/>
      <c r="E327" s="110"/>
      <c r="F327" s="1"/>
      <c r="G327" s="1"/>
      <c r="H327" s="1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1"/>
      <c r="V327" s="1"/>
    </row>
    <row r="328" spans="1:22" x14ac:dyDescent="0.25">
      <c r="A328" s="1"/>
      <c r="B328" s="1"/>
      <c r="C328" s="1"/>
      <c r="D328" s="1"/>
      <c r="E328" s="110"/>
      <c r="F328" s="1"/>
      <c r="G328" s="1"/>
      <c r="H328" s="1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1"/>
      <c r="V328" s="1"/>
    </row>
    <row r="329" spans="1:22" x14ac:dyDescent="0.25">
      <c r="A329" s="1"/>
      <c r="B329" s="1"/>
      <c r="C329" s="1"/>
      <c r="D329" s="1"/>
      <c r="E329" s="110"/>
      <c r="F329" s="1"/>
      <c r="G329" s="1"/>
      <c r="H329" s="1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1"/>
      <c r="V329" s="1"/>
    </row>
    <row r="330" spans="1:22" x14ac:dyDescent="0.25">
      <c r="A330" s="1"/>
      <c r="B330" s="1"/>
      <c r="C330" s="1"/>
      <c r="D330" s="1"/>
      <c r="E330" s="110"/>
      <c r="F330" s="1"/>
      <c r="G330" s="1"/>
      <c r="H330" s="1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1"/>
      <c r="V330" s="1"/>
    </row>
    <row r="331" spans="1:22" x14ac:dyDescent="0.25">
      <c r="A331" s="1"/>
      <c r="B331" s="1"/>
      <c r="C331" s="1"/>
      <c r="D331" s="1"/>
      <c r="E331" s="110"/>
      <c r="F331" s="1"/>
      <c r="G331" s="1"/>
      <c r="H331" s="1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1"/>
      <c r="V331" s="1"/>
    </row>
    <row r="332" spans="1:22" x14ac:dyDescent="0.25">
      <c r="A332" s="1"/>
      <c r="B332" s="1"/>
      <c r="C332" s="1"/>
      <c r="D332" s="1"/>
      <c r="E332" s="110"/>
      <c r="F332" s="1"/>
      <c r="G332" s="1"/>
      <c r="H332" s="1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1"/>
      <c r="V332" s="1"/>
    </row>
    <row r="333" spans="1:22" x14ac:dyDescent="0.25">
      <c r="A333" s="1"/>
      <c r="B333" s="1"/>
      <c r="C333" s="1"/>
      <c r="D333" s="1"/>
      <c r="E333" s="110"/>
      <c r="F333" s="1"/>
      <c r="G333" s="1"/>
      <c r="H333" s="1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1"/>
      <c r="V333" s="1"/>
    </row>
    <row r="334" spans="1:22" x14ac:dyDescent="0.25">
      <c r="A334" s="1"/>
      <c r="B334" s="1"/>
      <c r="C334" s="1"/>
      <c r="D334" s="1"/>
      <c r="E334" s="110"/>
      <c r="F334" s="1"/>
      <c r="G334" s="1"/>
      <c r="H334" s="1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1"/>
      <c r="V334" s="1"/>
    </row>
    <row r="335" spans="1:22" x14ac:dyDescent="0.25">
      <c r="A335" s="1"/>
      <c r="B335" s="1"/>
      <c r="C335" s="1"/>
      <c r="D335" s="1"/>
      <c r="E335" s="110"/>
      <c r="F335" s="1"/>
      <c r="G335" s="1"/>
      <c r="H335" s="1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1"/>
      <c r="V335" s="1"/>
    </row>
    <row r="336" spans="1:22" x14ac:dyDescent="0.25">
      <c r="A336" s="1"/>
      <c r="B336" s="1"/>
      <c r="C336" s="1"/>
      <c r="D336" s="1"/>
      <c r="E336" s="110"/>
      <c r="F336" s="1"/>
      <c r="G336" s="1"/>
      <c r="H336" s="1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1"/>
      <c r="V336" s="1"/>
    </row>
    <row r="337" spans="1:22" x14ac:dyDescent="0.25">
      <c r="A337" s="1"/>
      <c r="B337" s="1"/>
      <c r="C337" s="1"/>
      <c r="D337" s="1"/>
      <c r="E337" s="110"/>
      <c r="F337" s="1"/>
      <c r="G337" s="1"/>
      <c r="H337" s="1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1"/>
      <c r="V337" s="1"/>
    </row>
    <row r="338" spans="1:22" x14ac:dyDescent="0.25">
      <c r="A338" s="1"/>
      <c r="B338" s="1"/>
      <c r="C338" s="1"/>
      <c r="D338" s="1"/>
      <c r="E338" s="110"/>
      <c r="F338" s="1"/>
      <c r="G338" s="1"/>
      <c r="H338" s="1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1"/>
      <c r="V338" s="1"/>
    </row>
    <row r="339" spans="1:22" x14ac:dyDescent="0.25">
      <c r="A339" s="1"/>
      <c r="B339" s="1"/>
      <c r="C339" s="1"/>
      <c r="D339" s="1"/>
      <c r="E339" s="110"/>
      <c r="F339" s="1"/>
      <c r="G339" s="1"/>
      <c r="H339" s="1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1"/>
      <c r="V339" s="1"/>
    </row>
    <row r="340" spans="1:22" x14ac:dyDescent="0.25">
      <c r="A340" s="1"/>
      <c r="B340" s="1"/>
      <c r="C340" s="1"/>
      <c r="D340" s="1"/>
      <c r="E340" s="110"/>
      <c r="F340" s="1"/>
      <c r="G340" s="1"/>
      <c r="H340" s="1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1"/>
      <c r="V340" s="1"/>
    </row>
    <row r="341" spans="1:22" x14ac:dyDescent="0.25">
      <c r="A341" s="1"/>
      <c r="B341" s="1"/>
      <c r="C341" s="1"/>
      <c r="D341" s="1"/>
      <c r="E341" s="110"/>
      <c r="F341" s="1"/>
      <c r="G341" s="1"/>
      <c r="H341" s="1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1"/>
      <c r="V341" s="1"/>
    </row>
    <row r="342" spans="1:22" x14ac:dyDescent="0.25">
      <c r="A342" s="1"/>
      <c r="B342" s="1"/>
      <c r="C342" s="1"/>
      <c r="D342" s="1"/>
      <c r="E342" s="110"/>
      <c r="F342" s="1"/>
      <c r="G342" s="1"/>
      <c r="H342" s="1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1"/>
      <c r="V342" s="1"/>
    </row>
    <row r="343" spans="1:22" x14ac:dyDescent="0.25">
      <c r="A343" s="1"/>
      <c r="B343" s="1"/>
      <c r="C343" s="1"/>
      <c r="D343" s="1"/>
      <c r="E343" s="110"/>
      <c r="F343" s="1"/>
      <c r="G343" s="1"/>
      <c r="H343" s="1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1"/>
      <c r="V343" s="1"/>
    </row>
    <row r="344" spans="1:22" x14ac:dyDescent="0.25">
      <c r="A344" s="1"/>
      <c r="B344" s="1"/>
      <c r="C344" s="1"/>
      <c r="D344" s="1"/>
      <c r="E344" s="110"/>
      <c r="F344" s="1"/>
      <c r="G344" s="1"/>
      <c r="H344" s="1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1"/>
      <c r="V344" s="1"/>
    </row>
    <row r="345" spans="1:22" x14ac:dyDescent="0.25">
      <c r="A345" s="1"/>
      <c r="B345" s="1"/>
      <c r="C345" s="1"/>
      <c r="D345" s="1"/>
      <c r="E345" s="110"/>
      <c r="F345" s="1"/>
      <c r="G345" s="1"/>
      <c r="H345" s="1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1"/>
      <c r="V345" s="1"/>
    </row>
    <row r="346" spans="1:22" x14ac:dyDescent="0.25">
      <c r="A346" s="1"/>
      <c r="B346" s="1"/>
      <c r="C346" s="1"/>
      <c r="D346" s="1"/>
      <c r="E346" s="110"/>
      <c r="F346" s="1"/>
      <c r="G346" s="1"/>
      <c r="H346" s="1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1"/>
      <c r="V346" s="1"/>
    </row>
    <row r="347" spans="1:22" x14ac:dyDescent="0.25">
      <c r="A347" s="1"/>
      <c r="B347" s="1"/>
      <c r="C347" s="1"/>
      <c r="D347" s="1"/>
      <c r="E347" s="110"/>
      <c r="F347" s="1"/>
      <c r="G347" s="1"/>
      <c r="H347" s="1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1"/>
      <c r="V347" s="1"/>
    </row>
    <row r="348" spans="1:22" x14ac:dyDescent="0.25">
      <c r="A348" s="1"/>
      <c r="B348" s="1"/>
      <c r="C348" s="1"/>
      <c r="D348" s="1"/>
      <c r="E348" s="110"/>
      <c r="F348" s="1"/>
      <c r="G348" s="1"/>
      <c r="H348" s="1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1"/>
      <c r="V348" s="1"/>
    </row>
    <row r="349" spans="1:22" x14ac:dyDescent="0.25">
      <c r="A349" s="1"/>
      <c r="B349" s="1"/>
      <c r="C349" s="1"/>
      <c r="D349" s="1"/>
      <c r="E349" s="110"/>
      <c r="F349" s="1"/>
      <c r="G349" s="1"/>
      <c r="H349" s="1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1"/>
      <c r="V349" s="1"/>
    </row>
    <row r="350" spans="1:22" x14ac:dyDescent="0.25">
      <c r="A350" s="1"/>
      <c r="B350" s="1"/>
      <c r="C350" s="1"/>
      <c r="D350" s="1"/>
      <c r="E350" s="110"/>
      <c r="F350" s="1"/>
      <c r="G350" s="1"/>
      <c r="H350" s="1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1"/>
      <c r="V350" s="1"/>
    </row>
    <row r="351" spans="1:22" x14ac:dyDescent="0.25">
      <c r="A351" s="1"/>
      <c r="B351" s="1"/>
      <c r="C351" s="1"/>
      <c r="D351" s="1"/>
      <c r="E351" s="110"/>
      <c r="F351" s="1"/>
      <c r="G351" s="1"/>
      <c r="H351" s="1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1"/>
      <c r="V351" s="1"/>
    </row>
    <row r="352" spans="1:22" x14ac:dyDescent="0.25">
      <c r="A352" s="1"/>
      <c r="B352" s="1"/>
      <c r="C352" s="1"/>
      <c r="D352" s="1"/>
      <c r="E352" s="110"/>
      <c r="F352" s="1"/>
      <c r="G352" s="1"/>
      <c r="H352" s="1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1"/>
      <c r="V352" s="1"/>
    </row>
    <row r="353" spans="1:22" x14ac:dyDescent="0.25">
      <c r="A353" s="1"/>
      <c r="B353" s="1"/>
      <c r="C353" s="1"/>
      <c r="D353" s="1"/>
      <c r="E353" s="110"/>
      <c r="F353" s="1"/>
      <c r="G353" s="1"/>
      <c r="H353" s="1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1"/>
      <c r="V353" s="1"/>
    </row>
    <row r="354" spans="1:22" x14ac:dyDescent="0.25">
      <c r="A354" s="1"/>
      <c r="B354" s="1"/>
      <c r="C354" s="1"/>
      <c r="D354" s="1"/>
      <c r="E354" s="110"/>
      <c r="F354" s="1"/>
      <c r="G354" s="1"/>
      <c r="H354" s="1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1"/>
      <c r="V354" s="1"/>
    </row>
    <row r="355" spans="1:22" x14ac:dyDescent="0.25">
      <c r="A355" s="1"/>
      <c r="B355" s="1"/>
      <c r="C355" s="1"/>
      <c r="D355" s="1"/>
      <c r="E355" s="110"/>
      <c r="F355" s="1"/>
      <c r="G355" s="1"/>
      <c r="H355" s="1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1"/>
      <c r="V355" s="1"/>
    </row>
    <row r="356" spans="1:22" x14ac:dyDescent="0.25">
      <c r="A356" s="1"/>
      <c r="B356" s="1"/>
      <c r="C356" s="1"/>
      <c r="D356" s="1"/>
      <c r="E356" s="110"/>
      <c r="F356" s="1"/>
      <c r="G356" s="1"/>
      <c r="H356" s="1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1"/>
      <c r="V356" s="1"/>
    </row>
    <row r="357" spans="1:22" x14ac:dyDescent="0.25">
      <c r="A357" s="1"/>
      <c r="B357" s="1"/>
      <c r="C357" s="1"/>
      <c r="D357" s="1"/>
      <c r="E357" s="110"/>
      <c r="F357" s="1"/>
      <c r="G357" s="1"/>
      <c r="H357" s="1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1"/>
      <c r="V357" s="1"/>
    </row>
    <row r="358" spans="1:22" x14ac:dyDescent="0.25">
      <c r="A358" s="1"/>
      <c r="B358" s="1"/>
      <c r="C358" s="1"/>
      <c r="D358" s="1"/>
      <c r="E358" s="110"/>
      <c r="F358" s="1"/>
      <c r="G358" s="1"/>
      <c r="H358" s="1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1"/>
      <c r="V358" s="1"/>
    </row>
    <row r="359" spans="1:22" x14ac:dyDescent="0.25">
      <c r="A359" s="1"/>
      <c r="B359" s="1"/>
      <c r="C359" s="1"/>
      <c r="D359" s="1"/>
      <c r="E359" s="110"/>
      <c r="F359" s="1"/>
      <c r="G359" s="1"/>
      <c r="H359" s="1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1"/>
      <c r="V359" s="1"/>
    </row>
    <row r="360" spans="1:22" x14ac:dyDescent="0.25">
      <c r="A360" s="1"/>
      <c r="B360" s="1"/>
      <c r="C360" s="1"/>
      <c r="D360" s="1"/>
      <c r="E360" s="110"/>
      <c r="F360" s="1"/>
      <c r="G360" s="1"/>
      <c r="H360" s="1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1"/>
      <c r="V360" s="1"/>
    </row>
    <row r="361" spans="1:22" x14ac:dyDescent="0.25">
      <c r="A361" s="1"/>
      <c r="B361" s="1"/>
      <c r="C361" s="1"/>
      <c r="D361" s="1"/>
      <c r="E361" s="110"/>
      <c r="F361" s="1"/>
      <c r="G361" s="1"/>
      <c r="H361" s="1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1"/>
      <c r="V361" s="1"/>
    </row>
    <row r="362" spans="1:22" x14ac:dyDescent="0.25">
      <c r="A362" s="1"/>
      <c r="B362" s="1"/>
      <c r="C362" s="1"/>
      <c r="D362" s="1"/>
      <c r="E362" s="110"/>
      <c r="F362" s="1"/>
      <c r="G362" s="1"/>
      <c r="H362" s="1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1"/>
      <c r="V362" s="1"/>
    </row>
    <row r="363" spans="1:22" x14ac:dyDescent="0.25">
      <c r="A363" s="1"/>
      <c r="B363" s="1"/>
      <c r="C363" s="1"/>
      <c r="D363" s="1"/>
      <c r="E363" s="110"/>
      <c r="F363" s="1"/>
      <c r="G363" s="1"/>
      <c r="H363" s="1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1"/>
      <c r="V363" s="1"/>
    </row>
    <row r="364" spans="1:22" x14ac:dyDescent="0.25">
      <c r="A364" s="1"/>
      <c r="B364" s="1"/>
      <c r="C364" s="1"/>
      <c r="D364" s="1"/>
      <c r="E364" s="110"/>
      <c r="F364" s="1"/>
      <c r="G364" s="1"/>
      <c r="H364" s="1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1"/>
      <c r="V364" s="1"/>
    </row>
    <row r="365" spans="1:22" x14ac:dyDescent="0.25">
      <c r="A365" s="1"/>
      <c r="B365" s="1"/>
      <c r="C365" s="1"/>
      <c r="D365" s="1"/>
      <c r="E365" s="110"/>
      <c r="F365" s="1"/>
      <c r="G365" s="1"/>
      <c r="H365" s="1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1"/>
      <c r="V365" s="1"/>
    </row>
    <row r="366" spans="1:22" x14ac:dyDescent="0.25">
      <c r="A366" s="1"/>
      <c r="B366" s="1"/>
      <c r="C366" s="1"/>
      <c r="D366" s="1"/>
      <c r="E366" s="110"/>
      <c r="F366" s="1"/>
      <c r="G366" s="1"/>
      <c r="H366" s="1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1"/>
      <c r="V366" s="1"/>
    </row>
    <row r="367" spans="1:22" x14ac:dyDescent="0.25">
      <c r="A367" s="1"/>
      <c r="B367" s="1"/>
      <c r="C367" s="1"/>
      <c r="D367" s="1"/>
      <c r="E367" s="110"/>
      <c r="F367" s="1"/>
      <c r="G367" s="1"/>
      <c r="H367" s="1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1"/>
      <c r="V367" s="1"/>
    </row>
    <row r="368" spans="1:22" x14ac:dyDescent="0.25">
      <c r="A368" s="1"/>
      <c r="B368" s="1"/>
      <c r="C368" s="1"/>
      <c r="D368" s="1"/>
      <c r="E368" s="110"/>
      <c r="F368" s="1"/>
      <c r="G368" s="1"/>
      <c r="H368" s="1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1"/>
      <c r="V368" s="1"/>
    </row>
    <row r="369" spans="1:22" x14ac:dyDescent="0.25">
      <c r="A369" s="1"/>
      <c r="B369" s="1"/>
      <c r="C369" s="1"/>
      <c r="D369" s="1"/>
      <c r="E369" s="110"/>
      <c r="F369" s="1"/>
      <c r="G369" s="1"/>
      <c r="H369" s="1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1"/>
      <c r="V369" s="1"/>
    </row>
    <row r="370" spans="1:22" x14ac:dyDescent="0.25">
      <c r="A370" s="1"/>
      <c r="B370" s="1"/>
      <c r="C370" s="1"/>
      <c r="D370" s="1"/>
      <c r="E370" s="110"/>
      <c r="F370" s="1"/>
      <c r="G370" s="1"/>
      <c r="H370" s="1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1"/>
      <c r="V370" s="1"/>
    </row>
    <row r="371" spans="1:22" x14ac:dyDescent="0.25">
      <c r="A371" s="1"/>
      <c r="B371" s="1"/>
      <c r="C371" s="1"/>
      <c r="D371" s="1"/>
      <c r="E371" s="110"/>
      <c r="F371" s="1"/>
      <c r="G371" s="1"/>
      <c r="H371" s="1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1"/>
      <c r="V371" s="1"/>
    </row>
    <row r="372" spans="1:22" x14ac:dyDescent="0.25">
      <c r="A372" s="1"/>
      <c r="B372" s="1"/>
      <c r="C372" s="1"/>
      <c r="D372" s="1"/>
      <c r="E372" s="110"/>
      <c r="F372" s="1"/>
      <c r="G372" s="1"/>
      <c r="H372" s="1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1"/>
      <c r="V372" s="1"/>
    </row>
    <row r="373" spans="1:22" x14ac:dyDescent="0.25">
      <c r="A373" s="1"/>
      <c r="B373" s="1"/>
      <c r="C373" s="1"/>
      <c r="D373" s="1"/>
      <c r="E373" s="110"/>
      <c r="F373" s="1"/>
      <c r="G373" s="1"/>
      <c r="H373" s="1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1"/>
      <c r="V373" s="1"/>
    </row>
    <row r="374" spans="1:22" x14ac:dyDescent="0.25">
      <c r="A374" s="1"/>
      <c r="B374" s="1"/>
      <c r="C374" s="1"/>
      <c r="D374" s="1"/>
      <c r="E374" s="110"/>
      <c r="F374" s="1"/>
      <c r="G374" s="1"/>
      <c r="H374" s="1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1"/>
      <c r="V374" s="1"/>
    </row>
    <row r="375" spans="1:22" x14ac:dyDescent="0.25">
      <c r="A375" s="1"/>
      <c r="B375" s="1"/>
      <c r="C375" s="1"/>
      <c r="D375" s="1"/>
      <c r="E375" s="110"/>
      <c r="F375" s="1"/>
      <c r="G375" s="1"/>
      <c r="H375" s="1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1"/>
      <c r="V375" s="1"/>
    </row>
    <row r="376" spans="1:22" x14ac:dyDescent="0.25">
      <c r="A376" s="1"/>
      <c r="B376" s="1"/>
      <c r="C376" s="1"/>
      <c r="D376" s="1"/>
      <c r="E376" s="110"/>
      <c r="F376" s="1"/>
      <c r="G376" s="1"/>
      <c r="H376" s="1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1"/>
      <c r="V376" s="1"/>
    </row>
    <row r="377" spans="1:22" x14ac:dyDescent="0.25">
      <c r="A377" s="1"/>
      <c r="B377" s="1"/>
      <c r="C377" s="1"/>
      <c r="D377" s="1"/>
      <c r="E377" s="110"/>
      <c r="F377" s="1"/>
      <c r="G377" s="1"/>
      <c r="H377" s="1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1"/>
      <c r="V377" s="1"/>
    </row>
    <row r="378" spans="1:22" x14ac:dyDescent="0.25">
      <c r="A378" s="1"/>
      <c r="B378" s="1"/>
      <c r="C378" s="1"/>
      <c r="D378" s="1"/>
      <c r="E378" s="110"/>
      <c r="F378" s="1"/>
      <c r="G378" s="1"/>
      <c r="H378" s="1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1"/>
      <c r="V378" s="1"/>
    </row>
    <row r="379" spans="1:22" x14ac:dyDescent="0.25">
      <c r="A379" s="1"/>
      <c r="B379" s="1"/>
      <c r="C379" s="1"/>
      <c r="D379" s="1"/>
      <c r="E379" s="110"/>
      <c r="F379" s="1"/>
      <c r="G379" s="1"/>
      <c r="H379" s="1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1"/>
      <c r="V379" s="1"/>
    </row>
    <row r="380" spans="1:22" x14ac:dyDescent="0.25">
      <c r="A380" s="1"/>
      <c r="B380" s="1"/>
      <c r="C380" s="1"/>
      <c r="D380" s="1"/>
      <c r="E380" s="110"/>
      <c r="F380" s="1"/>
      <c r="G380" s="1"/>
      <c r="H380" s="1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1"/>
      <c r="V380" s="1"/>
    </row>
    <row r="381" spans="1:22" x14ac:dyDescent="0.25">
      <c r="A381" s="1"/>
      <c r="B381" s="1"/>
      <c r="C381" s="1"/>
      <c r="D381" s="1"/>
      <c r="E381" s="110"/>
      <c r="F381" s="1"/>
      <c r="G381" s="1"/>
      <c r="H381" s="1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1"/>
      <c r="V381" s="1"/>
    </row>
    <row r="382" spans="1:22" x14ac:dyDescent="0.25">
      <c r="A382" s="1"/>
      <c r="B382" s="1"/>
      <c r="C382" s="1"/>
      <c r="D382" s="1"/>
      <c r="E382" s="110"/>
      <c r="F382" s="1"/>
      <c r="G382" s="1"/>
      <c r="H382" s="1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1"/>
      <c r="V382" s="1"/>
    </row>
    <row r="383" spans="1:22" x14ac:dyDescent="0.25">
      <c r="A383" s="1"/>
      <c r="B383" s="1"/>
      <c r="C383" s="1"/>
      <c r="D383" s="1"/>
      <c r="E383" s="110"/>
      <c r="F383" s="1"/>
      <c r="G383" s="1"/>
      <c r="H383" s="1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1"/>
      <c r="V383" s="1"/>
    </row>
    <row r="384" spans="1:22" x14ac:dyDescent="0.25">
      <c r="A384" s="1"/>
      <c r="B384" s="1"/>
      <c r="C384" s="1"/>
      <c r="D384" s="1"/>
      <c r="E384" s="110"/>
      <c r="F384" s="1"/>
      <c r="G384" s="1"/>
      <c r="H384" s="1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1"/>
      <c r="V384" s="1"/>
    </row>
    <row r="385" spans="1:22" x14ac:dyDescent="0.25">
      <c r="A385" s="1"/>
      <c r="B385" s="1"/>
      <c r="C385" s="1"/>
      <c r="D385" s="1"/>
      <c r="E385" s="110"/>
      <c r="F385" s="1"/>
      <c r="G385" s="1"/>
      <c r="H385" s="1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1"/>
      <c r="V385" s="1"/>
    </row>
    <row r="386" spans="1:22" x14ac:dyDescent="0.25">
      <c r="A386" s="1"/>
      <c r="B386" s="1"/>
      <c r="C386" s="1"/>
      <c r="D386" s="1"/>
      <c r="E386" s="110"/>
      <c r="F386" s="1"/>
      <c r="G386" s="1"/>
      <c r="H386" s="1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1"/>
      <c r="V386" s="1"/>
    </row>
    <row r="387" spans="1:22" x14ac:dyDescent="0.25">
      <c r="A387" s="1"/>
      <c r="B387" s="1"/>
      <c r="C387" s="1"/>
      <c r="D387" s="1"/>
      <c r="E387" s="110"/>
      <c r="F387" s="1"/>
      <c r="G387" s="1"/>
      <c r="H387" s="1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1"/>
      <c r="V387" s="1"/>
    </row>
    <row r="388" spans="1:22" x14ac:dyDescent="0.25">
      <c r="A388" s="1"/>
      <c r="B388" s="1"/>
      <c r="C388" s="1"/>
      <c r="D388" s="1"/>
      <c r="E388" s="110"/>
      <c r="F388" s="1"/>
      <c r="G388" s="1"/>
      <c r="H388" s="1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1"/>
      <c r="V388" s="1"/>
    </row>
    <row r="389" spans="1:22" x14ac:dyDescent="0.25">
      <c r="A389" s="1"/>
      <c r="B389" s="1"/>
      <c r="C389" s="1"/>
      <c r="D389" s="1"/>
      <c r="E389" s="110"/>
      <c r="F389" s="1"/>
      <c r="G389" s="1"/>
      <c r="H389" s="1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1"/>
      <c r="V389" s="1"/>
    </row>
    <row r="390" spans="1:22" x14ac:dyDescent="0.25">
      <c r="A390" s="1"/>
      <c r="B390" s="1"/>
      <c r="C390" s="1"/>
      <c r="D390" s="1"/>
      <c r="E390" s="110"/>
      <c r="F390" s="1"/>
      <c r="G390" s="1"/>
      <c r="H390" s="1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1"/>
      <c r="V390" s="1"/>
    </row>
    <row r="391" spans="1:22" x14ac:dyDescent="0.25">
      <c r="A391" s="1"/>
      <c r="B391" s="1"/>
      <c r="C391" s="1"/>
      <c r="D391" s="1"/>
      <c r="E391" s="110"/>
      <c r="F391" s="1"/>
      <c r="G391" s="1"/>
      <c r="H391" s="1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1"/>
      <c r="V391" s="1"/>
    </row>
    <row r="392" spans="1:22" x14ac:dyDescent="0.25">
      <c r="A392" s="1"/>
      <c r="B392" s="1"/>
      <c r="C392" s="1"/>
      <c r="D392" s="1"/>
      <c r="E392" s="110"/>
      <c r="F392" s="1"/>
      <c r="G392" s="1"/>
      <c r="H392" s="1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1"/>
      <c r="V392" s="1"/>
    </row>
    <row r="393" spans="1:22" x14ac:dyDescent="0.25">
      <c r="A393" s="1"/>
      <c r="B393" s="1"/>
      <c r="C393" s="1"/>
      <c r="D393" s="1"/>
      <c r="E393" s="110"/>
      <c r="F393" s="1"/>
      <c r="G393" s="1"/>
      <c r="H393" s="1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1"/>
      <c r="V393" s="1"/>
    </row>
    <row r="394" spans="1:22" x14ac:dyDescent="0.25">
      <c r="A394" s="1"/>
      <c r="B394" s="1"/>
      <c r="C394" s="1"/>
      <c r="D394" s="1"/>
      <c r="E394" s="110"/>
      <c r="F394" s="1"/>
      <c r="G394" s="1"/>
      <c r="H394" s="1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1"/>
      <c r="V394" s="1"/>
    </row>
    <row r="395" spans="1:22" x14ac:dyDescent="0.25">
      <c r="A395" s="1"/>
      <c r="B395" s="1"/>
      <c r="C395" s="1"/>
      <c r="D395" s="1"/>
      <c r="E395" s="110"/>
      <c r="F395" s="1"/>
      <c r="G395" s="1"/>
      <c r="H395" s="1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1"/>
      <c r="V395" s="1"/>
    </row>
    <row r="396" spans="1:22" x14ac:dyDescent="0.25">
      <c r="A396" s="1"/>
      <c r="B396" s="1"/>
      <c r="C396" s="1"/>
      <c r="D396" s="1"/>
      <c r="E396" s="110"/>
      <c r="F396" s="1"/>
      <c r="G396" s="1"/>
      <c r="H396" s="1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1"/>
      <c r="V396" s="1"/>
    </row>
    <row r="397" spans="1:22" x14ac:dyDescent="0.25">
      <c r="A397" s="1"/>
      <c r="B397" s="1"/>
      <c r="C397" s="1"/>
      <c r="D397" s="1"/>
      <c r="E397" s="110"/>
      <c r="F397" s="1"/>
      <c r="G397" s="1"/>
      <c r="H397" s="1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1"/>
      <c r="V397" s="1"/>
    </row>
    <row r="398" spans="1:22" x14ac:dyDescent="0.25">
      <c r="A398" s="1"/>
      <c r="B398" s="1"/>
      <c r="C398" s="1"/>
      <c r="D398" s="1"/>
      <c r="E398" s="110"/>
      <c r="F398" s="1"/>
      <c r="G398" s="1"/>
      <c r="H398" s="1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1"/>
      <c r="V398" s="1"/>
    </row>
    <row r="399" spans="1:22" x14ac:dyDescent="0.25">
      <c r="A399" s="1"/>
      <c r="B399" s="1"/>
      <c r="C399" s="1"/>
      <c r="D399" s="1"/>
      <c r="E399" s="110"/>
      <c r="F399" s="1"/>
      <c r="G399" s="1"/>
      <c r="H399" s="1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1"/>
      <c r="V399" s="1"/>
    </row>
    <row r="400" spans="1:22" x14ac:dyDescent="0.25">
      <c r="A400" s="1"/>
      <c r="B400" s="1"/>
      <c r="C400" s="1"/>
      <c r="D400" s="1"/>
      <c r="E400" s="110"/>
      <c r="F400" s="1"/>
      <c r="G400" s="1"/>
      <c r="H400" s="1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1"/>
      <c r="V400" s="1"/>
    </row>
    <row r="401" spans="1:22" x14ac:dyDescent="0.25">
      <c r="A401" s="1"/>
      <c r="B401" s="1"/>
      <c r="C401" s="1"/>
      <c r="D401" s="1"/>
      <c r="E401" s="110"/>
      <c r="F401" s="1"/>
      <c r="G401" s="1"/>
      <c r="H401" s="1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1"/>
      <c r="V401" s="1"/>
    </row>
    <row r="402" spans="1:22" x14ac:dyDescent="0.25">
      <c r="A402" s="1"/>
      <c r="B402" s="1"/>
      <c r="C402" s="1"/>
      <c r="D402" s="1"/>
      <c r="E402" s="110"/>
      <c r="F402" s="1"/>
      <c r="G402" s="1"/>
      <c r="H402" s="1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1"/>
      <c r="V402" s="1"/>
    </row>
    <row r="403" spans="1:22" x14ac:dyDescent="0.25">
      <c r="A403" s="1"/>
      <c r="B403" s="1"/>
      <c r="C403" s="1"/>
      <c r="D403" s="1"/>
      <c r="E403" s="110"/>
      <c r="F403" s="1"/>
      <c r="G403" s="1"/>
      <c r="H403" s="1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1"/>
      <c r="V403" s="1"/>
    </row>
    <row r="404" spans="1:22" x14ac:dyDescent="0.25">
      <c r="A404" s="1"/>
      <c r="B404" s="1"/>
      <c r="C404" s="1"/>
      <c r="D404" s="1"/>
      <c r="E404" s="110"/>
      <c r="F404" s="1"/>
      <c r="G404" s="1"/>
      <c r="H404" s="1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1"/>
      <c r="V404" s="1"/>
    </row>
    <row r="405" spans="1:22" x14ac:dyDescent="0.25">
      <c r="A405" s="1"/>
      <c r="B405" s="1"/>
      <c r="C405" s="1"/>
      <c r="D405" s="1"/>
      <c r="E405" s="110"/>
      <c r="F405" s="1"/>
      <c r="G405" s="1"/>
      <c r="H405" s="1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1"/>
      <c r="V405" s="1"/>
    </row>
    <row r="406" spans="1:22" x14ac:dyDescent="0.25">
      <c r="A406" s="1"/>
      <c r="B406" s="1"/>
      <c r="C406" s="1"/>
      <c r="D406" s="1"/>
      <c r="E406" s="110"/>
      <c r="F406" s="1"/>
      <c r="G406" s="1"/>
      <c r="H406" s="1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1"/>
      <c r="V406" s="1"/>
    </row>
    <row r="407" spans="1:22" x14ac:dyDescent="0.25">
      <c r="A407" s="1"/>
      <c r="B407" s="1"/>
      <c r="C407" s="1"/>
      <c r="D407" s="1"/>
      <c r="E407" s="110"/>
      <c r="F407" s="1"/>
      <c r="G407" s="1"/>
      <c r="H407" s="1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1"/>
      <c r="V407" s="1"/>
    </row>
    <row r="408" spans="1:22" x14ac:dyDescent="0.25">
      <c r="A408" s="1"/>
      <c r="B408" s="1"/>
      <c r="C408" s="1"/>
      <c r="D408" s="1"/>
      <c r="E408" s="110"/>
      <c r="F408" s="1"/>
      <c r="G408" s="1"/>
      <c r="H408" s="1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1"/>
      <c r="V408" s="1"/>
    </row>
    <row r="409" spans="1:22" x14ac:dyDescent="0.25">
      <c r="A409" s="1"/>
      <c r="B409" s="1"/>
      <c r="C409" s="1"/>
      <c r="D409" s="1"/>
      <c r="E409" s="110"/>
      <c r="F409" s="1"/>
      <c r="G409" s="1"/>
      <c r="H409" s="1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1"/>
      <c r="V409" s="1"/>
    </row>
    <row r="410" spans="1:22" x14ac:dyDescent="0.25">
      <c r="A410" s="1"/>
      <c r="B410" s="1"/>
      <c r="C410" s="1"/>
      <c r="D410" s="1"/>
      <c r="E410" s="110"/>
      <c r="F410" s="1"/>
      <c r="G410" s="1"/>
      <c r="H410" s="1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1"/>
      <c r="V410" s="1"/>
    </row>
    <row r="411" spans="1:22" x14ac:dyDescent="0.25">
      <c r="A411" s="1"/>
      <c r="B411" s="1"/>
      <c r="C411" s="1"/>
      <c r="D411" s="1"/>
      <c r="E411" s="110"/>
      <c r="F411" s="1"/>
      <c r="G411" s="1"/>
      <c r="H411" s="1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1"/>
      <c r="V411" s="1"/>
    </row>
    <row r="412" spans="1:22" x14ac:dyDescent="0.25">
      <c r="A412" s="1"/>
      <c r="B412" s="1"/>
      <c r="C412" s="1"/>
      <c r="D412" s="1"/>
      <c r="E412" s="110"/>
      <c r="F412" s="1"/>
      <c r="G412" s="1"/>
      <c r="H412" s="1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1"/>
      <c r="V412" s="1"/>
    </row>
    <row r="413" spans="1:22" x14ac:dyDescent="0.25">
      <c r="A413" s="1"/>
      <c r="B413" s="1"/>
      <c r="C413" s="1"/>
      <c r="D413" s="1"/>
      <c r="E413" s="110"/>
      <c r="F413" s="1"/>
      <c r="G413" s="1"/>
      <c r="H413" s="1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1"/>
      <c r="V413" s="1"/>
    </row>
    <row r="414" spans="1:22" x14ac:dyDescent="0.25">
      <c r="A414" s="1"/>
      <c r="B414" s="1"/>
      <c r="C414" s="1"/>
      <c r="D414" s="1"/>
      <c r="E414" s="110"/>
      <c r="F414" s="1"/>
      <c r="G414" s="1"/>
      <c r="H414" s="1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1"/>
      <c r="V414" s="1"/>
    </row>
    <row r="415" spans="1:22" x14ac:dyDescent="0.25">
      <c r="A415" s="1"/>
      <c r="B415" s="1"/>
      <c r="C415" s="1"/>
      <c r="D415" s="1"/>
      <c r="E415" s="110"/>
      <c r="F415" s="1"/>
      <c r="G415" s="1"/>
      <c r="H415" s="1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1"/>
      <c r="V415" s="1"/>
    </row>
    <row r="416" spans="1:22" x14ac:dyDescent="0.25">
      <c r="A416" s="1"/>
      <c r="B416" s="1"/>
      <c r="C416" s="1"/>
      <c r="D416" s="1"/>
      <c r="E416" s="110"/>
      <c r="F416" s="1"/>
      <c r="G416" s="1"/>
      <c r="H416" s="1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1"/>
      <c r="V416" s="1"/>
    </row>
    <row r="417" spans="1:22" x14ac:dyDescent="0.25">
      <c r="A417" s="1"/>
      <c r="B417" s="1"/>
      <c r="C417" s="1"/>
      <c r="D417" s="1"/>
      <c r="E417" s="110"/>
      <c r="F417" s="1"/>
      <c r="G417" s="1"/>
      <c r="H417" s="1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1"/>
      <c r="V417" s="1"/>
    </row>
    <row r="418" spans="1:22" x14ac:dyDescent="0.25">
      <c r="A418" s="1"/>
      <c r="B418" s="1"/>
      <c r="C418" s="1"/>
      <c r="D418" s="1"/>
      <c r="E418" s="110"/>
      <c r="F418" s="1"/>
      <c r="G418" s="1"/>
      <c r="H418" s="1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1"/>
      <c r="V418" s="1"/>
    </row>
    <row r="419" spans="1:22" x14ac:dyDescent="0.25">
      <c r="A419" s="1"/>
      <c r="B419" s="1"/>
      <c r="C419" s="1"/>
      <c r="D419" s="1"/>
      <c r="E419" s="110"/>
      <c r="F419" s="1"/>
      <c r="G419" s="1"/>
      <c r="H419" s="1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1"/>
      <c r="V419" s="1"/>
    </row>
    <row r="420" spans="1:22" x14ac:dyDescent="0.25">
      <c r="A420" s="1"/>
      <c r="B420" s="1"/>
      <c r="C420" s="1"/>
      <c r="D420" s="1"/>
      <c r="E420" s="110"/>
      <c r="F420" s="1"/>
      <c r="G420" s="1"/>
      <c r="H420" s="1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1"/>
      <c r="V420" s="1"/>
    </row>
    <row r="421" spans="1:22" x14ac:dyDescent="0.25">
      <c r="A421" s="1"/>
      <c r="B421" s="1"/>
      <c r="C421" s="1"/>
      <c r="D421" s="1"/>
      <c r="E421" s="110"/>
      <c r="F421" s="1"/>
      <c r="G421" s="1"/>
      <c r="H421" s="1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1"/>
      <c r="V421" s="1"/>
    </row>
    <row r="422" spans="1:22" x14ac:dyDescent="0.25">
      <c r="A422" s="1"/>
      <c r="B422" s="1"/>
      <c r="C422" s="1"/>
      <c r="D422" s="1"/>
      <c r="E422" s="110"/>
      <c r="F422" s="1"/>
      <c r="G422" s="1"/>
      <c r="H422" s="1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1"/>
      <c r="V422" s="1"/>
    </row>
    <row r="423" spans="1:22" x14ac:dyDescent="0.25">
      <c r="A423" s="1"/>
      <c r="B423" s="1"/>
      <c r="C423" s="1"/>
      <c r="D423" s="1"/>
      <c r="E423" s="110"/>
      <c r="F423" s="1"/>
      <c r="G423" s="1"/>
      <c r="H423" s="1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1"/>
      <c r="V423" s="1"/>
    </row>
    <row r="424" spans="1:22" x14ac:dyDescent="0.25">
      <c r="A424" s="1"/>
      <c r="B424" s="1"/>
      <c r="C424" s="1"/>
      <c r="D424" s="1"/>
      <c r="E424" s="110"/>
      <c r="F424" s="1"/>
      <c r="G424" s="1"/>
      <c r="H424" s="1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1"/>
      <c r="V424" s="1"/>
    </row>
    <row r="425" spans="1:22" x14ac:dyDescent="0.25">
      <c r="A425" s="1"/>
      <c r="B425" s="1"/>
      <c r="C425" s="1"/>
      <c r="D425" s="1"/>
      <c r="E425" s="110"/>
      <c r="F425" s="1"/>
      <c r="G425" s="1"/>
      <c r="H425" s="1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1"/>
      <c r="V425" s="1"/>
    </row>
    <row r="426" spans="1:22" x14ac:dyDescent="0.25">
      <c r="A426" s="1"/>
      <c r="B426" s="1"/>
      <c r="C426" s="1"/>
      <c r="D426" s="1"/>
      <c r="E426" s="110"/>
      <c r="F426" s="1"/>
      <c r="G426" s="1"/>
      <c r="H426" s="1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3"/>
      <c r="U426" s="1"/>
      <c r="V426" s="1"/>
    </row>
    <row r="427" spans="1:22" x14ac:dyDescent="0.25">
      <c r="A427" s="1"/>
      <c r="B427" s="1"/>
      <c r="C427" s="1"/>
      <c r="D427" s="1"/>
      <c r="E427" s="110"/>
      <c r="F427" s="1"/>
      <c r="G427" s="1"/>
      <c r="H427" s="1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3"/>
      <c r="U427" s="1"/>
      <c r="V427" s="1"/>
    </row>
    <row r="428" spans="1:22" x14ac:dyDescent="0.25">
      <c r="A428" s="1"/>
      <c r="B428" s="1"/>
      <c r="C428" s="1"/>
      <c r="D428" s="1"/>
      <c r="E428" s="110"/>
      <c r="F428" s="1"/>
      <c r="G428" s="1"/>
      <c r="H428" s="1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3"/>
      <c r="U428" s="1"/>
      <c r="V428" s="1"/>
    </row>
    <row r="429" spans="1:22" x14ac:dyDescent="0.25">
      <c r="A429" s="1"/>
      <c r="B429" s="1"/>
      <c r="C429" s="1"/>
      <c r="D429" s="1"/>
      <c r="E429" s="110"/>
      <c r="F429" s="1"/>
      <c r="G429" s="1"/>
      <c r="H429" s="1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3"/>
      <c r="U429" s="1"/>
      <c r="V429" s="1"/>
    </row>
    <row r="430" spans="1:22" x14ac:dyDescent="0.25">
      <c r="A430" s="1"/>
      <c r="B430" s="1"/>
      <c r="C430" s="1"/>
      <c r="D430" s="1"/>
      <c r="E430" s="110"/>
      <c r="F430" s="1"/>
      <c r="G430" s="1"/>
      <c r="H430" s="1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3"/>
      <c r="U430" s="1"/>
      <c r="V430" s="1"/>
    </row>
    <row r="431" spans="1:22" x14ac:dyDescent="0.25">
      <c r="A431" s="1"/>
      <c r="B431" s="1"/>
      <c r="C431" s="1"/>
      <c r="D431" s="1"/>
      <c r="E431" s="110"/>
      <c r="F431" s="1"/>
      <c r="G431" s="1"/>
      <c r="H431" s="1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3"/>
      <c r="U431" s="1"/>
      <c r="V431" s="1"/>
    </row>
    <row r="432" spans="1:22" x14ac:dyDescent="0.25">
      <c r="A432" s="1"/>
      <c r="B432" s="1"/>
      <c r="C432" s="1"/>
      <c r="D432" s="1"/>
      <c r="E432" s="110"/>
      <c r="F432" s="1"/>
      <c r="G432" s="1"/>
      <c r="H432" s="1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3"/>
      <c r="U432" s="1"/>
      <c r="V432" s="1"/>
    </row>
    <row r="433" spans="1:22" x14ac:dyDescent="0.25">
      <c r="A433" s="1"/>
      <c r="B433" s="1"/>
      <c r="C433" s="1"/>
      <c r="D433" s="1"/>
      <c r="E433" s="110"/>
      <c r="F433" s="1"/>
      <c r="G433" s="1"/>
      <c r="H433" s="1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3"/>
      <c r="U433" s="1"/>
      <c r="V433" s="1"/>
    </row>
    <row r="434" spans="1:22" x14ac:dyDescent="0.25">
      <c r="A434" s="1"/>
      <c r="B434" s="1"/>
      <c r="C434" s="1"/>
      <c r="D434" s="1"/>
      <c r="E434" s="110"/>
      <c r="F434" s="1"/>
      <c r="G434" s="1"/>
      <c r="H434" s="1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3"/>
      <c r="U434" s="1"/>
      <c r="V434" s="1"/>
    </row>
    <row r="435" spans="1:22" x14ac:dyDescent="0.25">
      <c r="A435" s="1"/>
      <c r="B435" s="1"/>
      <c r="C435" s="1"/>
      <c r="D435" s="1"/>
      <c r="E435" s="110"/>
      <c r="F435" s="1"/>
      <c r="G435" s="1"/>
      <c r="H435" s="1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3"/>
      <c r="U435" s="1"/>
      <c r="V435" s="1"/>
    </row>
    <row r="436" spans="1:22" x14ac:dyDescent="0.25">
      <c r="A436" s="1"/>
      <c r="B436" s="1"/>
      <c r="C436" s="1"/>
      <c r="D436" s="1"/>
      <c r="E436" s="110"/>
      <c r="F436" s="1"/>
      <c r="G436" s="1"/>
      <c r="H436" s="1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3"/>
      <c r="U436" s="1"/>
      <c r="V436" s="1"/>
    </row>
    <row r="437" spans="1:22" x14ac:dyDescent="0.25">
      <c r="A437" s="1"/>
      <c r="B437" s="1"/>
      <c r="C437" s="1"/>
      <c r="D437" s="1"/>
      <c r="E437" s="110"/>
      <c r="F437" s="1"/>
      <c r="G437" s="1"/>
      <c r="H437" s="1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3"/>
      <c r="U437" s="1"/>
      <c r="V437" s="1"/>
    </row>
    <row r="438" spans="1:22" x14ac:dyDescent="0.25">
      <c r="A438" s="1"/>
      <c r="B438" s="1"/>
      <c r="C438" s="1"/>
      <c r="D438" s="1"/>
      <c r="E438" s="110"/>
      <c r="F438" s="1"/>
      <c r="G438" s="1"/>
      <c r="H438" s="1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3"/>
      <c r="U438" s="1"/>
      <c r="V438" s="1"/>
    </row>
    <row r="439" spans="1:22" x14ac:dyDescent="0.25">
      <c r="A439" s="1"/>
      <c r="B439" s="1"/>
      <c r="C439" s="1"/>
      <c r="D439" s="1"/>
      <c r="E439" s="110"/>
      <c r="F439" s="1"/>
      <c r="G439" s="1"/>
      <c r="H439" s="1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3"/>
      <c r="U439" s="1"/>
      <c r="V439" s="1"/>
    </row>
    <row r="440" spans="1:22" x14ac:dyDescent="0.25">
      <c r="A440" s="1"/>
      <c r="B440" s="1"/>
      <c r="C440" s="1"/>
      <c r="D440" s="1"/>
      <c r="E440" s="110"/>
      <c r="F440" s="1"/>
      <c r="G440" s="1"/>
      <c r="H440" s="1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3"/>
      <c r="U440" s="1"/>
      <c r="V440" s="1"/>
    </row>
    <row r="441" spans="1:22" x14ac:dyDescent="0.25">
      <c r="A441" s="1"/>
      <c r="B441" s="1"/>
      <c r="C441" s="1"/>
      <c r="D441" s="1"/>
      <c r="E441" s="110"/>
      <c r="F441" s="1"/>
      <c r="G441" s="1"/>
      <c r="H441" s="1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3"/>
      <c r="U441" s="1"/>
      <c r="V441" s="1"/>
    </row>
    <row r="442" spans="1:22" x14ac:dyDescent="0.25">
      <c r="A442" s="1"/>
      <c r="B442" s="1"/>
      <c r="C442" s="1"/>
      <c r="D442" s="1"/>
      <c r="E442" s="110"/>
      <c r="F442" s="1"/>
      <c r="G442" s="1"/>
      <c r="H442" s="1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3"/>
      <c r="U442" s="1"/>
      <c r="V442" s="1"/>
    </row>
    <row r="443" spans="1:22" x14ac:dyDescent="0.25">
      <c r="A443" s="1"/>
      <c r="B443" s="1"/>
      <c r="C443" s="1"/>
      <c r="D443" s="1"/>
      <c r="E443" s="110"/>
      <c r="F443" s="1"/>
      <c r="G443" s="1"/>
      <c r="H443" s="1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3"/>
      <c r="U443" s="1"/>
      <c r="V443" s="1"/>
    </row>
    <row r="444" spans="1:22" x14ac:dyDescent="0.25">
      <c r="A444" s="1"/>
      <c r="B444" s="1"/>
      <c r="C444" s="1"/>
      <c r="D444" s="1"/>
      <c r="E444" s="110"/>
      <c r="F444" s="1"/>
      <c r="G444" s="1"/>
      <c r="H444" s="1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3"/>
      <c r="U444" s="1"/>
      <c r="V444" s="1"/>
    </row>
    <row r="445" spans="1:22" x14ac:dyDescent="0.25">
      <c r="A445" s="1"/>
      <c r="B445" s="1"/>
      <c r="C445" s="1"/>
      <c r="D445" s="1"/>
      <c r="E445" s="110"/>
      <c r="F445" s="1"/>
      <c r="G445" s="1"/>
      <c r="H445" s="1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3"/>
      <c r="U445" s="1"/>
      <c r="V445" s="1"/>
    </row>
    <row r="446" spans="1:22" x14ac:dyDescent="0.25">
      <c r="A446" s="1"/>
      <c r="B446" s="1"/>
      <c r="C446" s="1"/>
      <c r="D446" s="1"/>
      <c r="E446" s="110"/>
      <c r="F446" s="1"/>
      <c r="G446" s="1"/>
      <c r="H446" s="1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3"/>
      <c r="U446" s="1"/>
      <c r="V446" s="1"/>
    </row>
    <row r="447" spans="1:22" x14ac:dyDescent="0.25">
      <c r="A447" s="1"/>
      <c r="B447" s="1"/>
      <c r="C447" s="1"/>
      <c r="D447" s="1"/>
      <c r="E447" s="110"/>
      <c r="F447" s="1"/>
      <c r="G447" s="1"/>
      <c r="H447" s="1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3"/>
      <c r="U447" s="1"/>
      <c r="V447" s="1"/>
    </row>
    <row r="448" spans="1:22" x14ac:dyDescent="0.25">
      <c r="A448" s="1"/>
      <c r="B448" s="1"/>
      <c r="C448" s="1"/>
      <c r="D448" s="1"/>
      <c r="E448" s="110"/>
      <c r="F448" s="1"/>
      <c r="G448" s="1"/>
      <c r="H448" s="1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3"/>
      <c r="U448" s="1"/>
      <c r="V448" s="1"/>
    </row>
    <row r="449" spans="1:22" x14ac:dyDescent="0.25">
      <c r="A449" s="1"/>
      <c r="B449" s="1"/>
      <c r="C449" s="1"/>
      <c r="D449" s="1"/>
      <c r="E449" s="110"/>
      <c r="F449" s="1"/>
      <c r="G449" s="1"/>
      <c r="H449" s="1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3"/>
      <c r="U449" s="1"/>
      <c r="V449" s="1"/>
    </row>
    <row r="450" spans="1:22" x14ac:dyDescent="0.25">
      <c r="A450" s="1"/>
      <c r="B450" s="1"/>
      <c r="C450" s="1"/>
      <c r="D450" s="1"/>
      <c r="E450" s="110"/>
      <c r="F450" s="1"/>
      <c r="G450" s="1"/>
      <c r="H450" s="1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3"/>
      <c r="U450" s="1"/>
      <c r="V450" s="1"/>
    </row>
    <row r="451" spans="1:22" x14ac:dyDescent="0.25">
      <c r="A451" s="1"/>
      <c r="B451" s="1"/>
      <c r="C451" s="1"/>
      <c r="D451" s="1"/>
      <c r="E451" s="110"/>
      <c r="F451" s="1"/>
      <c r="G451" s="1"/>
      <c r="H451" s="1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3"/>
      <c r="U451" s="1"/>
      <c r="V451" s="1"/>
    </row>
    <row r="452" spans="1:22" x14ac:dyDescent="0.25">
      <c r="A452" s="1"/>
      <c r="B452" s="1"/>
      <c r="C452" s="1"/>
      <c r="D452" s="1"/>
      <c r="E452" s="110"/>
      <c r="F452" s="1"/>
      <c r="G452" s="1"/>
      <c r="H452" s="1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3"/>
      <c r="U452" s="1"/>
      <c r="V452" s="1"/>
    </row>
    <row r="453" spans="1:22" x14ac:dyDescent="0.25">
      <c r="A453" s="1"/>
      <c r="B453" s="1"/>
      <c r="C453" s="1"/>
      <c r="D453" s="1"/>
      <c r="E453" s="110"/>
      <c r="F453" s="1"/>
      <c r="G453" s="1"/>
      <c r="H453" s="1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3"/>
      <c r="U453" s="1"/>
      <c r="V453" s="1"/>
    </row>
    <row r="454" spans="1:22" x14ac:dyDescent="0.25">
      <c r="A454" s="1"/>
      <c r="B454" s="1"/>
      <c r="C454" s="1"/>
      <c r="D454" s="1"/>
      <c r="E454" s="110"/>
      <c r="F454" s="1"/>
      <c r="G454" s="1"/>
      <c r="H454" s="1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3"/>
      <c r="U454" s="1"/>
      <c r="V454" s="1"/>
    </row>
    <row r="455" spans="1:22" x14ac:dyDescent="0.25">
      <c r="A455" s="1"/>
      <c r="B455" s="1"/>
      <c r="C455" s="1"/>
      <c r="D455" s="1"/>
      <c r="E455" s="11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3"/>
      <c r="U455" s="1"/>
      <c r="V455" s="1"/>
    </row>
    <row r="456" spans="1:22" x14ac:dyDescent="0.25">
      <c r="A456" s="1"/>
      <c r="B456" s="1"/>
      <c r="C456" s="1"/>
      <c r="D456" s="1"/>
      <c r="E456" s="11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3"/>
      <c r="U456" s="1"/>
      <c r="V456" s="1"/>
    </row>
    <row r="457" spans="1:22" x14ac:dyDescent="0.25">
      <c r="A457" s="1"/>
      <c r="B457" s="1"/>
      <c r="C457" s="1"/>
      <c r="D457" s="1"/>
      <c r="E457" s="110"/>
      <c r="F457" s="1"/>
      <c r="G457" s="1"/>
      <c r="H457" s="1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3"/>
      <c r="U457" s="1"/>
      <c r="V457" s="1"/>
    </row>
    <row r="458" spans="1:22" x14ac:dyDescent="0.25">
      <c r="A458" s="1"/>
      <c r="B458" s="1"/>
      <c r="C458" s="1"/>
      <c r="D458" s="1"/>
      <c r="E458" s="110"/>
      <c r="F458" s="1"/>
      <c r="G458" s="1"/>
      <c r="H458" s="1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3"/>
      <c r="U458" s="1"/>
      <c r="V458" s="1"/>
    </row>
    <row r="459" spans="1:22" x14ac:dyDescent="0.25">
      <c r="A459" s="1"/>
      <c r="B459" s="1"/>
      <c r="C459" s="1"/>
      <c r="D459" s="1"/>
      <c r="E459" s="110"/>
      <c r="F459" s="1"/>
      <c r="G459" s="1"/>
      <c r="H459" s="1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3"/>
      <c r="U459" s="1"/>
      <c r="V459" s="1"/>
    </row>
    <row r="460" spans="1:22" x14ac:dyDescent="0.25">
      <c r="A460" s="1"/>
      <c r="B460" s="1"/>
      <c r="C460" s="1"/>
      <c r="D460" s="1"/>
      <c r="E460" s="110"/>
      <c r="F460" s="1"/>
      <c r="G460" s="1"/>
      <c r="H460" s="1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3"/>
      <c r="U460" s="1"/>
      <c r="V460" s="1"/>
    </row>
    <row r="461" spans="1:22" x14ac:dyDescent="0.25">
      <c r="A461" s="1"/>
      <c r="B461" s="1"/>
      <c r="C461" s="1"/>
      <c r="D461" s="1"/>
      <c r="E461" s="110"/>
      <c r="F461" s="1"/>
      <c r="G461" s="1"/>
      <c r="H461" s="1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3"/>
      <c r="U461" s="1"/>
      <c r="V461" s="1"/>
    </row>
    <row r="462" spans="1:22" x14ac:dyDescent="0.25">
      <c r="A462" s="1"/>
      <c r="B462" s="1"/>
      <c r="C462" s="1"/>
      <c r="D462" s="1"/>
      <c r="E462" s="110"/>
      <c r="F462" s="1"/>
      <c r="G462" s="1"/>
      <c r="H462" s="1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3"/>
      <c r="U462" s="1"/>
      <c r="V462" s="1"/>
    </row>
    <row r="463" spans="1:22" x14ac:dyDescent="0.25">
      <c r="A463" s="1"/>
      <c r="B463" s="1"/>
      <c r="C463" s="1"/>
      <c r="D463" s="1"/>
      <c r="E463" s="110"/>
      <c r="F463" s="1"/>
      <c r="G463" s="1"/>
      <c r="H463" s="1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3"/>
      <c r="U463" s="1"/>
      <c r="V463" s="1"/>
    </row>
    <row r="464" spans="1:22" x14ac:dyDescent="0.25">
      <c r="A464" s="1"/>
      <c r="B464" s="1"/>
      <c r="C464" s="1"/>
      <c r="D464" s="1"/>
      <c r="E464" s="110"/>
      <c r="F464" s="1"/>
      <c r="G464" s="1"/>
      <c r="H464" s="1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3"/>
      <c r="U464" s="1"/>
      <c r="V464" s="1"/>
    </row>
    <row r="465" spans="1:22" x14ac:dyDescent="0.25">
      <c r="A465" s="1"/>
      <c r="B465" s="1"/>
      <c r="C465" s="1"/>
      <c r="D465" s="1"/>
      <c r="E465" s="110"/>
      <c r="F465" s="1"/>
      <c r="G465" s="1"/>
      <c r="H465" s="1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3"/>
      <c r="U465" s="1"/>
      <c r="V465" s="1"/>
    </row>
    <row r="466" spans="1:22" x14ac:dyDescent="0.25">
      <c r="A466" s="1"/>
      <c r="B466" s="1"/>
      <c r="C466" s="1"/>
      <c r="D466" s="1"/>
      <c r="E466" s="110"/>
      <c r="F466" s="1"/>
      <c r="G466" s="1"/>
      <c r="H466" s="1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3"/>
      <c r="U466" s="1"/>
      <c r="V466" s="1"/>
    </row>
    <row r="467" spans="1:22" x14ac:dyDescent="0.25">
      <c r="A467" s="1"/>
      <c r="B467" s="1"/>
      <c r="C467" s="1"/>
      <c r="D467" s="1"/>
      <c r="E467" s="110"/>
      <c r="F467" s="1"/>
      <c r="G467" s="1"/>
      <c r="H467" s="1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3"/>
      <c r="U467" s="1"/>
      <c r="V467" s="1"/>
    </row>
    <row r="468" spans="1:22" x14ac:dyDescent="0.25">
      <c r="A468" s="1"/>
      <c r="B468" s="1"/>
      <c r="C468" s="1"/>
      <c r="D468" s="1"/>
      <c r="E468" s="110"/>
      <c r="F468" s="1"/>
      <c r="G468" s="1"/>
      <c r="H468" s="1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3"/>
      <c r="U468" s="1"/>
      <c r="V468" s="1"/>
    </row>
    <row r="469" spans="1:22" x14ac:dyDescent="0.25">
      <c r="A469" s="1"/>
      <c r="B469" s="1"/>
      <c r="C469" s="1"/>
      <c r="D469" s="1"/>
      <c r="E469" s="110"/>
      <c r="F469" s="1"/>
      <c r="G469" s="1"/>
      <c r="H469" s="1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3"/>
      <c r="U469" s="1"/>
      <c r="V469" s="1"/>
    </row>
    <row r="470" spans="1:22" x14ac:dyDescent="0.25">
      <c r="A470" s="1"/>
      <c r="B470" s="1"/>
      <c r="C470" s="1"/>
      <c r="D470" s="1"/>
      <c r="E470" s="110"/>
      <c r="F470" s="1"/>
      <c r="G470" s="1"/>
      <c r="H470" s="1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3"/>
      <c r="U470" s="1"/>
      <c r="V470" s="1"/>
    </row>
    <row r="471" spans="1:22" x14ac:dyDescent="0.25">
      <c r="A471" s="1"/>
      <c r="B471" s="1"/>
      <c r="C471" s="1"/>
      <c r="D471" s="1"/>
      <c r="E471" s="110"/>
      <c r="F471" s="1"/>
      <c r="G471" s="1"/>
      <c r="H471" s="1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3"/>
      <c r="U471" s="1"/>
      <c r="V471" s="1"/>
    </row>
    <row r="472" spans="1:22" x14ac:dyDescent="0.25">
      <c r="A472" s="1"/>
      <c r="B472" s="1"/>
      <c r="C472" s="1"/>
      <c r="D472" s="1"/>
      <c r="E472" s="110"/>
      <c r="F472" s="1"/>
      <c r="G472" s="1"/>
      <c r="H472" s="1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3"/>
      <c r="U472" s="1"/>
      <c r="V472" s="1"/>
    </row>
    <row r="473" spans="1:22" x14ac:dyDescent="0.25">
      <c r="A473" s="1"/>
      <c r="B473" s="1"/>
      <c r="C473" s="1"/>
      <c r="D473" s="1"/>
      <c r="E473" s="110"/>
      <c r="F473" s="1"/>
      <c r="G473" s="1"/>
      <c r="H473" s="1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3"/>
      <c r="U473" s="1"/>
      <c r="V473" s="1"/>
    </row>
    <row r="474" spans="1:22" x14ac:dyDescent="0.25">
      <c r="A474" s="1"/>
      <c r="B474" s="1"/>
      <c r="C474" s="1"/>
      <c r="D474" s="1"/>
      <c r="E474" s="110"/>
      <c r="F474" s="1"/>
      <c r="G474" s="1"/>
      <c r="H474" s="1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3"/>
      <c r="U474" s="1"/>
      <c r="V474" s="1"/>
    </row>
    <row r="475" spans="1:22" x14ac:dyDescent="0.25">
      <c r="A475" s="1"/>
      <c r="B475" s="1"/>
      <c r="C475" s="1"/>
      <c r="D475" s="1"/>
      <c r="E475" s="110"/>
      <c r="F475" s="1"/>
      <c r="G475" s="1"/>
      <c r="H475" s="1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3"/>
      <c r="U475" s="1"/>
      <c r="V475" s="1"/>
    </row>
    <row r="476" spans="1:22" x14ac:dyDescent="0.25">
      <c r="A476" s="1"/>
      <c r="B476" s="1"/>
      <c r="C476" s="1"/>
      <c r="D476" s="1"/>
      <c r="E476" s="110"/>
      <c r="F476" s="1"/>
      <c r="G476" s="1"/>
      <c r="H476" s="1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3"/>
      <c r="U476" s="1"/>
      <c r="V476" s="1"/>
    </row>
    <row r="477" spans="1:22" x14ac:dyDescent="0.25">
      <c r="A477" s="1"/>
      <c r="B477" s="1"/>
      <c r="C477" s="1"/>
      <c r="D477" s="1"/>
      <c r="E477" s="110"/>
      <c r="F477" s="1"/>
      <c r="G477" s="1"/>
      <c r="H477" s="1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3"/>
      <c r="U477" s="1"/>
      <c r="V477" s="1"/>
    </row>
    <row r="478" spans="1:22" x14ac:dyDescent="0.25">
      <c r="A478" s="1"/>
      <c r="B478" s="1"/>
      <c r="C478" s="1"/>
      <c r="D478" s="1"/>
      <c r="E478" s="110"/>
      <c r="F478" s="1"/>
      <c r="G478" s="1"/>
      <c r="H478" s="1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3"/>
      <c r="U478" s="1"/>
      <c r="V478" s="1"/>
    </row>
    <row r="479" spans="1:22" x14ac:dyDescent="0.25">
      <c r="A479" s="1"/>
      <c r="B479" s="1"/>
      <c r="C479" s="1"/>
      <c r="D479" s="1"/>
      <c r="E479" s="110"/>
      <c r="F479" s="1"/>
      <c r="G479" s="1"/>
      <c r="H479" s="1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3"/>
      <c r="U479" s="1"/>
      <c r="V479" s="1"/>
    </row>
    <row r="480" spans="1:22" x14ac:dyDescent="0.25">
      <c r="A480" s="1"/>
      <c r="B480" s="1"/>
      <c r="C480" s="1"/>
      <c r="D480" s="1"/>
      <c r="E480" s="110"/>
      <c r="F480" s="1"/>
      <c r="G480" s="1"/>
      <c r="H480" s="1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3"/>
      <c r="U480" s="1"/>
      <c r="V480" s="1"/>
    </row>
    <row r="481" spans="1:22" x14ac:dyDescent="0.25">
      <c r="A481" s="1"/>
      <c r="B481" s="1"/>
      <c r="C481" s="1"/>
      <c r="D481" s="1"/>
      <c r="E481" s="110"/>
      <c r="F481" s="1"/>
      <c r="G481" s="1"/>
      <c r="H481" s="1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3"/>
      <c r="U481" s="1"/>
      <c r="V481" s="1"/>
    </row>
    <row r="482" spans="1:22" x14ac:dyDescent="0.25">
      <c r="A482" s="1"/>
      <c r="B482" s="1"/>
      <c r="C482" s="1"/>
      <c r="D482" s="1"/>
      <c r="E482" s="110"/>
      <c r="F482" s="1"/>
      <c r="G482" s="1"/>
      <c r="H482" s="1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3"/>
      <c r="U482" s="1"/>
      <c r="V482" s="1"/>
    </row>
    <row r="483" spans="1:22" x14ac:dyDescent="0.25">
      <c r="A483" s="1"/>
      <c r="B483" s="1"/>
      <c r="C483" s="1"/>
      <c r="D483" s="1"/>
      <c r="E483" s="110"/>
      <c r="F483" s="1"/>
      <c r="G483" s="1"/>
      <c r="H483" s="1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3"/>
      <c r="U483" s="1"/>
      <c r="V483" s="1"/>
    </row>
    <row r="484" spans="1:22" x14ac:dyDescent="0.25">
      <c r="A484" s="1"/>
      <c r="B484" s="1"/>
      <c r="C484" s="1"/>
      <c r="D484" s="1"/>
      <c r="E484" s="110"/>
      <c r="F484" s="1"/>
      <c r="G484" s="1"/>
      <c r="H484" s="1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3"/>
      <c r="U484" s="1"/>
      <c r="V484" s="1"/>
    </row>
    <row r="485" spans="1:22" x14ac:dyDescent="0.25">
      <c r="A485" s="1"/>
      <c r="B485" s="1"/>
      <c r="C485" s="1"/>
      <c r="D485" s="1"/>
      <c r="E485" s="110"/>
      <c r="F485" s="1"/>
      <c r="G485" s="1"/>
      <c r="H485" s="1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3"/>
      <c r="U485" s="1"/>
      <c r="V485" s="1"/>
    </row>
    <row r="486" spans="1:22" x14ac:dyDescent="0.25">
      <c r="A486" s="1"/>
      <c r="B486" s="1"/>
      <c r="C486" s="1"/>
      <c r="D486" s="1"/>
      <c r="E486" s="110"/>
      <c r="F486" s="1"/>
      <c r="G486" s="1"/>
      <c r="H486" s="1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3"/>
      <c r="U486" s="1"/>
      <c r="V486" s="1"/>
    </row>
    <row r="487" spans="1:22" x14ac:dyDescent="0.25">
      <c r="A487" s="1"/>
      <c r="B487" s="1"/>
      <c r="C487" s="1"/>
      <c r="D487" s="1"/>
      <c r="E487" s="110"/>
      <c r="F487" s="1"/>
      <c r="G487" s="1"/>
      <c r="H487" s="1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3"/>
      <c r="U487" s="1"/>
      <c r="V487" s="1"/>
    </row>
    <row r="488" spans="1:22" x14ac:dyDescent="0.25">
      <c r="A488" s="1"/>
      <c r="B488" s="1"/>
      <c r="C488" s="1"/>
      <c r="D488" s="1"/>
      <c r="E488" s="110"/>
      <c r="F488" s="1"/>
      <c r="G488" s="1"/>
      <c r="H488" s="1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3"/>
      <c r="U488" s="1"/>
      <c r="V488" s="1"/>
    </row>
    <row r="489" spans="1:22" x14ac:dyDescent="0.25">
      <c r="A489" s="1"/>
      <c r="B489" s="1"/>
      <c r="C489" s="1"/>
      <c r="D489" s="1"/>
      <c r="E489" s="110"/>
      <c r="F489" s="1"/>
      <c r="G489" s="1"/>
      <c r="H489" s="1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3"/>
      <c r="U489" s="1"/>
      <c r="V489" s="1"/>
    </row>
    <row r="490" spans="1:22" x14ac:dyDescent="0.25">
      <c r="A490" s="1"/>
      <c r="B490" s="1"/>
      <c r="C490" s="1"/>
      <c r="D490" s="1"/>
      <c r="E490" s="110"/>
      <c r="F490" s="1"/>
      <c r="G490" s="1"/>
      <c r="H490" s="1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3"/>
      <c r="U490" s="1"/>
      <c r="V490" s="1"/>
    </row>
    <row r="491" spans="1:22" x14ac:dyDescent="0.25">
      <c r="A491" s="1"/>
      <c r="B491" s="1"/>
      <c r="C491" s="1"/>
      <c r="D491" s="1"/>
      <c r="E491" s="110"/>
      <c r="F491" s="1"/>
      <c r="G491" s="1"/>
      <c r="H491" s="1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3"/>
      <c r="U491" s="1"/>
      <c r="V491" s="1"/>
    </row>
    <row r="492" spans="1:22" x14ac:dyDescent="0.25">
      <c r="A492" s="1"/>
      <c r="B492" s="1"/>
      <c r="C492" s="1"/>
      <c r="D492" s="1"/>
      <c r="E492" s="110"/>
      <c r="F492" s="1"/>
      <c r="G492" s="1"/>
      <c r="H492" s="1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3"/>
      <c r="U492" s="1"/>
      <c r="V492" s="1"/>
    </row>
    <row r="493" spans="1:22" x14ac:dyDescent="0.25">
      <c r="A493" s="1"/>
      <c r="B493" s="1"/>
      <c r="C493" s="1"/>
      <c r="D493" s="1"/>
      <c r="E493" s="110"/>
      <c r="F493" s="1"/>
      <c r="G493" s="1"/>
      <c r="H493" s="1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3"/>
      <c r="U493" s="1"/>
      <c r="V493" s="1"/>
    </row>
    <row r="494" spans="1:22" x14ac:dyDescent="0.25">
      <c r="A494" s="1"/>
      <c r="B494" s="1"/>
      <c r="C494" s="1"/>
      <c r="D494" s="1"/>
      <c r="E494" s="110"/>
      <c r="F494" s="1"/>
      <c r="G494" s="1"/>
      <c r="H494" s="1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3"/>
      <c r="U494" s="1"/>
      <c r="V494" s="1"/>
    </row>
    <row r="495" spans="1:22" x14ac:dyDescent="0.25">
      <c r="A495" s="1"/>
      <c r="B495" s="1"/>
      <c r="C495" s="1"/>
      <c r="D495" s="1"/>
      <c r="E495" s="110"/>
      <c r="F495" s="1"/>
      <c r="G495" s="1"/>
      <c r="H495" s="1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3"/>
      <c r="U495" s="1"/>
      <c r="V495" s="1"/>
    </row>
    <row r="496" spans="1:22" x14ac:dyDescent="0.25">
      <c r="A496" s="1"/>
      <c r="B496" s="1"/>
      <c r="C496" s="1"/>
      <c r="D496" s="1"/>
      <c r="E496" s="110"/>
      <c r="F496" s="1"/>
      <c r="G496" s="1"/>
      <c r="H496" s="1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3"/>
      <c r="U496" s="1"/>
      <c r="V496" s="1"/>
    </row>
    <row r="497" spans="1:22" x14ac:dyDescent="0.25">
      <c r="A497" s="1"/>
      <c r="B497" s="1"/>
      <c r="C497" s="1"/>
      <c r="D497" s="1"/>
      <c r="E497" s="110"/>
      <c r="F497" s="1"/>
      <c r="G497" s="1"/>
      <c r="H497" s="1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3"/>
      <c r="U497" s="1"/>
      <c r="V497" s="1"/>
    </row>
    <row r="498" spans="1:22" x14ac:dyDescent="0.25">
      <c r="A498" s="1"/>
      <c r="B498" s="1"/>
      <c r="C498" s="1"/>
      <c r="D498" s="1"/>
      <c r="E498" s="110"/>
      <c r="F498" s="1"/>
      <c r="G498" s="1"/>
      <c r="H498" s="1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3"/>
      <c r="U498" s="1"/>
      <c r="V498" s="1"/>
    </row>
    <row r="499" spans="1:22" x14ac:dyDescent="0.25">
      <c r="A499" s="1"/>
      <c r="B499" s="1"/>
      <c r="C499" s="1"/>
      <c r="D499" s="1"/>
      <c r="E499" s="110"/>
      <c r="F499" s="1"/>
      <c r="G499" s="1"/>
      <c r="H499" s="1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3"/>
      <c r="U499" s="1"/>
      <c r="V499" s="1"/>
    </row>
    <row r="500" spans="1:22" x14ac:dyDescent="0.25">
      <c r="A500" s="1"/>
      <c r="B500" s="1"/>
      <c r="C500" s="1"/>
      <c r="D500" s="1"/>
      <c r="E500" s="110"/>
      <c r="F500" s="1"/>
      <c r="G500" s="1"/>
      <c r="H500" s="1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3"/>
      <c r="U500" s="1"/>
      <c r="V500" s="1"/>
    </row>
    <row r="501" spans="1:22" x14ac:dyDescent="0.25">
      <c r="A501" s="1"/>
      <c r="B501" s="1"/>
      <c r="C501" s="1"/>
      <c r="D501" s="1"/>
      <c r="E501" s="110"/>
      <c r="F501" s="1"/>
      <c r="G501" s="1"/>
      <c r="H501" s="1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3"/>
      <c r="U501" s="1"/>
      <c r="V501" s="1"/>
    </row>
    <row r="502" spans="1:22" x14ac:dyDescent="0.25">
      <c r="A502" s="1"/>
      <c r="B502" s="1"/>
      <c r="C502" s="1"/>
      <c r="D502" s="1"/>
      <c r="E502" s="110"/>
      <c r="F502" s="1"/>
      <c r="G502" s="1"/>
      <c r="H502" s="1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3"/>
      <c r="U502" s="1"/>
      <c r="V502" s="1"/>
    </row>
    <row r="503" spans="1:22" x14ac:dyDescent="0.25">
      <c r="A503" s="1"/>
      <c r="B503" s="1"/>
      <c r="C503" s="1"/>
      <c r="D503" s="1"/>
      <c r="E503" s="110"/>
      <c r="F503" s="1"/>
      <c r="G503" s="1"/>
      <c r="H503" s="1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3"/>
      <c r="U503" s="1"/>
      <c r="V503" s="1"/>
    </row>
    <row r="504" spans="1:22" x14ac:dyDescent="0.25">
      <c r="A504" s="1"/>
      <c r="B504" s="1"/>
      <c r="C504" s="1"/>
      <c r="D504" s="1"/>
      <c r="E504" s="110"/>
      <c r="F504" s="1"/>
      <c r="G504" s="1"/>
      <c r="H504" s="1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3"/>
      <c r="U504" s="1"/>
      <c r="V504" s="1"/>
    </row>
    <row r="505" spans="1:22" x14ac:dyDescent="0.25">
      <c r="A505" s="1"/>
      <c r="B505" s="1"/>
      <c r="C505" s="1"/>
      <c r="D505" s="1"/>
      <c r="E505" s="110"/>
      <c r="F505" s="1"/>
      <c r="G505" s="1"/>
      <c r="H505" s="1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3"/>
      <c r="U505" s="1"/>
      <c r="V505" s="1"/>
    </row>
    <row r="506" spans="1:22" x14ac:dyDescent="0.25">
      <c r="A506" s="1"/>
      <c r="B506" s="1"/>
      <c r="C506" s="1"/>
      <c r="D506" s="1"/>
      <c r="E506" s="110"/>
      <c r="F506" s="1"/>
      <c r="G506" s="1"/>
      <c r="H506" s="1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3"/>
      <c r="U506" s="1"/>
      <c r="V506" s="1"/>
    </row>
    <row r="507" spans="1:22" x14ac:dyDescent="0.25">
      <c r="A507" s="1"/>
      <c r="B507" s="1"/>
      <c r="C507" s="1"/>
      <c r="D507" s="1"/>
      <c r="E507" s="110"/>
      <c r="F507" s="1"/>
      <c r="G507" s="1"/>
      <c r="H507" s="1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3"/>
      <c r="U507" s="1"/>
      <c r="V507" s="1"/>
    </row>
    <row r="508" spans="1:22" x14ac:dyDescent="0.25">
      <c r="A508" s="1"/>
      <c r="B508" s="1"/>
      <c r="C508" s="1"/>
      <c r="D508" s="1"/>
      <c r="E508" s="110"/>
      <c r="F508" s="1"/>
      <c r="G508" s="1"/>
      <c r="H508" s="1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3"/>
      <c r="U508" s="1"/>
      <c r="V508" s="1"/>
    </row>
    <row r="509" spans="1:22" x14ac:dyDescent="0.25">
      <c r="A509" s="1"/>
      <c r="B509" s="1"/>
      <c r="C509" s="1"/>
      <c r="D509" s="1"/>
      <c r="E509" s="110"/>
      <c r="F509" s="1"/>
      <c r="G509" s="1"/>
      <c r="H509" s="1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3"/>
      <c r="U509" s="1"/>
      <c r="V509" s="1"/>
    </row>
    <row r="510" spans="1:22" x14ac:dyDescent="0.25">
      <c r="A510" s="1"/>
      <c r="B510" s="1"/>
      <c r="C510" s="1"/>
      <c r="D510" s="1"/>
      <c r="E510" s="110"/>
      <c r="F510" s="1"/>
      <c r="G510" s="1"/>
      <c r="H510" s="1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3"/>
      <c r="U510" s="1"/>
      <c r="V510" s="1"/>
    </row>
    <row r="511" spans="1:22" x14ac:dyDescent="0.25">
      <c r="A511" s="1"/>
      <c r="B511" s="1"/>
      <c r="C511" s="1"/>
      <c r="D511" s="1"/>
      <c r="E511" s="110"/>
      <c r="F511" s="1"/>
      <c r="G511" s="1"/>
      <c r="H511" s="1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3"/>
      <c r="U511" s="1"/>
      <c r="V511" s="1"/>
    </row>
    <row r="512" spans="1:22" x14ac:dyDescent="0.25">
      <c r="A512" s="1"/>
      <c r="B512" s="1"/>
      <c r="C512" s="1"/>
      <c r="D512" s="1"/>
      <c r="E512" s="110"/>
      <c r="F512" s="1"/>
      <c r="G512" s="1"/>
      <c r="H512" s="1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3"/>
      <c r="U512" s="1"/>
      <c r="V512" s="1"/>
    </row>
    <row r="513" spans="1:22" x14ac:dyDescent="0.25">
      <c r="A513" s="1"/>
      <c r="B513" s="1"/>
      <c r="C513" s="1"/>
      <c r="D513" s="1"/>
      <c r="E513" s="110"/>
      <c r="F513" s="1"/>
      <c r="G513" s="1"/>
      <c r="H513" s="1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3"/>
      <c r="U513" s="1"/>
      <c r="V513" s="1"/>
    </row>
    <row r="514" spans="1:22" x14ac:dyDescent="0.25">
      <c r="A514" s="1"/>
      <c r="B514" s="1"/>
      <c r="C514" s="1"/>
      <c r="D514" s="1"/>
      <c r="E514" s="110"/>
      <c r="F514" s="1"/>
      <c r="G514" s="1"/>
      <c r="H514" s="1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3"/>
      <c r="U514" s="1"/>
      <c r="V514" s="1"/>
    </row>
    <row r="515" spans="1:22" x14ac:dyDescent="0.25">
      <c r="A515" s="1"/>
      <c r="B515" s="1"/>
      <c r="C515" s="1"/>
      <c r="D515" s="1"/>
      <c r="E515" s="110"/>
      <c r="F515" s="1"/>
      <c r="G515" s="1"/>
      <c r="H515" s="1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3"/>
      <c r="U515" s="1"/>
      <c r="V515" s="1"/>
    </row>
    <row r="516" spans="1:22" x14ac:dyDescent="0.25">
      <c r="A516" s="1"/>
      <c r="B516" s="1"/>
      <c r="C516" s="1"/>
      <c r="D516" s="1"/>
      <c r="E516" s="110"/>
      <c r="F516" s="1"/>
      <c r="G516" s="1"/>
      <c r="H516" s="1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3"/>
      <c r="U516" s="1"/>
      <c r="V516" s="1"/>
    </row>
    <row r="517" spans="1:22" x14ac:dyDescent="0.25">
      <c r="A517" s="1"/>
      <c r="B517" s="1"/>
      <c r="C517" s="1"/>
      <c r="D517" s="1"/>
      <c r="E517" s="110"/>
      <c r="F517" s="1"/>
      <c r="G517" s="1"/>
      <c r="H517" s="1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3"/>
      <c r="U517" s="1"/>
      <c r="V517" s="1"/>
    </row>
    <row r="518" spans="1:22" x14ac:dyDescent="0.25">
      <c r="A518" s="1"/>
      <c r="B518" s="1"/>
      <c r="C518" s="1"/>
      <c r="D518" s="1"/>
      <c r="E518" s="110"/>
      <c r="F518" s="1"/>
      <c r="G518" s="1"/>
      <c r="H518" s="1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3"/>
      <c r="U518" s="1"/>
      <c r="V518" s="1"/>
    </row>
    <row r="519" spans="1:22" x14ac:dyDescent="0.25">
      <c r="A519" s="1"/>
      <c r="B519" s="1"/>
      <c r="C519" s="1"/>
      <c r="D519" s="1"/>
      <c r="E519" s="110"/>
      <c r="F519" s="1"/>
      <c r="G519" s="1"/>
      <c r="H519" s="1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3"/>
      <c r="U519" s="1"/>
      <c r="V519" s="1"/>
    </row>
    <row r="520" spans="1:22" x14ac:dyDescent="0.25">
      <c r="A520" s="1"/>
      <c r="B520" s="1"/>
      <c r="C520" s="1"/>
      <c r="D520" s="1"/>
      <c r="E520" s="110"/>
      <c r="F520" s="1"/>
      <c r="G520" s="1"/>
      <c r="H520" s="1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3"/>
      <c r="U520" s="1"/>
      <c r="V520" s="1"/>
    </row>
    <row r="521" spans="1:22" x14ac:dyDescent="0.25">
      <c r="A521" s="1"/>
      <c r="B521" s="1"/>
      <c r="C521" s="1"/>
      <c r="D521" s="1"/>
      <c r="E521" s="110"/>
      <c r="F521" s="1"/>
      <c r="G521" s="1"/>
      <c r="H521" s="1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3"/>
      <c r="U521" s="1"/>
      <c r="V521" s="1"/>
    </row>
    <row r="522" spans="1:22" x14ac:dyDescent="0.25">
      <c r="A522" s="1"/>
      <c r="B522" s="1"/>
      <c r="C522" s="1"/>
      <c r="D522" s="1"/>
      <c r="E522" s="110"/>
      <c r="F522" s="1"/>
      <c r="G522" s="1"/>
      <c r="H522" s="1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3"/>
      <c r="U522" s="1"/>
      <c r="V522" s="1"/>
    </row>
    <row r="523" spans="1:22" x14ac:dyDescent="0.25">
      <c r="A523" s="1"/>
      <c r="B523" s="1"/>
      <c r="C523" s="1"/>
      <c r="D523" s="1"/>
      <c r="E523" s="110"/>
      <c r="F523" s="1"/>
      <c r="G523" s="1"/>
      <c r="H523" s="1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3"/>
      <c r="U523" s="1"/>
      <c r="V523" s="1"/>
    </row>
    <row r="524" spans="1:22" x14ac:dyDescent="0.25">
      <c r="A524" s="1"/>
      <c r="B524" s="1"/>
      <c r="C524" s="1"/>
      <c r="D524" s="1"/>
      <c r="E524" s="110"/>
      <c r="F524" s="1"/>
      <c r="G524" s="1"/>
      <c r="H524" s="1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3"/>
      <c r="U524" s="1"/>
      <c r="V524" s="1"/>
    </row>
    <row r="525" spans="1:22" x14ac:dyDescent="0.25">
      <c r="A525" s="1"/>
      <c r="B525" s="1"/>
      <c r="C525" s="1"/>
      <c r="D525" s="1"/>
      <c r="E525" s="110"/>
      <c r="F525" s="1"/>
      <c r="G525" s="1"/>
      <c r="H525" s="1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3"/>
      <c r="U525" s="1"/>
      <c r="V525" s="1"/>
    </row>
    <row r="526" spans="1:22" x14ac:dyDescent="0.25">
      <c r="A526" s="1"/>
      <c r="B526" s="1"/>
      <c r="C526" s="1"/>
      <c r="D526" s="1"/>
      <c r="E526" s="110"/>
      <c r="F526" s="1"/>
      <c r="G526" s="1"/>
      <c r="H526" s="1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3"/>
      <c r="U526" s="1"/>
      <c r="V526" s="1"/>
    </row>
    <row r="527" spans="1:22" x14ac:dyDescent="0.25">
      <c r="A527" s="1"/>
      <c r="B527" s="1"/>
      <c r="C527" s="1"/>
      <c r="D527" s="1"/>
      <c r="E527" s="110"/>
      <c r="F527" s="1"/>
      <c r="G527" s="1"/>
      <c r="H527" s="1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3"/>
      <c r="U527" s="1"/>
      <c r="V527" s="1"/>
    </row>
    <row r="528" spans="1:22" x14ac:dyDescent="0.25">
      <c r="A528" s="1"/>
      <c r="B528" s="1"/>
      <c r="C528" s="1"/>
      <c r="D528" s="1"/>
      <c r="E528" s="110"/>
      <c r="F528" s="1"/>
      <c r="G528" s="1"/>
      <c r="H528" s="1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3"/>
      <c r="U528" s="1"/>
      <c r="V528" s="1"/>
    </row>
    <row r="529" spans="1:22" x14ac:dyDescent="0.25">
      <c r="A529" s="1"/>
      <c r="B529" s="1"/>
      <c r="C529" s="1"/>
      <c r="D529" s="1"/>
      <c r="E529" s="110"/>
      <c r="F529" s="1"/>
      <c r="G529" s="1"/>
      <c r="H529" s="1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3"/>
      <c r="U529" s="1"/>
      <c r="V529" s="1"/>
    </row>
    <row r="530" spans="1:22" x14ac:dyDescent="0.25">
      <c r="A530" s="1"/>
      <c r="B530" s="1"/>
      <c r="C530" s="1"/>
      <c r="D530" s="1"/>
      <c r="E530" s="110"/>
      <c r="F530" s="1"/>
      <c r="G530" s="1"/>
      <c r="H530" s="1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3"/>
      <c r="U530" s="1"/>
      <c r="V530" s="1"/>
    </row>
    <row r="531" spans="1:22" x14ac:dyDescent="0.25">
      <c r="A531" s="1"/>
      <c r="B531" s="1"/>
      <c r="C531" s="1"/>
      <c r="D531" s="1"/>
      <c r="E531" s="110"/>
      <c r="F531" s="1"/>
      <c r="G531" s="1"/>
      <c r="H531" s="1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3"/>
      <c r="U531" s="1"/>
      <c r="V531" s="1"/>
    </row>
    <row r="532" spans="1:22" x14ac:dyDescent="0.25">
      <c r="A532" s="1"/>
      <c r="B532" s="1"/>
      <c r="C532" s="1"/>
      <c r="D532" s="1"/>
      <c r="E532" s="110"/>
      <c r="F532" s="1"/>
      <c r="G532" s="1"/>
      <c r="H532" s="1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3"/>
      <c r="U532" s="1"/>
      <c r="V532" s="1"/>
    </row>
    <row r="533" spans="1:22" x14ac:dyDescent="0.25">
      <c r="A533" s="1"/>
      <c r="B533" s="1"/>
      <c r="C533" s="1"/>
      <c r="D533" s="1"/>
      <c r="E533" s="110"/>
      <c r="F533" s="1"/>
      <c r="G533" s="1"/>
      <c r="H533" s="1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3"/>
      <c r="U533" s="1"/>
      <c r="V533" s="1"/>
    </row>
    <row r="534" spans="1:22" x14ac:dyDescent="0.25">
      <c r="A534" s="1"/>
      <c r="B534" s="1"/>
      <c r="C534" s="1"/>
      <c r="D534" s="1"/>
      <c r="E534" s="110"/>
      <c r="F534" s="1"/>
      <c r="G534" s="1"/>
      <c r="H534" s="1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3"/>
      <c r="U534" s="1"/>
      <c r="V534" s="1"/>
    </row>
    <row r="535" spans="1:22" x14ac:dyDescent="0.25">
      <c r="A535" s="1"/>
      <c r="B535" s="1"/>
      <c r="C535" s="1"/>
      <c r="D535" s="1"/>
      <c r="E535" s="110"/>
      <c r="F535" s="1"/>
      <c r="G535" s="1"/>
      <c r="H535" s="1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3"/>
      <c r="U535" s="1"/>
      <c r="V535" s="1"/>
    </row>
    <row r="536" spans="1:22" x14ac:dyDescent="0.25">
      <c r="A536" s="1"/>
      <c r="B536" s="1"/>
      <c r="C536" s="1"/>
      <c r="D536" s="1"/>
      <c r="E536" s="110"/>
      <c r="F536" s="1"/>
      <c r="G536" s="1"/>
      <c r="H536" s="1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3"/>
      <c r="U536" s="1"/>
      <c r="V536" s="1"/>
    </row>
    <row r="537" spans="1:22" x14ac:dyDescent="0.25">
      <c r="A537" s="1"/>
      <c r="B537" s="1"/>
      <c r="C537" s="1"/>
      <c r="D537" s="1"/>
      <c r="E537" s="110"/>
      <c r="F537" s="1"/>
      <c r="G537" s="1"/>
      <c r="H537" s="1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3"/>
      <c r="U537" s="1"/>
      <c r="V537" s="1"/>
    </row>
    <row r="538" spans="1:22" x14ac:dyDescent="0.25">
      <c r="A538" s="1"/>
      <c r="B538" s="1"/>
      <c r="C538" s="1"/>
      <c r="D538" s="1"/>
      <c r="E538" s="110"/>
      <c r="F538" s="1"/>
      <c r="G538" s="1"/>
      <c r="H538" s="1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3"/>
      <c r="U538" s="1"/>
      <c r="V538" s="1"/>
    </row>
    <row r="539" spans="1:22" x14ac:dyDescent="0.25">
      <c r="A539" s="1"/>
      <c r="B539" s="1"/>
      <c r="C539" s="1"/>
      <c r="D539" s="1"/>
      <c r="E539" s="110"/>
      <c r="F539" s="1"/>
      <c r="G539" s="1"/>
      <c r="H539" s="1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3"/>
      <c r="U539" s="1"/>
      <c r="V539" s="1"/>
    </row>
    <row r="540" spans="1:22" x14ac:dyDescent="0.25">
      <c r="A540" s="1"/>
      <c r="B540" s="1"/>
      <c r="C540" s="1"/>
      <c r="D540" s="1"/>
      <c r="E540" s="110"/>
      <c r="F540" s="1"/>
      <c r="G540" s="1"/>
      <c r="H540" s="1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3"/>
      <c r="U540" s="1"/>
      <c r="V540" s="1"/>
    </row>
    <row r="541" spans="1:22" x14ac:dyDescent="0.25">
      <c r="A541" s="1"/>
      <c r="B541" s="1"/>
      <c r="C541" s="1"/>
      <c r="D541" s="1"/>
      <c r="E541" s="110"/>
      <c r="F541" s="1"/>
      <c r="G541" s="1"/>
      <c r="H541" s="1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3"/>
      <c r="U541" s="1"/>
      <c r="V541" s="1"/>
    </row>
    <row r="542" spans="1:22" x14ac:dyDescent="0.25">
      <c r="A542" s="1"/>
      <c r="B542" s="1"/>
      <c r="C542" s="1"/>
      <c r="D542" s="1"/>
      <c r="E542" s="110"/>
      <c r="F542" s="1"/>
      <c r="G542" s="1"/>
      <c r="H542" s="1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3"/>
      <c r="U542" s="1"/>
      <c r="V542" s="1"/>
    </row>
    <row r="543" spans="1:22" x14ac:dyDescent="0.25">
      <c r="A543" s="1"/>
      <c r="B543" s="1"/>
      <c r="C543" s="1"/>
      <c r="D543" s="1"/>
      <c r="E543" s="110"/>
      <c r="F543" s="1"/>
      <c r="G543" s="1"/>
      <c r="H543" s="1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3"/>
      <c r="U543" s="1"/>
      <c r="V543" s="1"/>
    </row>
    <row r="544" spans="1:22" x14ac:dyDescent="0.25">
      <c r="A544" s="1"/>
      <c r="B544" s="1"/>
      <c r="C544" s="1"/>
      <c r="D544" s="1"/>
      <c r="E544" s="110"/>
      <c r="F544" s="1"/>
      <c r="G544" s="1"/>
      <c r="H544" s="1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3"/>
      <c r="U544" s="1"/>
      <c r="V544" s="1"/>
    </row>
    <row r="545" spans="1:22" x14ac:dyDescent="0.25">
      <c r="A545" s="1"/>
      <c r="B545" s="1"/>
      <c r="C545" s="1"/>
      <c r="D545" s="1"/>
      <c r="E545" s="110"/>
      <c r="F545" s="1"/>
      <c r="G545" s="1"/>
      <c r="H545" s="1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3"/>
      <c r="U545" s="1"/>
      <c r="V545" s="1"/>
    </row>
    <row r="546" spans="1:22" x14ac:dyDescent="0.25">
      <c r="A546" s="1"/>
      <c r="B546" s="1"/>
      <c r="C546" s="1"/>
      <c r="D546" s="1"/>
      <c r="E546" s="110"/>
      <c r="F546" s="1"/>
      <c r="G546" s="1"/>
      <c r="H546" s="1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3"/>
      <c r="U546" s="1"/>
      <c r="V546" s="1"/>
    </row>
    <row r="547" spans="1:22" x14ac:dyDescent="0.25">
      <c r="A547" s="1"/>
      <c r="B547" s="1"/>
      <c r="C547" s="1"/>
      <c r="D547" s="1"/>
      <c r="E547" s="110"/>
      <c r="F547" s="1"/>
      <c r="G547" s="1"/>
      <c r="H547" s="1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3"/>
      <c r="U547" s="1"/>
      <c r="V547" s="1"/>
    </row>
    <row r="548" spans="1:22" x14ac:dyDescent="0.25">
      <c r="A548" s="1"/>
      <c r="B548" s="1"/>
      <c r="C548" s="1"/>
      <c r="D548" s="1"/>
      <c r="E548" s="110"/>
      <c r="F548" s="1"/>
      <c r="G548" s="1"/>
      <c r="H548" s="1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3"/>
      <c r="U548" s="1"/>
      <c r="V548" s="1"/>
    </row>
    <row r="549" spans="1:22" x14ac:dyDescent="0.25">
      <c r="A549" s="1"/>
      <c r="B549" s="1"/>
      <c r="C549" s="1"/>
      <c r="D549" s="1"/>
      <c r="E549" s="110"/>
      <c r="F549" s="1"/>
      <c r="G549" s="1"/>
      <c r="H549" s="1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3"/>
      <c r="U549" s="1"/>
      <c r="V549" s="1"/>
    </row>
    <row r="550" spans="1:22" x14ac:dyDescent="0.25">
      <c r="A550" s="1"/>
      <c r="B550" s="1"/>
      <c r="C550" s="1"/>
      <c r="D550" s="1"/>
      <c r="E550" s="110"/>
      <c r="F550" s="1"/>
      <c r="G550" s="1"/>
      <c r="H550" s="1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3"/>
      <c r="U550" s="1"/>
      <c r="V550" s="1"/>
    </row>
    <row r="551" spans="1:22" x14ac:dyDescent="0.25">
      <c r="A551" s="1"/>
      <c r="B551" s="1"/>
      <c r="C551" s="1"/>
      <c r="D551" s="1"/>
      <c r="E551" s="110"/>
      <c r="F551" s="1"/>
      <c r="G551" s="1"/>
      <c r="H551" s="1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3"/>
      <c r="U551" s="1"/>
      <c r="V551" s="1"/>
    </row>
    <row r="552" spans="1:22" x14ac:dyDescent="0.25">
      <c r="A552" s="1"/>
      <c r="B552" s="1"/>
      <c r="C552" s="1"/>
      <c r="D552" s="1"/>
      <c r="E552" s="110"/>
      <c r="F552" s="1"/>
      <c r="G552" s="1"/>
      <c r="H552" s="1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3"/>
      <c r="U552" s="1"/>
      <c r="V552" s="1"/>
    </row>
    <row r="553" spans="1:22" x14ac:dyDescent="0.25">
      <c r="A553" s="1"/>
      <c r="B553" s="1"/>
      <c r="C553" s="1"/>
      <c r="D553" s="1"/>
      <c r="E553" s="110"/>
      <c r="F553" s="1"/>
      <c r="G553" s="1"/>
      <c r="H553" s="1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3"/>
      <c r="U553" s="1"/>
      <c r="V553" s="1"/>
    </row>
    <row r="554" spans="1:22" x14ac:dyDescent="0.25">
      <c r="A554" s="1"/>
      <c r="B554" s="1"/>
      <c r="C554" s="1"/>
      <c r="D554" s="1"/>
      <c r="E554" s="110"/>
      <c r="F554" s="1"/>
      <c r="G554" s="1"/>
      <c r="H554" s="1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3"/>
      <c r="U554" s="1"/>
      <c r="V554" s="1"/>
    </row>
    <row r="555" spans="1:22" x14ac:dyDescent="0.25">
      <c r="A555" s="1"/>
      <c r="B555" s="1"/>
      <c r="C555" s="1"/>
      <c r="D555" s="1"/>
      <c r="E555" s="110"/>
      <c r="F555" s="1"/>
      <c r="G555" s="1"/>
      <c r="H555" s="1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3"/>
      <c r="U555" s="1"/>
      <c r="V555" s="1"/>
    </row>
    <row r="556" spans="1:22" x14ac:dyDescent="0.25">
      <c r="A556" s="1"/>
      <c r="B556" s="1"/>
      <c r="C556" s="1"/>
      <c r="D556" s="1"/>
      <c r="E556" s="110"/>
      <c r="F556" s="1"/>
      <c r="G556" s="1"/>
      <c r="H556" s="1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3"/>
      <c r="U556" s="1"/>
      <c r="V556" s="1"/>
    </row>
    <row r="557" spans="1:22" x14ac:dyDescent="0.25">
      <c r="A557" s="1"/>
      <c r="B557" s="1"/>
      <c r="C557" s="1"/>
      <c r="D557" s="1"/>
      <c r="E557" s="110"/>
      <c r="F557" s="1"/>
      <c r="G557" s="1"/>
      <c r="H557" s="1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3"/>
      <c r="U557" s="1"/>
      <c r="V557" s="1"/>
    </row>
    <row r="558" spans="1:22" x14ac:dyDescent="0.25">
      <c r="A558" s="1"/>
      <c r="B558" s="1"/>
      <c r="C558" s="1"/>
      <c r="D558" s="1"/>
      <c r="E558" s="110"/>
      <c r="F558" s="1"/>
      <c r="G558" s="1"/>
      <c r="H558" s="1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3"/>
      <c r="U558" s="1"/>
      <c r="V558" s="1"/>
    </row>
    <row r="559" spans="1:22" x14ac:dyDescent="0.25">
      <c r="A559" s="1"/>
      <c r="B559" s="1"/>
      <c r="C559" s="1"/>
      <c r="D559" s="1"/>
      <c r="E559" s="110"/>
      <c r="F559" s="1"/>
      <c r="G559" s="1"/>
      <c r="H559" s="1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3"/>
      <c r="U559" s="1"/>
      <c r="V559" s="1"/>
    </row>
    <row r="560" spans="1:22" x14ac:dyDescent="0.25">
      <c r="A560" s="1"/>
      <c r="B560" s="1"/>
      <c r="C560" s="1"/>
      <c r="D560" s="1"/>
      <c r="E560" s="110"/>
      <c r="F560" s="1"/>
      <c r="G560" s="1"/>
      <c r="H560" s="1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3"/>
      <c r="U560" s="1"/>
      <c r="V560" s="1"/>
    </row>
    <row r="561" spans="1:22" x14ac:dyDescent="0.25">
      <c r="A561" s="1"/>
      <c r="B561" s="1"/>
      <c r="C561" s="1"/>
      <c r="D561" s="1"/>
      <c r="E561" s="110"/>
      <c r="F561" s="1"/>
      <c r="G561" s="1"/>
      <c r="H561" s="1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3"/>
      <c r="U561" s="1"/>
      <c r="V561" s="1"/>
    </row>
    <row r="562" spans="1:22" x14ac:dyDescent="0.25">
      <c r="A562" s="1"/>
      <c r="B562" s="1"/>
      <c r="C562" s="1"/>
      <c r="D562" s="1"/>
      <c r="E562" s="110"/>
      <c r="F562" s="1"/>
      <c r="G562" s="1"/>
      <c r="H562" s="1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3"/>
      <c r="U562" s="1"/>
      <c r="V562" s="1"/>
    </row>
    <row r="563" spans="1:22" x14ac:dyDescent="0.25">
      <c r="A563" s="1"/>
      <c r="B563" s="1"/>
      <c r="C563" s="1"/>
      <c r="D563" s="1"/>
      <c r="E563" s="110"/>
      <c r="F563" s="1"/>
      <c r="G563" s="1"/>
      <c r="H563" s="1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3"/>
      <c r="U563" s="1"/>
      <c r="V563" s="1"/>
    </row>
    <row r="564" spans="1:22" x14ac:dyDescent="0.25">
      <c r="A564" s="1"/>
      <c r="B564" s="1"/>
      <c r="C564" s="1"/>
      <c r="D564" s="1"/>
      <c r="E564" s="110"/>
      <c r="F564" s="1"/>
      <c r="G564" s="1"/>
      <c r="H564" s="1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3"/>
      <c r="U564" s="1"/>
      <c r="V564" s="1"/>
    </row>
    <row r="565" spans="1:22" x14ac:dyDescent="0.25">
      <c r="A565" s="1"/>
      <c r="B565" s="1"/>
      <c r="C565" s="1"/>
      <c r="D565" s="1"/>
      <c r="E565" s="110"/>
      <c r="F565" s="1"/>
      <c r="G565" s="1"/>
      <c r="H565" s="1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3"/>
      <c r="U565" s="1"/>
      <c r="V565" s="1"/>
    </row>
    <row r="566" spans="1:22" x14ac:dyDescent="0.25">
      <c r="A566" s="1"/>
      <c r="B566" s="1"/>
      <c r="C566" s="1"/>
      <c r="D566" s="1"/>
      <c r="E566" s="110"/>
      <c r="F566" s="1"/>
      <c r="G566" s="1"/>
      <c r="H566" s="1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3"/>
      <c r="U566" s="1"/>
      <c r="V566" s="1"/>
    </row>
    <row r="567" spans="1:22" x14ac:dyDescent="0.25">
      <c r="A567" s="1"/>
      <c r="B567" s="1"/>
      <c r="C567" s="1"/>
      <c r="D567" s="1"/>
      <c r="E567" s="110"/>
      <c r="F567" s="1"/>
      <c r="G567" s="1"/>
      <c r="H567" s="1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3"/>
      <c r="U567" s="1"/>
      <c r="V567" s="1"/>
    </row>
    <row r="568" spans="1:22" x14ac:dyDescent="0.25">
      <c r="A568" s="1"/>
      <c r="B568" s="1"/>
      <c r="C568" s="1"/>
      <c r="D568" s="1"/>
      <c r="E568" s="110"/>
      <c r="F568" s="1"/>
      <c r="G568" s="1"/>
      <c r="H568" s="1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3"/>
      <c r="U568" s="1"/>
      <c r="V568" s="1"/>
    </row>
    <row r="569" spans="1:22" x14ac:dyDescent="0.25">
      <c r="A569" s="1"/>
      <c r="B569" s="1"/>
      <c r="C569" s="1"/>
      <c r="D569" s="1"/>
      <c r="E569" s="110"/>
      <c r="F569" s="1"/>
      <c r="G569" s="1"/>
      <c r="H569" s="1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3"/>
      <c r="U569" s="1"/>
      <c r="V569" s="1"/>
    </row>
    <row r="570" spans="1:22" x14ac:dyDescent="0.25">
      <c r="A570" s="1"/>
      <c r="B570" s="1"/>
      <c r="C570" s="1"/>
      <c r="D570" s="1"/>
      <c r="E570" s="110"/>
      <c r="F570" s="1"/>
      <c r="G570" s="1"/>
      <c r="H570" s="1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3"/>
      <c r="U570" s="1"/>
      <c r="V570" s="1"/>
    </row>
    <row r="571" spans="1:22" x14ac:dyDescent="0.25">
      <c r="A571" s="1"/>
      <c r="B571" s="1"/>
      <c r="C571" s="1"/>
      <c r="D571" s="1"/>
      <c r="E571" s="110"/>
      <c r="F571" s="1"/>
      <c r="G571" s="1"/>
      <c r="H571" s="1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3"/>
      <c r="U571" s="1"/>
      <c r="V571" s="1"/>
    </row>
    <row r="572" spans="1:22" x14ac:dyDescent="0.25">
      <c r="A572" s="1"/>
      <c r="B572" s="1"/>
      <c r="C572" s="1"/>
      <c r="D572" s="1"/>
      <c r="E572" s="110"/>
      <c r="F572" s="1"/>
      <c r="G572" s="1"/>
      <c r="H572" s="1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3"/>
      <c r="U572" s="1"/>
      <c r="V572" s="1"/>
    </row>
    <row r="573" spans="1:22" x14ac:dyDescent="0.25">
      <c r="A573" s="1"/>
      <c r="B573" s="1"/>
      <c r="C573" s="1"/>
      <c r="D573" s="1"/>
      <c r="E573" s="110"/>
      <c r="F573" s="1"/>
      <c r="G573" s="1"/>
      <c r="H573" s="1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3"/>
      <c r="U573" s="1"/>
      <c r="V573" s="1"/>
    </row>
    <row r="574" spans="1:22" x14ac:dyDescent="0.25">
      <c r="A574" s="1"/>
      <c r="B574" s="1"/>
      <c r="C574" s="1"/>
      <c r="D574" s="1"/>
      <c r="E574" s="110"/>
      <c r="F574" s="1"/>
      <c r="G574" s="1"/>
      <c r="H574" s="1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3"/>
      <c r="U574" s="1"/>
      <c r="V574" s="1"/>
    </row>
    <row r="575" spans="1:22" x14ac:dyDescent="0.25">
      <c r="A575" s="1"/>
      <c r="B575" s="1"/>
      <c r="C575" s="1"/>
      <c r="D575" s="1"/>
      <c r="E575" s="110"/>
      <c r="F575" s="1"/>
      <c r="G575" s="1"/>
      <c r="H575" s="1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3"/>
      <c r="U575" s="1"/>
      <c r="V575" s="1"/>
    </row>
    <row r="576" spans="1:22" x14ac:dyDescent="0.25">
      <c r="A576" s="1"/>
      <c r="B576" s="1"/>
      <c r="C576" s="1"/>
      <c r="D576" s="1"/>
      <c r="E576" s="110"/>
      <c r="F576" s="1"/>
      <c r="G576" s="1"/>
      <c r="H576" s="1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3"/>
      <c r="U576" s="1"/>
      <c r="V576" s="1"/>
    </row>
    <row r="577" spans="1:22" x14ac:dyDescent="0.25">
      <c r="A577" s="1"/>
      <c r="B577" s="1"/>
      <c r="C577" s="1"/>
      <c r="D577" s="1"/>
      <c r="E577" s="110"/>
      <c r="F577" s="1"/>
      <c r="G577" s="1"/>
      <c r="H577" s="1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3"/>
      <c r="U577" s="1"/>
      <c r="V577" s="1"/>
    </row>
    <row r="578" spans="1:22" x14ac:dyDescent="0.25">
      <c r="A578" s="1"/>
      <c r="B578" s="1"/>
      <c r="C578" s="1"/>
      <c r="D578" s="1"/>
      <c r="E578" s="110"/>
      <c r="F578" s="1"/>
      <c r="G578" s="1"/>
      <c r="H578" s="1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3"/>
      <c r="U578" s="1"/>
      <c r="V578" s="1"/>
    </row>
    <row r="579" spans="1:22" x14ac:dyDescent="0.25">
      <c r="A579" s="1"/>
      <c r="B579" s="1"/>
      <c r="C579" s="1"/>
      <c r="D579" s="1"/>
      <c r="E579" s="110"/>
      <c r="F579" s="1"/>
      <c r="G579" s="1"/>
      <c r="H579" s="1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3"/>
      <c r="U579" s="1"/>
      <c r="V579" s="1"/>
    </row>
    <row r="580" spans="1:22" x14ac:dyDescent="0.25">
      <c r="A580" s="1"/>
      <c r="B580" s="1"/>
      <c r="C580" s="1"/>
      <c r="D580" s="1"/>
      <c r="E580" s="110"/>
      <c r="F580" s="1"/>
      <c r="G580" s="1"/>
      <c r="H580" s="1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3"/>
      <c r="U580" s="1"/>
      <c r="V580" s="1"/>
    </row>
    <row r="581" spans="1:22" x14ac:dyDescent="0.25">
      <c r="A581" s="1"/>
      <c r="B581" s="1"/>
      <c r="C581" s="1"/>
      <c r="D581" s="1"/>
      <c r="E581" s="110"/>
      <c r="F581" s="1"/>
      <c r="G581" s="1"/>
      <c r="H581" s="1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3"/>
      <c r="U581" s="1"/>
      <c r="V581" s="1"/>
    </row>
    <row r="582" spans="1:22" x14ac:dyDescent="0.25">
      <c r="A582" s="1"/>
      <c r="B582" s="1"/>
      <c r="C582" s="1"/>
      <c r="D582" s="1"/>
      <c r="E582" s="110"/>
      <c r="F582" s="1"/>
      <c r="G582" s="1"/>
      <c r="H582" s="1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3"/>
      <c r="U582" s="1"/>
      <c r="V582" s="1"/>
    </row>
    <row r="583" spans="1:22" x14ac:dyDescent="0.25">
      <c r="A583" s="1"/>
      <c r="B583" s="1"/>
      <c r="C583" s="1"/>
      <c r="D583" s="1"/>
      <c r="E583" s="110"/>
      <c r="F583" s="1"/>
      <c r="G583" s="1"/>
      <c r="H583" s="1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3"/>
      <c r="U583" s="1"/>
      <c r="V583" s="1"/>
    </row>
    <row r="584" spans="1:22" x14ac:dyDescent="0.25">
      <c r="A584" s="1"/>
      <c r="B584" s="1"/>
      <c r="C584" s="1"/>
      <c r="D584" s="1"/>
      <c r="E584" s="110"/>
      <c r="F584" s="1"/>
      <c r="G584" s="1"/>
      <c r="H584" s="1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3"/>
      <c r="U584" s="1"/>
      <c r="V584" s="1"/>
    </row>
    <row r="585" spans="1:22" x14ac:dyDescent="0.25">
      <c r="A585" s="1"/>
      <c r="B585" s="1"/>
      <c r="C585" s="1"/>
      <c r="D585" s="1"/>
      <c r="E585" s="110"/>
      <c r="F585" s="1"/>
      <c r="G585" s="1"/>
      <c r="H585" s="1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3"/>
      <c r="U585" s="1"/>
      <c r="V585" s="1"/>
    </row>
    <row r="586" spans="1:22" x14ac:dyDescent="0.25">
      <c r="A586" s="1"/>
      <c r="B586" s="1"/>
      <c r="C586" s="1"/>
      <c r="D586" s="1"/>
      <c r="E586" s="110"/>
      <c r="F586" s="1"/>
      <c r="G586" s="1"/>
      <c r="H586" s="1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3"/>
      <c r="U586" s="1"/>
      <c r="V586" s="1"/>
    </row>
    <row r="587" spans="1:22" x14ac:dyDescent="0.25">
      <c r="A587" s="1"/>
      <c r="B587" s="1"/>
      <c r="C587" s="1"/>
      <c r="D587" s="1"/>
      <c r="E587" s="110"/>
      <c r="F587" s="1"/>
      <c r="G587" s="1"/>
      <c r="H587" s="1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3"/>
      <c r="U587" s="1"/>
      <c r="V587" s="1"/>
    </row>
    <row r="588" spans="1:22" x14ac:dyDescent="0.25">
      <c r="A588" s="1"/>
      <c r="B588" s="1"/>
      <c r="C588" s="1"/>
      <c r="D588" s="1"/>
      <c r="E588" s="110"/>
      <c r="F588" s="1"/>
      <c r="G588" s="1"/>
      <c r="H588" s="1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3"/>
      <c r="U588" s="1"/>
      <c r="V588" s="1"/>
    </row>
    <row r="589" spans="1:22" x14ac:dyDescent="0.25">
      <c r="A589" s="1"/>
      <c r="B589" s="1"/>
      <c r="C589" s="1"/>
      <c r="D589" s="1"/>
      <c r="E589" s="110"/>
      <c r="F589" s="1"/>
      <c r="G589" s="1"/>
      <c r="H589" s="1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3"/>
      <c r="U589" s="1"/>
      <c r="V589" s="1"/>
    </row>
    <row r="590" spans="1:22" x14ac:dyDescent="0.25">
      <c r="A590" s="1"/>
      <c r="B590" s="1"/>
      <c r="C590" s="1"/>
      <c r="D590" s="1"/>
      <c r="E590" s="110"/>
      <c r="F590" s="1"/>
      <c r="G590" s="1"/>
      <c r="H590" s="1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3"/>
      <c r="U590" s="1"/>
      <c r="V590" s="1"/>
    </row>
    <row r="591" spans="1:22" x14ac:dyDescent="0.25">
      <c r="A591" s="1"/>
      <c r="B591" s="1"/>
      <c r="C591" s="1"/>
      <c r="D591" s="1"/>
      <c r="E591" s="110"/>
      <c r="F591" s="1"/>
      <c r="G591" s="1"/>
      <c r="H591" s="1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3"/>
      <c r="U591" s="1"/>
      <c r="V591" s="1"/>
    </row>
    <row r="592" spans="1:22" x14ac:dyDescent="0.25">
      <c r="A592" s="1"/>
      <c r="B592" s="1"/>
      <c r="C592" s="1"/>
      <c r="D592" s="1"/>
      <c r="E592" s="110"/>
      <c r="F592" s="1"/>
      <c r="G592" s="1"/>
      <c r="H592" s="1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3"/>
      <c r="U592" s="1"/>
      <c r="V592" s="1"/>
    </row>
    <row r="593" spans="1:22" x14ac:dyDescent="0.25">
      <c r="A593" s="1"/>
      <c r="B593" s="1"/>
      <c r="C593" s="1"/>
      <c r="D593" s="1"/>
      <c r="E593" s="110"/>
      <c r="F593" s="1"/>
      <c r="G593" s="1"/>
      <c r="H593" s="1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3"/>
      <c r="U593" s="1"/>
      <c r="V593" s="1"/>
    </row>
    <row r="594" spans="1:22" x14ac:dyDescent="0.25">
      <c r="A594" s="1"/>
      <c r="B594" s="1"/>
      <c r="C594" s="1"/>
      <c r="D594" s="1"/>
      <c r="E594" s="110"/>
      <c r="F594" s="1"/>
      <c r="G594" s="1"/>
      <c r="H594" s="1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3"/>
      <c r="U594" s="1"/>
      <c r="V594" s="1"/>
    </row>
    <row r="595" spans="1:22" x14ac:dyDescent="0.25">
      <c r="A595" s="1"/>
      <c r="B595" s="1"/>
      <c r="C595" s="1"/>
      <c r="D595" s="1"/>
      <c r="E595" s="110"/>
      <c r="F595" s="1"/>
      <c r="G595" s="1"/>
      <c r="H595" s="1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3"/>
      <c r="U595" s="1"/>
      <c r="V595" s="1"/>
    </row>
    <row r="596" spans="1:22" x14ac:dyDescent="0.25">
      <c r="A596" s="1"/>
      <c r="B596" s="1"/>
      <c r="C596" s="1"/>
      <c r="D596" s="1"/>
      <c r="E596" s="110"/>
      <c r="F596" s="1"/>
      <c r="G596" s="1"/>
      <c r="H596" s="1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3"/>
      <c r="U596" s="1"/>
      <c r="V596" s="1"/>
    </row>
    <row r="597" spans="1:22" x14ac:dyDescent="0.25">
      <c r="A597" s="1"/>
      <c r="B597" s="1"/>
      <c r="C597" s="1"/>
      <c r="D597" s="1"/>
      <c r="E597" s="110"/>
      <c r="F597" s="1"/>
      <c r="G597" s="1"/>
      <c r="H597" s="1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3"/>
      <c r="U597" s="1"/>
      <c r="V597" s="1"/>
    </row>
    <row r="598" spans="1:22" x14ac:dyDescent="0.25">
      <c r="A598" s="1"/>
      <c r="B598" s="1"/>
      <c r="C598" s="1"/>
      <c r="D598" s="1"/>
      <c r="E598" s="110"/>
      <c r="F598" s="1"/>
      <c r="G598" s="1"/>
      <c r="H598" s="1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3"/>
      <c r="U598" s="1"/>
      <c r="V598" s="1"/>
    </row>
    <row r="599" spans="1:22" x14ac:dyDescent="0.25">
      <c r="A599" s="1"/>
      <c r="B599" s="1"/>
      <c r="C599" s="1"/>
      <c r="D599" s="1"/>
      <c r="E599" s="110"/>
      <c r="F599" s="1"/>
      <c r="G599" s="1"/>
      <c r="H599" s="1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3"/>
      <c r="U599" s="1"/>
      <c r="V599" s="1"/>
    </row>
    <row r="600" spans="1:22" x14ac:dyDescent="0.25">
      <c r="A600" s="1"/>
      <c r="B600" s="1"/>
      <c r="C600" s="1"/>
      <c r="D600" s="1"/>
      <c r="E600" s="110"/>
      <c r="F600" s="1"/>
      <c r="G600" s="1"/>
      <c r="H600" s="1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3"/>
      <c r="U600" s="1"/>
      <c r="V600" s="1"/>
    </row>
    <row r="601" spans="1:22" x14ac:dyDescent="0.25">
      <c r="A601" s="1"/>
      <c r="B601" s="1"/>
      <c r="C601" s="1"/>
      <c r="D601" s="1"/>
      <c r="E601" s="110"/>
      <c r="F601" s="1"/>
      <c r="G601" s="1"/>
      <c r="H601" s="1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3"/>
      <c r="U601" s="1"/>
      <c r="V601" s="1"/>
    </row>
    <row r="602" spans="1:22" x14ac:dyDescent="0.25">
      <c r="A602" s="1"/>
      <c r="B602" s="1"/>
      <c r="C602" s="1"/>
      <c r="D602" s="1"/>
      <c r="E602" s="11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3"/>
      <c r="U602" s="1"/>
      <c r="V602" s="1"/>
    </row>
    <row r="603" spans="1:22" x14ac:dyDescent="0.25">
      <c r="A603" s="1"/>
      <c r="B603" s="1"/>
      <c r="C603" s="1"/>
      <c r="D603" s="1"/>
      <c r="E603" s="110"/>
      <c r="F603" s="1"/>
      <c r="G603" s="1"/>
      <c r="H603" s="1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3"/>
      <c r="U603" s="1"/>
      <c r="V603" s="1"/>
    </row>
    <row r="604" spans="1:22" x14ac:dyDescent="0.25">
      <c r="A604" s="1"/>
      <c r="B604" s="1"/>
      <c r="C604" s="1"/>
      <c r="D604" s="1"/>
      <c r="E604" s="110"/>
      <c r="F604" s="1"/>
      <c r="G604" s="1"/>
      <c r="H604" s="1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3"/>
      <c r="U604" s="1"/>
      <c r="V604" s="1"/>
    </row>
    <row r="605" spans="1:22" x14ac:dyDescent="0.25">
      <c r="A605" s="1"/>
      <c r="B605" s="1"/>
      <c r="C605" s="1"/>
      <c r="D605" s="1"/>
      <c r="E605" s="110"/>
      <c r="F605" s="1"/>
      <c r="G605" s="1"/>
      <c r="H605" s="1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3"/>
      <c r="U605" s="1"/>
      <c r="V605" s="1"/>
    </row>
    <row r="606" spans="1:22" x14ac:dyDescent="0.25">
      <c r="A606" s="1"/>
      <c r="B606" s="1"/>
      <c r="C606" s="1"/>
      <c r="D606" s="1"/>
      <c r="E606" s="110"/>
      <c r="F606" s="1"/>
      <c r="G606" s="1"/>
      <c r="H606" s="1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3"/>
      <c r="U606" s="1"/>
      <c r="V606" s="1"/>
    </row>
    <row r="607" spans="1:22" x14ac:dyDescent="0.25">
      <c r="A607" s="1"/>
      <c r="B607" s="1"/>
      <c r="C607" s="1"/>
      <c r="D607" s="1"/>
      <c r="E607" s="110"/>
      <c r="F607" s="1"/>
      <c r="G607" s="1"/>
      <c r="H607" s="1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3"/>
      <c r="U607" s="1"/>
      <c r="V607" s="1"/>
    </row>
    <row r="608" spans="1:22" x14ac:dyDescent="0.25">
      <c r="A608" s="1"/>
      <c r="B608" s="1"/>
      <c r="C608" s="1"/>
      <c r="D608" s="1"/>
      <c r="E608" s="110"/>
      <c r="F608" s="1"/>
      <c r="G608" s="1"/>
      <c r="H608" s="1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3"/>
      <c r="U608" s="1"/>
      <c r="V608" s="1"/>
    </row>
    <row r="609" spans="1:22" x14ac:dyDescent="0.25">
      <c r="A609" s="1"/>
      <c r="B609" s="1"/>
      <c r="C609" s="1"/>
      <c r="D609" s="1"/>
      <c r="E609" s="110"/>
      <c r="F609" s="1"/>
      <c r="G609" s="1"/>
      <c r="H609" s="1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3"/>
      <c r="U609" s="1"/>
      <c r="V609" s="1"/>
    </row>
    <row r="610" spans="1:22" x14ac:dyDescent="0.25">
      <c r="A610" s="1"/>
      <c r="B610" s="1"/>
      <c r="C610" s="1"/>
      <c r="D610" s="1"/>
      <c r="E610" s="110"/>
      <c r="F610" s="1"/>
      <c r="G610" s="1"/>
      <c r="H610" s="1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3"/>
      <c r="U610" s="1"/>
      <c r="V610" s="1"/>
    </row>
    <row r="611" spans="1:22" x14ac:dyDescent="0.25">
      <c r="A611" s="1"/>
      <c r="B611" s="1"/>
      <c r="C611" s="1"/>
      <c r="D611" s="1"/>
      <c r="E611" s="110"/>
      <c r="F611" s="1"/>
      <c r="G611" s="1"/>
      <c r="H611" s="1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3"/>
      <c r="U611" s="1"/>
      <c r="V611" s="1"/>
    </row>
    <row r="612" spans="1:22" x14ac:dyDescent="0.25">
      <c r="A612" s="1"/>
      <c r="B612" s="1"/>
      <c r="C612" s="1"/>
      <c r="D612" s="1"/>
      <c r="E612" s="110"/>
      <c r="F612" s="1"/>
      <c r="G612" s="1"/>
      <c r="H612" s="1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3"/>
      <c r="U612" s="1"/>
      <c r="V612" s="1"/>
    </row>
    <row r="613" spans="1:22" x14ac:dyDescent="0.25">
      <c r="A613" s="1"/>
      <c r="B613" s="1"/>
      <c r="C613" s="1"/>
      <c r="D613" s="1"/>
      <c r="E613" s="110"/>
      <c r="F613" s="1"/>
      <c r="G613" s="1"/>
      <c r="H613" s="1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3"/>
      <c r="U613" s="1"/>
      <c r="V613" s="1"/>
    </row>
    <row r="614" spans="1:22" x14ac:dyDescent="0.25">
      <c r="A614" s="1"/>
      <c r="B614" s="1"/>
      <c r="C614" s="1"/>
      <c r="D614" s="1"/>
      <c r="E614" s="110"/>
      <c r="F614" s="1"/>
      <c r="G614" s="1"/>
      <c r="H614" s="1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3"/>
      <c r="U614" s="1"/>
      <c r="V614" s="1"/>
    </row>
    <row r="615" spans="1:22" x14ac:dyDescent="0.25">
      <c r="A615" s="1"/>
      <c r="B615" s="1"/>
      <c r="C615" s="1"/>
      <c r="D615" s="1"/>
      <c r="E615" s="110"/>
      <c r="F615" s="1"/>
      <c r="G615" s="1"/>
      <c r="H615" s="1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3"/>
      <c r="U615" s="1"/>
      <c r="V615" s="1"/>
    </row>
    <row r="616" spans="1:22" x14ac:dyDescent="0.25">
      <c r="A616" s="1"/>
      <c r="B616" s="1"/>
      <c r="C616" s="1"/>
      <c r="D616" s="1"/>
      <c r="E616" s="110"/>
      <c r="F616" s="1"/>
      <c r="G616" s="1"/>
      <c r="H616" s="1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3"/>
      <c r="U616" s="1"/>
      <c r="V616" s="1"/>
    </row>
    <row r="617" spans="1:22" x14ac:dyDescent="0.25">
      <c r="A617" s="1"/>
      <c r="B617" s="1"/>
      <c r="C617" s="1"/>
      <c r="D617" s="1"/>
      <c r="E617" s="110"/>
      <c r="F617" s="1"/>
      <c r="G617" s="1"/>
      <c r="H617" s="1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3"/>
      <c r="U617" s="1"/>
      <c r="V617" s="1"/>
    </row>
    <row r="618" spans="1:22" x14ac:dyDescent="0.25">
      <c r="A618" s="1"/>
      <c r="B618" s="1"/>
      <c r="C618" s="1"/>
      <c r="D618" s="1"/>
      <c r="E618" s="110"/>
      <c r="F618" s="1"/>
      <c r="G618" s="1"/>
      <c r="H618" s="1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3"/>
      <c r="U618" s="1"/>
      <c r="V618" s="1"/>
    </row>
    <row r="619" spans="1:22" x14ac:dyDescent="0.25">
      <c r="A619" s="1"/>
      <c r="B619" s="1"/>
      <c r="C619" s="1"/>
      <c r="D619" s="1"/>
      <c r="E619" s="110"/>
      <c r="F619" s="1"/>
      <c r="G619" s="1"/>
      <c r="H619" s="1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3"/>
      <c r="U619" s="1"/>
      <c r="V619" s="1"/>
    </row>
    <row r="620" spans="1:22" x14ac:dyDescent="0.25">
      <c r="A620" s="1"/>
      <c r="B620" s="1"/>
      <c r="C620" s="1"/>
      <c r="D620" s="1"/>
      <c r="E620" s="110"/>
      <c r="F620" s="1"/>
      <c r="G620" s="1"/>
      <c r="H620" s="1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3"/>
      <c r="U620" s="1"/>
      <c r="V620" s="1"/>
    </row>
    <row r="621" spans="1:22" x14ac:dyDescent="0.25">
      <c r="A621" s="1"/>
      <c r="B621" s="1"/>
      <c r="C621" s="1"/>
      <c r="D621" s="1"/>
      <c r="E621" s="110"/>
      <c r="F621" s="1"/>
      <c r="G621" s="1"/>
      <c r="H621" s="1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3"/>
      <c r="U621" s="1"/>
      <c r="V621" s="1"/>
    </row>
    <row r="622" spans="1:22" x14ac:dyDescent="0.25">
      <c r="A622" s="1"/>
      <c r="B622" s="1"/>
      <c r="C622" s="1"/>
      <c r="D622" s="1"/>
      <c r="E622" s="110"/>
      <c r="F622" s="1"/>
      <c r="G622" s="1"/>
      <c r="H622" s="1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3"/>
      <c r="U622" s="1"/>
      <c r="V622" s="1"/>
    </row>
    <row r="623" spans="1:22" x14ac:dyDescent="0.25">
      <c r="A623" s="1"/>
      <c r="B623" s="1"/>
      <c r="C623" s="1"/>
      <c r="D623" s="1"/>
      <c r="E623" s="110"/>
      <c r="F623" s="1"/>
      <c r="G623" s="1"/>
      <c r="H623" s="1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3"/>
      <c r="U623" s="1"/>
      <c r="V623" s="1"/>
    </row>
    <row r="624" spans="1:22" x14ac:dyDescent="0.25">
      <c r="A624" s="1"/>
      <c r="B624" s="1"/>
      <c r="C624" s="1"/>
      <c r="D624" s="1"/>
      <c r="E624" s="110"/>
      <c r="F624" s="1"/>
      <c r="G624" s="1"/>
      <c r="H624" s="1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3"/>
      <c r="U624" s="1"/>
      <c r="V624" s="1"/>
    </row>
    <row r="625" spans="1:22" x14ac:dyDescent="0.25">
      <c r="A625" s="1"/>
      <c r="B625" s="1"/>
      <c r="C625" s="1"/>
      <c r="D625" s="1"/>
      <c r="E625" s="110"/>
      <c r="F625" s="1"/>
      <c r="G625" s="1"/>
      <c r="H625" s="1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3"/>
      <c r="U625" s="1"/>
      <c r="V625" s="1"/>
    </row>
    <row r="626" spans="1:22" x14ac:dyDescent="0.25">
      <c r="A626" s="1"/>
      <c r="B626" s="1"/>
      <c r="C626" s="1"/>
      <c r="D626" s="1"/>
      <c r="E626" s="110"/>
      <c r="F626" s="1"/>
      <c r="G626" s="1"/>
      <c r="H626" s="1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3"/>
      <c r="U626" s="1"/>
      <c r="V626" s="1"/>
    </row>
    <row r="627" spans="1:22" x14ac:dyDescent="0.25">
      <c r="A627" s="1"/>
      <c r="B627" s="1"/>
      <c r="C627" s="1"/>
      <c r="D627" s="1"/>
      <c r="E627" s="110"/>
      <c r="F627" s="1"/>
      <c r="G627" s="1"/>
      <c r="H627" s="1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3"/>
      <c r="U627" s="1"/>
      <c r="V627" s="1"/>
    </row>
    <row r="628" spans="1:22" x14ac:dyDescent="0.25">
      <c r="A628" s="1"/>
      <c r="B628" s="1"/>
      <c r="C628" s="1"/>
      <c r="D628" s="1"/>
      <c r="E628" s="110"/>
      <c r="F628" s="1"/>
      <c r="G628" s="1"/>
      <c r="H628" s="1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3"/>
      <c r="U628" s="1"/>
      <c r="V628" s="1"/>
    </row>
    <row r="629" spans="1:22" x14ac:dyDescent="0.25">
      <c r="A629" s="1"/>
      <c r="B629" s="1"/>
      <c r="C629" s="1"/>
      <c r="D629" s="1"/>
      <c r="E629" s="110"/>
      <c r="F629" s="1"/>
      <c r="G629" s="1"/>
      <c r="H629" s="1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3"/>
      <c r="U629" s="1"/>
      <c r="V629" s="1"/>
    </row>
    <row r="630" spans="1:22" x14ac:dyDescent="0.25">
      <c r="A630" s="1"/>
      <c r="B630" s="1"/>
      <c r="C630" s="1"/>
      <c r="D630" s="1"/>
      <c r="E630" s="110"/>
      <c r="F630" s="1"/>
      <c r="G630" s="1"/>
      <c r="H630" s="1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3"/>
      <c r="U630" s="1"/>
      <c r="V630" s="1"/>
    </row>
    <row r="631" spans="1:22" x14ac:dyDescent="0.25">
      <c r="A631" s="1"/>
      <c r="B631" s="1"/>
      <c r="C631" s="1"/>
      <c r="D631" s="1"/>
      <c r="E631" s="110"/>
      <c r="F631" s="1"/>
      <c r="G631" s="1"/>
      <c r="H631" s="1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3"/>
      <c r="U631" s="1"/>
      <c r="V631" s="1"/>
    </row>
    <row r="632" spans="1:22" x14ac:dyDescent="0.25">
      <c r="A632" s="1"/>
      <c r="B632" s="1"/>
      <c r="C632" s="1"/>
      <c r="D632" s="1"/>
      <c r="E632" s="110"/>
      <c r="F632" s="1"/>
      <c r="G632" s="1"/>
      <c r="H632" s="1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3"/>
      <c r="U632" s="1"/>
      <c r="V632" s="1"/>
    </row>
    <row r="633" spans="1:22" x14ac:dyDescent="0.25">
      <c r="A633" s="1"/>
      <c r="B633" s="1"/>
      <c r="C633" s="1"/>
      <c r="D633" s="1"/>
      <c r="E633" s="110"/>
      <c r="F633" s="1"/>
      <c r="G633" s="1"/>
      <c r="H633" s="1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3"/>
      <c r="U633" s="1"/>
      <c r="V633" s="1"/>
    </row>
    <row r="634" spans="1:22" x14ac:dyDescent="0.25">
      <c r="A634" s="1"/>
      <c r="B634" s="1"/>
      <c r="C634" s="1"/>
      <c r="D634" s="1"/>
      <c r="E634" s="110"/>
      <c r="F634" s="1"/>
      <c r="G634" s="1"/>
      <c r="H634" s="1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3"/>
      <c r="U634" s="1"/>
      <c r="V634" s="1"/>
    </row>
    <row r="635" spans="1:22" x14ac:dyDescent="0.25">
      <c r="A635" s="1"/>
      <c r="B635" s="1"/>
      <c r="C635" s="1"/>
      <c r="D635" s="1"/>
      <c r="E635" s="110"/>
      <c r="F635" s="1"/>
      <c r="G635" s="1"/>
      <c r="H635" s="1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3"/>
      <c r="U635" s="1"/>
      <c r="V635" s="1"/>
    </row>
    <row r="636" spans="1:22" x14ac:dyDescent="0.25">
      <c r="A636" s="1"/>
      <c r="B636" s="1"/>
      <c r="C636" s="1"/>
      <c r="D636" s="1"/>
      <c r="E636" s="110"/>
      <c r="F636" s="1"/>
      <c r="G636" s="1"/>
      <c r="H636" s="1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3"/>
      <c r="U636" s="1"/>
      <c r="V636" s="1"/>
    </row>
    <row r="637" spans="1:22" x14ac:dyDescent="0.25">
      <c r="A637" s="1"/>
      <c r="B637" s="1"/>
      <c r="C637" s="1"/>
      <c r="D637" s="1"/>
      <c r="E637" s="110"/>
      <c r="F637" s="1"/>
      <c r="G637" s="1"/>
      <c r="H637" s="1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3"/>
      <c r="U637" s="1"/>
      <c r="V637" s="1"/>
    </row>
    <row r="638" spans="1:22" x14ac:dyDescent="0.25">
      <c r="A638" s="1"/>
      <c r="B638" s="1"/>
      <c r="C638" s="1"/>
      <c r="D638" s="1"/>
      <c r="E638" s="110"/>
      <c r="F638" s="1"/>
      <c r="G638" s="1"/>
      <c r="H638" s="1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3"/>
      <c r="U638" s="1"/>
      <c r="V638" s="1"/>
    </row>
    <row r="639" spans="1:22" x14ac:dyDescent="0.25">
      <c r="A639" s="1"/>
      <c r="B639" s="1"/>
      <c r="C639" s="1"/>
      <c r="D639" s="1"/>
      <c r="E639" s="110"/>
      <c r="F639" s="1"/>
      <c r="G639" s="1"/>
      <c r="H639" s="1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3"/>
      <c r="U639" s="1"/>
      <c r="V639" s="1"/>
    </row>
    <row r="640" spans="1:22" x14ac:dyDescent="0.25">
      <c r="A640" s="1"/>
      <c r="B640" s="1"/>
      <c r="C640" s="1"/>
      <c r="D640" s="1"/>
      <c r="E640" s="110"/>
      <c r="F640" s="1"/>
      <c r="G640" s="1"/>
      <c r="H640" s="1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3"/>
      <c r="U640" s="1"/>
      <c r="V640" s="1"/>
    </row>
    <row r="641" spans="1:22" x14ac:dyDescent="0.25">
      <c r="A641" s="1"/>
      <c r="B641" s="1"/>
      <c r="C641" s="1"/>
      <c r="D641" s="1"/>
      <c r="E641" s="110"/>
      <c r="F641" s="1"/>
      <c r="G641" s="1"/>
      <c r="H641" s="1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3"/>
      <c r="U641" s="1"/>
      <c r="V641" s="1"/>
    </row>
    <row r="642" spans="1:22" x14ac:dyDescent="0.25">
      <c r="A642" s="1"/>
      <c r="B642" s="1"/>
      <c r="C642" s="1"/>
      <c r="D642" s="1"/>
      <c r="E642" s="110"/>
      <c r="F642" s="1"/>
      <c r="G642" s="1"/>
      <c r="H642" s="1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3"/>
      <c r="U642" s="1"/>
      <c r="V642" s="1"/>
    </row>
    <row r="643" spans="1:22" x14ac:dyDescent="0.25">
      <c r="A643" s="1"/>
      <c r="B643" s="1"/>
      <c r="C643" s="1"/>
      <c r="D643" s="1"/>
      <c r="E643" s="110"/>
      <c r="F643" s="1"/>
      <c r="G643" s="1"/>
      <c r="H643" s="1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3"/>
      <c r="U643" s="1"/>
      <c r="V643" s="1"/>
    </row>
    <row r="644" spans="1:22" x14ac:dyDescent="0.25">
      <c r="A644" s="1"/>
      <c r="B644" s="1"/>
      <c r="C644" s="1"/>
      <c r="D644" s="1"/>
      <c r="E644" s="110"/>
      <c r="F644" s="1"/>
      <c r="G644" s="1"/>
      <c r="H644" s="1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3"/>
      <c r="U644" s="1"/>
      <c r="V644" s="1"/>
    </row>
    <row r="645" spans="1:22" x14ac:dyDescent="0.25">
      <c r="A645" s="1"/>
      <c r="B645" s="1"/>
      <c r="C645" s="1"/>
      <c r="D645" s="1"/>
      <c r="E645" s="110"/>
      <c r="F645" s="1"/>
      <c r="G645" s="1"/>
      <c r="H645" s="1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3"/>
      <c r="U645" s="1"/>
      <c r="V645" s="1"/>
    </row>
    <row r="646" spans="1:22" x14ac:dyDescent="0.25">
      <c r="A646" s="1"/>
      <c r="B646" s="1"/>
      <c r="C646" s="1"/>
      <c r="D646" s="1"/>
      <c r="E646" s="110"/>
      <c r="F646" s="1"/>
      <c r="G646" s="1"/>
      <c r="H646" s="1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3"/>
      <c r="U646" s="1"/>
      <c r="V646" s="1"/>
    </row>
    <row r="647" spans="1:22" x14ac:dyDescent="0.25">
      <c r="A647" s="1"/>
      <c r="B647" s="1"/>
      <c r="C647" s="1"/>
      <c r="D647" s="1"/>
      <c r="E647" s="110"/>
      <c r="F647" s="1"/>
      <c r="G647" s="1"/>
      <c r="H647" s="1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3"/>
      <c r="U647" s="1"/>
      <c r="V647" s="1"/>
    </row>
    <row r="648" spans="1:22" x14ac:dyDescent="0.25">
      <c r="A648" s="1"/>
      <c r="B648" s="1"/>
      <c r="C648" s="1"/>
      <c r="D648" s="1"/>
      <c r="E648" s="110"/>
      <c r="F648" s="1"/>
      <c r="G648" s="1"/>
      <c r="H648" s="1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3"/>
      <c r="U648" s="1"/>
      <c r="V648" s="1"/>
    </row>
    <row r="649" spans="1:22" x14ac:dyDescent="0.25">
      <c r="A649" s="1"/>
      <c r="B649" s="1"/>
      <c r="C649" s="1"/>
      <c r="D649" s="1"/>
      <c r="E649" s="110"/>
      <c r="F649" s="1"/>
      <c r="G649" s="1"/>
      <c r="H649" s="1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3"/>
      <c r="U649" s="1"/>
      <c r="V649" s="1"/>
    </row>
    <row r="650" spans="1:22" x14ac:dyDescent="0.25">
      <c r="A650" s="1"/>
      <c r="B650" s="1"/>
      <c r="C650" s="1"/>
      <c r="D650" s="1"/>
      <c r="E650" s="110"/>
      <c r="F650" s="1"/>
      <c r="G650" s="1"/>
      <c r="H650" s="1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3"/>
      <c r="U650" s="1"/>
      <c r="V650" s="1"/>
    </row>
    <row r="651" spans="1:22" x14ac:dyDescent="0.25">
      <c r="A651" s="1"/>
      <c r="B651" s="1"/>
      <c r="C651" s="1"/>
      <c r="D651" s="1"/>
      <c r="E651" s="110"/>
      <c r="F651" s="1"/>
      <c r="G651" s="1"/>
      <c r="H651" s="1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3"/>
      <c r="U651" s="1"/>
      <c r="V651" s="1"/>
    </row>
    <row r="652" spans="1:22" x14ac:dyDescent="0.25">
      <c r="A652" s="1"/>
      <c r="B652" s="1"/>
      <c r="C652" s="1"/>
      <c r="D652" s="1"/>
      <c r="E652" s="110"/>
      <c r="F652" s="1"/>
      <c r="G652" s="1"/>
      <c r="H652" s="1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3"/>
      <c r="U652" s="1"/>
      <c r="V652" s="1"/>
    </row>
    <row r="653" spans="1:22" x14ac:dyDescent="0.25">
      <c r="A653" s="1"/>
      <c r="B653" s="1"/>
      <c r="C653" s="1"/>
      <c r="D653" s="1"/>
      <c r="E653" s="110"/>
      <c r="F653" s="1"/>
      <c r="G653" s="1"/>
      <c r="H653" s="1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3"/>
      <c r="U653" s="1"/>
      <c r="V653" s="1"/>
    </row>
    <row r="654" spans="1:22" x14ac:dyDescent="0.25">
      <c r="A654" s="1"/>
      <c r="B654" s="1"/>
      <c r="C654" s="1"/>
      <c r="D654" s="1"/>
      <c r="E654" s="110"/>
      <c r="F654" s="1"/>
      <c r="G654" s="1"/>
      <c r="H654" s="1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3"/>
      <c r="U654" s="1"/>
      <c r="V654" s="1"/>
    </row>
    <row r="655" spans="1:22" x14ac:dyDescent="0.25">
      <c r="A655" s="1"/>
      <c r="B655" s="1"/>
      <c r="C655" s="1"/>
      <c r="D655" s="1"/>
      <c r="E655" s="110"/>
      <c r="F655" s="1"/>
      <c r="G655" s="1"/>
      <c r="H655" s="1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3"/>
      <c r="U655" s="1"/>
      <c r="V655" s="1"/>
    </row>
    <row r="656" spans="1:22" x14ac:dyDescent="0.25">
      <c r="A656" s="1"/>
      <c r="B656" s="1"/>
      <c r="C656" s="1"/>
      <c r="D656" s="1"/>
      <c r="E656" s="110"/>
      <c r="F656" s="1"/>
      <c r="G656" s="1"/>
      <c r="H656" s="1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3"/>
      <c r="U656" s="1"/>
      <c r="V656" s="1"/>
    </row>
    <row r="657" spans="1:22" x14ac:dyDescent="0.25">
      <c r="A657" s="1"/>
      <c r="B657" s="1"/>
      <c r="C657" s="1"/>
      <c r="D657" s="1"/>
      <c r="E657" s="110"/>
      <c r="F657" s="1"/>
      <c r="G657" s="1"/>
      <c r="H657" s="1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3"/>
      <c r="U657" s="1"/>
      <c r="V657" s="1"/>
    </row>
    <row r="658" spans="1:22" x14ac:dyDescent="0.25">
      <c r="A658" s="1"/>
      <c r="B658" s="1"/>
      <c r="C658" s="1"/>
      <c r="D658" s="1"/>
      <c r="E658" s="110"/>
      <c r="F658" s="1"/>
      <c r="G658" s="1"/>
      <c r="H658" s="1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3"/>
      <c r="U658" s="1"/>
      <c r="V658" s="1"/>
    </row>
    <row r="659" spans="1:22" x14ac:dyDescent="0.25">
      <c r="A659" s="1"/>
      <c r="B659" s="1"/>
      <c r="C659" s="1"/>
      <c r="D659" s="1"/>
      <c r="E659" s="110"/>
      <c r="F659" s="1"/>
      <c r="G659" s="1"/>
      <c r="H659" s="1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3"/>
      <c r="U659" s="1"/>
      <c r="V659" s="1"/>
    </row>
    <row r="660" spans="1:22" x14ac:dyDescent="0.25">
      <c r="A660" s="1"/>
      <c r="B660" s="1"/>
      <c r="C660" s="1"/>
      <c r="D660" s="1"/>
      <c r="E660" s="110"/>
      <c r="F660" s="1"/>
      <c r="G660" s="1"/>
      <c r="H660" s="1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3"/>
      <c r="U660" s="1"/>
      <c r="V660" s="1"/>
    </row>
    <row r="661" spans="1:22" x14ac:dyDescent="0.25">
      <c r="A661" s="1"/>
      <c r="B661" s="1"/>
      <c r="C661" s="1"/>
      <c r="D661" s="1"/>
      <c r="E661" s="110"/>
      <c r="F661" s="1"/>
      <c r="G661" s="1"/>
      <c r="H661" s="1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3"/>
      <c r="U661" s="1"/>
      <c r="V661" s="1"/>
    </row>
    <row r="662" spans="1:22" x14ac:dyDescent="0.25">
      <c r="A662" s="1"/>
      <c r="B662" s="1"/>
      <c r="C662" s="1"/>
      <c r="D662" s="1"/>
      <c r="E662" s="110"/>
      <c r="F662" s="1"/>
      <c r="G662" s="1"/>
      <c r="H662" s="1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3"/>
      <c r="U662" s="1"/>
      <c r="V662" s="1"/>
    </row>
    <row r="663" spans="1:22" x14ac:dyDescent="0.25">
      <c r="A663" s="1"/>
      <c r="B663" s="1"/>
      <c r="C663" s="1"/>
      <c r="D663" s="1"/>
      <c r="E663" s="110"/>
      <c r="F663" s="1"/>
      <c r="G663" s="1"/>
      <c r="H663" s="1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3"/>
      <c r="U663" s="1"/>
      <c r="V663" s="1"/>
    </row>
    <row r="664" spans="1:22" x14ac:dyDescent="0.25">
      <c r="A664" s="1"/>
      <c r="B664" s="1"/>
      <c r="C664" s="1"/>
      <c r="D664" s="1"/>
      <c r="E664" s="110"/>
      <c r="F664" s="1"/>
      <c r="G664" s="1"/>
      <c r="H664" s="1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3"/>
      <c r="U664" s="1"/>
      <c r="V664" s="1"/>
    </row>
    <row r="665" spans="1:22" x14ac:dyDescent="0.25">
      <c r="A665" s="1"/>
      <c r="B665" s="1"/>
      <c r="C665" s="1"/>
      <c r="D665" s="1"/>
      <c r="E665" s="110"/>
      <c r="F665" s="1"/>
      <c r="G665" s="1"/>
      <c r="H665" s="1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3"/>
      <c r="U665" s="1"/>
      <c r="V665" s="1"/>
    </row>
    <row r="666" spans="1:22" x14ac:dyDescent="0.25">
      <c r="A666" s="1"/>
      <c r="B666" s="1"/>
      <c r="C666" s="1"/>
      <c r="D666" s="1"/>
      <c r="E666" s="110"/>
      <c r="F666" s="1"/>
      <c r="G666" s="1"/>
      <c r="H666" s="1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3"/>
      <c r="U666" s="1"/>
      <c r="V666" s="1"/>
    </row>
    <row r="667" spans="1:22" x14ac:dyDescent="0.25">
      <c r="A667" s="1"/>
      <c r="B667" s="1"/>
      <c r="C667" s="1"/>
      <c r="D667" s="1"/>
      <c r="E667" s="110"/>
      <c r="F667" s="1"/>
      <c r="G667" s="1"/>
      <c r="H667" s="1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3"/>
      <c r="U667" s="1"/>
      <c r="V667" s="1"/>
    </row>
    <row r="668" spans="1:22" x14ac:dyDescent="0.25">
      <c r="A668" s="1"/>
      <c r="B668" s="1"/>
      <c r="C668" s="1"/>
      <c r="D668" s="1"/>
      <c r="E668" s="110"/>
      <c r="F668" s="1"/>
      <c r="G668" s="1"/>
      <c r="H668" s="1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3"/>
      <c r="U668" s="1"/>
      <c r="V668" s="1"/>
    </row>
    <row r="669" spans="1:22" x14ac:dyDescent="0.25">
      <c r="A669" s="1"/>
      <c r="B669" s="1"/>
      <c r="C669" s="1"/>
      <c r="D669" s="1"/>
      <c r="E669" s="110"/>
      <c r="F669" s="1"/>
      <c r="G669" s="1"/>
      <c r="H669" s="1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3"/>
      <c r="U669" s="1"/>
      <c r="V669" s="1"/>
    </row>
    <row r="670" spans="1:22" x14ac:dyDescent="0.25">
      <c r="A670" s="1"/>
      <c r="B670" s="1"/>
      <c r="C670" s="1"/>
      <c r="D670" s="1"/>
      <c r="E670" s="110"/>
      <c r="F670" s="1"/>
      <c r="G670" s="1"/>
      <c r="H670" s="1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3"/>
      <c r="U670" s="1"/>
      <c r="V670" s="1"/>
    </row>
    <row r="671" spans="1:22" x14ac:dyDescent="0.25">
      <c r="A671" s="1"/>
      <c r="B671" s="1"/>
      <c r="C671" s="1"/>
      <c r="D671" s="1"/>
      <c r="E671" s="110"/>
      <c r="F671" s="1"/>
      <c r="G671" s="1"/>
      <c r="H671" s="1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3"/>
      <c r="U671" s="1"/>
      <c r="V671" s="1"/>
    </row>
    <row r="672" spans="1:22" x14ac:dyDescent="0.25">
      <c r="A672" s="1"/>
      <c r="B672" s="1"/>
      <c r="C672" s="1"/>
      <c r="D672" s="1"/>
      <c r="E672" s="110"/>
      <c r="F672" s="1"/>
      <c r="G672" s="1"/>
      <c r="H672" s="1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3"/>
      <c r="U672" s="1"/>
      <c r="V672" s="1"/>
    </row>
    <row r="673" spans="1:22" x14ac:dyDescent="0.25">
      <c r="A673" s="1"/>
      <c r="B673" s="1"/>
      <c r="C673" s="1"/>
      <c r="D673" s="1"/>
      <c r="E673" s="110"/>
      <c r="F673" s="1"/>
      <c r="G673" s="1"/>
      <c r="H673" s="1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3"/>
      <c r="U673" s="1"/>
      <c r="V673" s="1"/>
    </row>
    <row r="674" spans="1:22" x14ac:dyDescent="0.25">
      <c r="A674" s="1"/>
      <c r="B674" s="1"/>
      <c r="C674" s="1"/>
      <c r="D674" s="1"/>
      <c r="E674" s="110"/>
      <c r="F674" s="1"/>
      <c r="G674" s="1"/>
      <c r="H674" s="1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3"/>
      <c r="U674" s="1"/>
      <c r="V674" s="1"/>
    </row>
    <row r="675" spans="1:22" x14ac:dyDescent="0.25">
      <c r="A675" s="1"/>
      <c r="B675" s="1"/>
      <c r="C675" s="1"/>
      <c r="D675" s="1"/>
      <c r="E675" s="110"/>
      <c r="F675" s="1"/>
      <c r="G675" s="1"/>
      <c r="H675" s="1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3"/>
      <c r="U675" s="1"/>
      <c r="V675" s="1"/>
    </row>
    <row r="676" spans="1:22" x14ac:dyDescent="0.25">
      <c r="A676" s="1"/>
      <c r="B676" s="1"/>
      <c r="C676" s="1"/>
      <c r="D676" s="1"/>
      <c r="E676" s="110"/>
      <c r="F676" s="1"/>
      <c r="G676" s="1"/>
      <c r="H676" s="1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3"/>
      <c r="U676" s="1"/>
      <c r="V676" s="1"/>
    </row>
    <row r="677" spans="1:22" x14ac:dyDescent="0.25">
      <c r="A677" s="1"/>
      <c r="B677" s="1"/>
      <c r="C677" s="1"/>
      <c r="D677" s="1"/>
      <c r="E677" s="110"/>
      <c r="F677" s="1"/>
      <c r="G677" s="1"/>
      <c r="H677" s="1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3"/>
      <c r="U677" s="1"/>
      <c r="V677" s="1"/>
    </row>
    <row r="678" spans="1:22" x14ac:dyDescent="0.25">
      <c r="A678" s="1"/>
      <c r="B678" s="1"/>
      <c r="C678" s="1"/>
      <c r="D678" s="1"/>
      <c r="E678" s="110"/>
      <c r="F678" s="1"/>
      <c r="G678" s="1"/>
      <c r="H678" s="1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3"/>
      <c r="U678" s="1"/>
      <c r="V678" s="1"/>
    </row>
    <row r="679" spans="1:22" x14ac:dyDescent="0.25">
      <c r="A679" s="1"/>
      <c r="B679" s="1"/>
      <c r="C679" s="1"/>
      <c r="D679" s="1"/>
      <c r="E679" s="110"/>
      <c r="F679" s="1"/>
      <c r="G679" s="1"/>
      <c r="H679" s="1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3"/>
      <c r="U679" s="1"/>
      <c r="V679" s="1"/>
    </row>
    <row r="680" spans="1:22" x14ac:dyDescent="0.25">
      <c r="A680" s="1"/>
      <c r="B680" s="1"/>
      <c r="C680" s="1"/>
      <c r="D680" s="1"/>
      <c r="E680" s="110"/>
      <c r="F680" s="1"/>
      <c r="G680" s="1"/>
      <c r="H680" s="1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3"/>
      <c r="U680" s="1"/>
      <c r="V680" s="1"/>
    </row>
    <row r="681" spans="1:22" x14ac:dyDescent="0.25">
      <c r="A681" s="1"/>
      <c r="B681" s="1"/>
      <c r="C681" s="1"/>
      <c r="D681" s="1"/>
      <c r="E681" s="110"/>
      <c r="F681" s="1"/>
      <c r="G681" s="1"/>
      <c r="H681" s="1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3"/>
      <c r="U681" s="1"/>
      <c r="V681" s="1"/>
    </row>
    <row r="682" spans="1:22" x14ac:dyDescent="0.25">
      <c r="A682" s="1"/>
      <c r="B682" s="1"/>
      <c r="C682" s="1"/>
      <c r="D682" s="1"/>
      <c r="E682" s="110"/>
      <c r="F682" s="1"/>
      <c r="G682" s="1"/>
      <c r="H682" s="1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3"/>
      <c r="U682" s="1"/>
      <c r="V682" s="1"/>
    </row>
    <row r="683" spans="1:22" x14ac:dyDescent="0.25">
      <c r="A683" s="1"/>
      <c r="B683" s="1"/>
      <c r="C683" s="1"/>
      <c r="D683" s="1"/>
      <c r="E683" s="110"/>
      <c r="F683" s="1"/>
      <c r="G683" s="1"/>
      <c r="H683" s="1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3"/>
      <c r="U683" s="1"/>
      <c r="V683" s="1"/>
    </row>
    <row r="684" spans="1:22" x14ac:dyDescent="0.25">
      <c r="A684" s="1"/>
      <c r="B684" s="1"/>
      <c r="C684" s="1"/>
      <c r="D684" s="1"/>
      <c r="E684" s="110"/>
      <c r="F684" s="1"/>
      <c r="G684" s="1"/>
      <c r="H684" s="1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3"/>
      <c r="U684" s="1"/>
      <c r="V684" s="1"/>
    </row>
    <row r="685" spans="1:22" x14ac:dyDescent="0.25">
      <c r="A685" s="1"/>
      <c r="B685" s="1"/>
      <c r="C685" s="1"/>
      <c r="D685" s="1"/>
      <c r="E685" s="110"/>
      <c r="F685" s="1"/>
      <c r="G685" s="1"/>
      <c r="H685" s="1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3"/>
      <c r="U685" s="1"/>
      <c r="V685" s="1"/>
    </row>
    <row r="686" spans="1:22" x14ac:dyDescent="0.25">
      <c r="A686" s="1"/>
      <c r="B686" s="1"/>
      <c r="C686" s="1"/>
      <c r="D686" s="1"/>
      <c r="E686" s="110"/>
      <c r="F686" s="1"/>
      <c r="G686" s="1"/>
      <c r="H686" s="1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3"/>
      <c r="U686" s="1"/>
      <c r="V686" s="1"/>
    </row>
    <row r="687" spans="1:22" x14ac:dyDescent="0.25">
      <c r="A687" s="1"/>
      <c r="B687" s="1"/>
      <c r="C687" s="1"/>
      <c r="D687" s="1"/>
      <c r="E687" s="110"/>
      <c r="F687" s="1"/>
      <c r="G687" s="1"/>
      <c r="H687" s="1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3"/>
      <c r="U687" s="1"/>
      <c r="V687" s="1"/>
    </row>
    <row r="688" spans="1:22" x14ac:dyDescent="0.25">
      <c r="A688" s="1"/>
      <c r="B688" s="1"/>
      <c r="C688" s="1"/>
      <c r="D688" s="1"/>
      <c r="E688" s="110"/>
      <c r="F688" s="1"/>
      <c r="G688" s="1"/>
      <c r="H688" s="1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3"/>
      <c r="U688" s="1"/>
      <c r="V688" s="1"/>
    </row>
    <row r="689" spans="1:22" x14ac:dyDescent="0.25">
      <c r="A689" s="1"/>
      <c r="B689" s="1"/>
      <c r="C689" s="1"/>
      <c r="D689" s="1"/>
      <c r="E689" s="110"/>
      <c r="F689" s="1"/>
      <c r="G689" s="1"/>
      <c r="H689" s="1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3"/>
      <c r="U689" s="1"/>
      <c r="V689" s="1"/>
    </row>
    <row r="690" spans="1:22" x14ac:dyDescent="0.25">
      <c r="A690" s="1"/>
      <c r="B690" s="1"/>
      <c r="C690" s="1"/>
      <c r="D690" s="1"/>
      <c r="E690" s="110"/>
      <c r="F690" s="1"/>
      <c r="G690" s="1"/>
      <c r="H690" s="1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3"/>
      <c r="U690" s="1"/>
      <c r="V690" s="1"/>
    </row>
    <row r="691" spans="1:22" x14ac:dyDescent="0.25">
      <c r="A691" s="1"/>
      <c r="B691" s="1"/>
      <c r="C691" s="1"/>
      <c r="D691" s="1"/>
      <c r="E691" s="110"/>
      <c r="F691" s="1"/>
      <c r="G691" s="1"/>
      <c r="H691" s="1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3"/>
      <c r="U691" s="1"/>
      <c r="V691" s="1"/>
    </row>
    <row r="692" spans="1:22" x14ac:dyDescent="0.25">
      <c r="A692" s="1"/>
      <c r="B692" s="1"/>
      <c r="C692" s="1"/>
      <c r="D692" s="1"/>
      <c r="E692" s="110"/>
      <c r="F692" s="1"/>
      <c r="G692" s="1"/>
      <c r="H692" s="1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3"/>
      <c r="U692" s="1"/>
      <c r="V692" s="1"/>
    </row>
    <row r="693" spans="1:22" x14ac:dyDescent="0.25">
      <c r="A693" s="1"/>
      <c r="B693" s="1"/>
      <c r="C693" s="1"/>
      <c r="D693" s="1"/>
      <c r="E693" s="110"/>
      <c r="F693" s="1"/>
      <c r="G693" s="1"/>
      <c r="H693" s="1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3"/>
      <c r="U693" s="1"/>
      <c r="V693" s="1"/>
    </row>
    <row r="694" spans="1:22" x14ac:dyDescent="0.25">
      <c r="A694" s="1"/>
      <c r="B694" s="1"/>
      <c r="C694" s="1"/>
      <c r="D694" s="1"/>
      <c r="E694" s="110"/>
      <c r="F694" s="1"/>
      <c r="G694" s="1"/>
      <c r="H694" s="1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3"/>
      <c r="U694" s="1"/>
      <c r="V694" s="1"/>
    </row>
    <row r="695" spans="1:22" x14ac:dyDescent="0.25">
      <c r="A695" s="1"/>
      <c r="B695" s="1"/>
      <c r="C695" s="1"/>
      <c r="D695" s="1"/>
      <c r="E695" s="110"/>
      <c r="F695" s="1"/>
      <c r="G695" s="1"/>
      <c r="H695" s="1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3"/>
      <c r="U695" s="1"/>
      <c r="V695" s="1"/>
    </row>
    <row r="696" spans="1:22" x14ac:dyDescent="0.25">
      <c r="A696" s="1"/>
      <c r="B696" s="1"/>
      <c r="C696" s="1"/>
      <c r="D696" s="1"/>
      <c r="E696" s="110"/>
      <c r="F696" s="1"/>
      <c r="G696" s="1"/>
      <c r="H696" s="1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3"/>
      <c r="U696" s="1"/>
      <c r="V696" s="1"/>
    </row>
    <row r="697" spans="1:22" x14ac:dyDescent="0.25">
      <c r="A697" s="1"/>
      <c r="B697" s="1"/>
      <c r="C697" s="1"/>
      <c r="D697" s="1"/>
      <c r="E697" s="110"/>
      <c r="F697" s="1"/>
      <c r="G697" s="1"/>
      <c r="H697" s="1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3"/>
      <c r="U697" s="1"/>
      <c r="V697" s="1"/>
    </row>
    <row r="698" spans="1:22" x14ac:dyDescent="0.25">
      <c r="A698" s="1"/>
      <c r="B698" s="1"/>
      <c r="C698" s="1"/>
      <c r="D698" s="1"/>
      <c r="E698" s="110"/>
      <c r="F698" s="1"/>
      <c r="G698" s="1"/>
      <c r="H698" s="1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3"/>
      <c r="U698" s="1"/>
      <c r="V698" s="1"/>
    </row>
    <row r="699" spans="1:22" x14ac:dyDescent="0.25">
      <c r="A699" s="1"/>
      <c r="B699" s="1"/>
      <c r="C699" s="1"/>
      <c r="D699" s="1"/>
      <c r="E699" s="110"/>
      <c r="F699" s="1"/>
      <c r="G699" s="1"/>
      <c r="H699" s="1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3"/>
      <c r="U699" s="1"/>
      <c r="V699" s="1"/>
    </row>
    <row r="700" spans="1:22" x14ac:dyDescent="0.25">
      <c r="A700" s="1"/>
      <c r="B700" s="1"/>
      <c r="C700" s="1"/>
      <c r="D700" s="1"/>
      <c r="E700" s="110"/>
      <c r="F700" s="1"/>
      <c r="G700" s="1"/>
      <c r="H700" s="1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3"/>
      <c r="U700" s="1"/>
      <c r="V700" s="1"/>
    </row>
    <row r="701" spans="1:22" x14ac:dyDescent="0.25">
      <c r="A701" s="1"/>
      <c r="B701" s="1"/>
      <c r="C701" s="1"/>
      <c r="D701" s="1"/>
      <c r="E701" s="110"/>
      <c r="F701" s="1"/>
      <c r="G701" s="1"/>
      <c r="H701" s="1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3"/>
      <c r="U701" s="1"/>
      <c r="V701" s="1"/>
    </row>
    <row r="702" spans="1:22" x14ac:dyDescent="0.25">
      <c r="A702" s="1"/>
      <c r="B702" s="1"/>
      <c r="C702" s="1"/>
      <c r="D702" s="1"/>
      <c r="E702" s="110"/>
      <c r="F702" s="1"/>
      <c r="G702" s="1"/>
      <c r="H702" s="1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3"/>
      <c r="U702" s="1"/>
      <c r="V702" s="1"/>
    </row>
    <row r="703" spans="1:22" x14ac:dyDescent="0.25">
      <c r="A703" s="1"/>
      <c r="B703" s="1"/>
      <c r="C703" s="1"/>
      <c r="D703" s="1"/>
      <c r="E703" s="110"/>
      <c r="F703" s="1"/>
      <c r="G703" s="1"/>
      <c r="H703" s="1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3"/>
      <c r="U703" s="1"/>
      <c r="V703" s="1"/>
    </row>
    <row r="704" spans="1:22" x14ac:dyDescent="0.25">
      <c r="A704" s="1"/>
      <c r="B704" s="1"/>
      <c r="C704" s="1"/>
      <c r="D704" s="1"/>
      <c r="E704" s="110"/>
      <c r="F704" s="1"/>
      <c r="G704" s="1"/>
      <c r="H704" s="1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3"/>
      <c r="U704" s="1"/>
      <c r="V704" s="1"/>
    </row>
    <row r="705" spans="1:22" x14ac:dyDescent="0.25">
      <c r="A705" s="1"/>
      <c r="B705" s="1"/>
      <c r="C705" s="1"/>
      <c r="D705" s="1"/>
      <c r="E705" s="110"/>
      <c r="F705" s="1"/>
      <c r="G705" s="1"/>
      <c r="H705" s="1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3"/>
      <c r="U705" s="1"/>
      <c r="V705" s="1"/>
    </row>
    <row r="706" spans="1:22" x14ac:dyDescent="0.25">
      <c r="A706" s="1"/>
      <c r="B706" s="1"/>
      <c r="C706" s="1"/>
      <c r="D706" s="1"/>
      <c r="E706" s="110"/>
      <c r="F706" s="1"/>
      <c r="G706" s="1"/>
      <c r="H706" s="1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3"/>
      <c r="U706" s="1"/>
      <c r="V706" s="1"/>
    </row>
    <row r="707" spans="1:22" x14ac:dyDescent="0.25">
      <c r="A707" s="1"/>
      <c r="B707" s="1"/>
      <c r="C707" s="1"/>
      <c r="D707" s="1"/>
      <c r="E707" s="110"/>
      <c r="F707" s="1"/>
      <c r="G707" s="1"/>
      <c r="H707" s="1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3"/>
      <c r="U707" s="1"/>
      <c r="V707" s="1"/>
    </row>
    <row r="708" spans="1:22" x14ac:dyDescent="0.25">
      <c r="A708" s="1"/>
      <c r="B708" s="1"/>
      <c r="C708" s="1"/>
      <c r="D708" s="1"/>
      <c r="E708" s="110"/>
      <c r="F708" s="1"/>
      <c r="G708" s="1"/>
      <c r="H708" s="1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3"/>
      <c r="U708" s="1"/>
      <c r="V708" s="1"/>
    </row>
    <row r="709" spans="1:22" x14ac:dyDescent="0.25">
      <c r="A709" s="1"/>
      <c r="B709" s="1"/>
      <c r="C709" s="1"/>
      <c r="D709" s="1"/>
      <c r="E709" s="110"/>
      <c r="F709" s="1"/>
      <c r="G709" s="1"/>
      <c r="H709" s="1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3"/>
      <c r="U709" s="1"/>
      <c r="V709" s="1"/>
    </row>
    <row r="710" spans="1:22" x14ac:dyDescent="0.25">
      <c r="A710" s="1"/>
      <c r="B710" s="1"/>
      <c r="C710" s="1"/>
      <c r="D710" s="1"/>
      <c r="E710" s="110"/>
      <c r="F710" s="1"/>
      <c r="G710" s="1"/>
      <c r="H710" s="1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3"/>
      <c r="U710" s="1"/>
      <c r="V710" s="1"/>
    </row>
    <row r="711" spans="1:22" x14ac:dyDescent="0.25">
      <c r="A711" s="1"/>
      <c r="B711" s="1"/>
      <c r="C711" s="1"/>
      <c r="D711" s="1"/>
      <c r="E711" s="110"/>
      <c r="F711" s="1"/>
      <c r="G711" s="1"/>
      <c r="H711" s="1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3"/>
      <c r="U711" s="1"/>
      <c r="V711" s="1"/>
    </row>
    <row r="712" spans="1:22" x14ac:dyDescent="0.25">
      <c r="A712" s="1"/>
      <c r="B712" s="1"/>
      <c r="C712" s="1"/>
      <c r="D712" s="1"/>
      <c r="E712" s="110"/>
      <c r="F712" s="1"/>
      <c r="G712" s="1"/>
      <c r="H712" s="1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3"/>
      <c r="U712" s="1"/>
      <c r="V712" s="1"/>
    </row>
    <row r="713" spans="1:22" x14ac:dyDescent="0.25">
      <c r="A713" s="1"/>
      <c r="B713" s="1"/>
      <c r="C713" s="1"/>
      <c r="D713" s="1"/>
      <c r="E713" s="110"/>
      <c r="F713" s="1"/>
      <c r="G713" s="1"/>
      <c r="H713" s="1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3"/>
      <c r="U713" s="1"/>
      <c r="V713" s="1"/>
    </row>
    <row r="714" spans="1:22" x14ac:dyDescent="0.25">
      <c r="A714" s="1"/>
      <c r="B714" s="1"/>
      <c r="C714" s="1"/>
      <c r="D714" s="1"/>
      <c r="E714" s="110"/>
      <c r="F714" s="1"/>
      <c r="G714" s="1"/>
      <c r="H714" s="1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3"/>
      <c r="U714" s="1"/>
      <c r="V714" s="1"/>
    </row>
    <row r="715" spans="1:22" x14ac:dyDescent="0.25">
      <c r="A715" s="1"/>
      <c r="B715" s="1"/>
      <c r="C715" s="1"/>
      <c r="D715" s="1"/>
      <c r="E715" s="110"/>
      <c r="F715" s="1"/>
      <c r="G715" s="1"/>
      <c r="H715" s="1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3"/>
      <c r="U715" s="1"/>
      <c r="V715" s="1"/>
    </row>
    <row r="716" spans="1:22" x14ac:dyDescent="0.25">
      <c r="A716" s="1"/>
      <c r="B716" s="1"/>
      <c r="C716" s="1"/>
      <c r="D716" s="1"/>
      <c r="E716" s="110"/>
      <c r="F716" s="1"/>
      <c r="G716" s="1"/>
      <c r="H716" s="1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3"/>
      <c r="U716" s="1"/>
      <c r="V716" s="1"/>
    </row>
    <row r="717" spans="1:22" x14ac:dyDescent="0.25">
      <c r="A717" s="1"/>
      <c r="B717" s="1"/>
      <c r="C717" s="1"/>
      <c r="D717" s="1"/>
      <c r="E717" s="110"/>
      <c r="F717" s="1"/>
      <c r="G717" s="1"/>
      <c r="H717" s="1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3"/>
      <c r="U717" s="1"/>
      <c r="V717" s="1"/>
    </row>
    <row r="718" spans="1:22" x14ac:dyDescent="0.25">
      <c r="A718" s="1"/>
      <c r="B718" s="1"/>
      <c r="C718" s="1"/>
      <c r="D718" s="1"/>
      <c r="E718" s="110"/>
      <c r="F718" s="1"/>
      <c r="G718" s="1"/>
      <c r="H718" s="1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3"/>
      <c r="U718" s="1"/>
      <c r="V718" s="1"/>
    </row>
    <row r="719" spans="1:22" x14ac:dyDescent="0.25">
      <c r="A719" s="1"/>
      <c r="B719" s="1"/>
      <c r="C719" s="1"/>
      <c r="D719" s="1"/>
      <c r="E719" s="110"/>
      <c r="F719" s="1"/>
      <c r="G719" s="1"/>
      <c r="H719" s="1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3"/>
      <c r="U719" s="1"/>
      <c r="V719" s="1"/>
    </row>
    <row r="720" spans="1:22" x14ac:dyDescent="0.25">
      <c r="A720" s="1"/>
      <c r="B720" s="1"/>
      <c r="C720" s="1"/>
      <c r="D720" s="1"/>
      <c r="E720" s="110"/>
      <c r="F720" s="1"/>
      <c r="G720" s="1"/>
      <c r="H720" s="1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3"/>
      <c r="U720" s="1"/>
      <c r="V720" s="1"/>
    </row>
    <row r="721" spans="1:22" x14ac:dyDescent="0.25">
      <c r="A721" s="1"/>
      <c r="B721" s="1"/>
      <c r="C721" s="1"/>
      <c r="D721" s="1"/>
      <c r="E721" s="110"/>
      <c r="F721" s="1"/>
      <c r="G721" s="1"/>
      <c r="H721" s="1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3"/>
      <c r="U721" s="1"/>
      <c r="V721" s="1"/>
    </row>
    <row r="722" spans="1:22" x14ac:dyDescent="0.25">
      <c r="A722" s="1"/>
      <c r="B722" s="1"/>
      <c r="C722" s="1"/>
      <c r="D722" s="1"/>
      <c r="E722" s="110"/>
      <c r="F722" s="1"/>
      <c r="G722" s="1"/>
      <c r="H722" s="1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3"/>
      <c r="U722" s="1"/>
      <c r="V722" s="1"/>
    </row>
    <row r="723" spans="1:22" x14ac:dyDescent="0.25">
      <c r="A723" s="1"/>
      <c r="B723" s="1"/>
      <c r="C723" s="1"/>
      <c r="D723" s="1"/>
      <c r="E723" s="110"/>
      <c r="F723" s="1"/>
      <c r="G723" s="1"/>
      <c r="H723" s="1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3"/>
      <c r="U723" s="1"/>
      <c r="V723" s="1"/>
    </row>
    <row r="724" spans="1:22" x14ac:dyDescent="0.25">
      <c r="A724" s="1"/>
      <c r="B724" s="1"/>
      <c r="C724" s="1"/>
      <c r="D724" s="1"/>
      <c r="E724" s="110"/>
      <c r="F724" s="1"/>
      <c r="G724" s="1"/>
      <c r="H724" s="1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3"/>
      <c r="U724" s="1"/>
      <c r="V724" s="1"/>
    </row>
    <row r="725" spans="1:22" x14ac:dyDescent="0.25">
      <c r="A725" s="1"/>
      <c r="B725" s="1"/>
      <c r="C725" s="1"/>
      <c r="D725" s="1"/>
      <c r="E725" s="110"/>
      <c r="F725" s="1"/>
      <c r="G725" s="1"/>
      <c r="H725" s="1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3"/>
      <c r="U725" s="1"/>
      <c r="V725" s="1"/>
    </row>
    <row r="726" spans="1:22" x14ac:dyDescent="0.25">
      <c r="A726" s="1"/>
      <c r="B726" s="1"/>
      <c r="C726" s="1"/>
      <c r="D726" s="1"/>
      <c r="E726" s="110"/>
      <c r="F726" s="1"/>
      <c r="G726" s="1"/>
      <c r="H726" s="1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3"/>
      <c r="U726" s="1"/>
      <c r="V726" s="1"/>
    </row>
    <row r="727" spans="1:22" x14ac:dyDescent="0.25">
      <c r="A727" s="1"/>
      <c r="B727" s="1"/>
      <c r="C727" s="1"/>
      <c r="D727" s="1"/>
      <c r="E727" s="110"/>
      <c r="F727" s="1"/>
      <c r="G727" s="1"/>
      <c r="H727" s="1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3"/>
      <c r="U727" s="1"/>
      <c r="V727" s="1"/>
    </row>
    <row r="728" spans="1:22" x14ac:dyDescent="0.25">
      <c r="A728" s="1"/>
      <c r="B728" s="1"/>
      <c r="C728" s="1"/>
      <c r="D728" s="1"/>
      <c r="E728" s="110"/>
      <c r="F728" s="1"/>
      <c r="G728" s="1"/>
      <c r="H728" s="1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3"/>
      <c r="U728" s="1"/>
      <c r="V728" s="1"/>
    </row>
    <row r="729" spans="1:22" x14ac:dyDescent="0.25">
      <c r="A729" s="1"/>
      <c r="B729" s="1"/>
      <c r="C729" s="1"/>
      <c r="D729" s="1"/>
      <c r="E729" s="110"/>
      <c r="F729" s="1"/>
      <c r="G729" s="1"/>
      <c r="H729" s="1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3"/>
      <c r="U729" s="1"/>
      <c r="V729" s="1"/>
    </row>
    <row r="730" spans="1:22" x14ac:dyDescent="0.25">
      <c r="A730" s="1"/>
      <c r="B730" s="1"/>
      <c r="C730" s="1"/>
      <c r="D730" s="1"/>
      <c r="E730" s="110"/>
      <c r="F730" s="1"/>
      <c r="G730" s="1"/>
      <c r="H730" s="1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3"/>
      <c r="U730" s="1"/>
      <c r="V730" s="1"/>
    </row>
    <row r="731" spans="1:22" x14ac:dyDescent="0.25">
      <c r="A731" s="1"/>
      <c r="B731" s="1"/>
      <c r="C731" s="1"/>
      <c r="D731" s="1"/>
      <c r="E731" s="110"/>
      <c r="F731" s="1"/>
      <c r="G731" s="1"/>
      <c r="H731" s="1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3"/>
      <c r="U731" s="1"/>
      <c r="V731" s="1"/>
    </row>
    <row r="732" spans="1:22" x14ac:dyDescent="0.25">
      <c r="A732" s="1"/>
      <c r="B732" s="1"/>
      <c r="C732" s="1"/>
      <c r="D732" s="1"/>
      <c r="E732" s="110"/>
      <c r="F732" s="1"/>
      <c r="G732" s="1"/>
      <c r="H732" s="1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3"/>
      <c r="U732" s="1"/>
      <c r="V732" s="1"/>
    </row>
    <row r="733" spans="1:22" x14ac:dyDescent="0.25">
      <c r="A733" s="1"/>
      <c r="B733" s="1"/>
      <c r="C733" s="1"/>
      <c r="D733" s="1"/>
      <c r="E733" s="110"/>
      <c r="F733" s="1"/>
      <c r="G733" s="1"/>
      <c r="H733" s="1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3"/>
      <c r="U733" s="1"/>
      <c r="V733" s="1"/>
    </row>
    <row r="734" spans="1:22" x14ac:dyDescent="0.25">
      <c r="A734" s="1"/>
      <c r="B734" s="1"/>
      <c r="C734" s="1"/>
      <c r="D734" s="1"/>
      <c r="E734" s="110"/>
      <c r="F734" s="1"/>
      <c r="G734" s="1"/>
      <c r="H734" s="1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3"/>
      <c r="U734" s="1"/>
      <c r="V734" s="1"/>
    </row>
    <row r="735" spans="1:22" x14ac:dyDescent="0.25">
      <c r="A735" s="1"/>
      <c r="B735" s="1"/>
      <c r="C735" s="1"/>
      <c r="D735" s="1"/>
      <c r="E735" s="110"/>
      <c r="F735" s="1"/>
      <c r="G735" s="1"/>
      <c r="H735" s="1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3"/>
      <c r="U735" s="1"/>
      <c r="V735" s="1"/>
    </row>
    <row r="736" spans="1:22" x14ac:dyDescent="0.25">
      <c r="A736" s="1"/>
      <c r="B736" s="1"/>
      <c r="C736" s="1"/>
      <c r="D736" s="1"/>
      <c r="E736" s="110"/>
      <c r="F736" s="1"/>
      <c r="G736" s="1"/>
      <c r="H736" s="1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3"/>
      <c r="U736" s="1"/>
      <c r="V736" s="1"/>
    </row>
    <row r="737" spans="1:22" x14ac:dyDescent="0.25">
      <c r="A737" s="1"/>
      <c r="B737" s="1"/>
      <c r="C737" s="1"/>
      <c r="D737" s="1"/>
      <c r="E737" s="110"/>
      <c r="F737" s="1"/>
      <c r="G737" s="1"/>
      <c r="H737" s="1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3"/>
      <c r="U737" s="1"/>
      <c r="V737" s="1"/>
    </row>
    <row r="738" spans="1:22" x14ac:dyDescent="0.25">
      <c r="A738" s="1"/>
      <c r="B738" s="1"/>
      <c r="C738" s="1"/>
      <c r="D738" s="1"/>
      <c r="E738" s="110"/>
      <c r="F738" s="1"/>
      <c r="G738" s="1"/>
      <c r="H738" s="1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3"/>
      <c r="U738" s="1"/>
      <c r="V738" s="1"/>
    </row>
    <row r="739" spans="1:22" x14ac:dyDescent="0.25">
      <c r="A739" s="1"/>
      <c r="B739" s="1"/>
      <c r="C739" s="1"/>
      <c r="D739" s="1"/>
      <c r="E739" s="110"/>
      <c r="F739" s="1"/>
      <c r="G739" s="1"/>
      <c r="H739" s="1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3"/>
      <c r="U739" s="1"/>
      <c r="V739" s="1"/>
    </row>
    <row r="740" spans="1:22" x14ac:dyDescent="0.25">
      <c r="A740" s="1"/>
      <c r="B740" s="1"/>
      <c r="C740" s="1"/>
      <c r="D740" s="1"/>
      <c r="E740" s="110"/>
      <c r="F740" s="1"/>
      <c r="G740" s="1"/>
      <c r="H740" s="1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3"/>
      <c r="U740" s="1"/>
      <c r="V740" s="1"/>
    </row>
    <row r="741" spans="1:22" x14ac:dyDescent="0.25">
      <c r="A741" s="1"/>
      <c r="B741" s="1"/>
      <c r="C741" s="1"/>
      <c r="D741" s="1"/>
      <c r="E741" s="110"/>
      <c r="F741" s="1"/>
      <c r="G741" s="1"/>
      <c r="H741" s="1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3"/>
      <c r="U741" s="1"/>
      <c r="V741" s="1"/>
    </row>
    <row r="742" spans="1:22" x14ac:dyDescent="0.25">
      <c r="A742" s="1"/>
      <c r="B742" s="1"/>
      <c r="C742" s="1"/>
      <c r="D742" s="1"/>
      <c r="E742" s="110"/>
      <c r="F742" s="1"/>
      <c r="G742" s="1"/>
      <c r="H742" s="1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3"/>
      <c r="U742" s="1"/>
      <c r="V742" s="1"/>
    </row>
    <row r="743" spans="1:22" x14ac:dyDescent="0.25">
      <c r="A743" s="1"/>
      <c r="B743" s="1"/>
      <c r="C743" s="1"/>
      <c r="D743" s="1"/>
      <c r="E743" s="110"/>
      <c r="F743" s="1"/>
      <c r="G743" s="1"/>
      <c r="H743" s="1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3"/>
      <c r="U743" s="1"/>
      <c r="V743" s="1"/>
    </row>
    <row r="744" spans="1:22" x14ac:dyDescent="0.25">
      <c r="A744" s="1"/>
      <c r="B744" s="1"/>
      <c r="C744" s="1"/>
      <c r="D744" s="1"/>
      <c r="E744" s="110"/>
      <c r="F744" s="1"/>
      <c r="G744" s="1"/>
      <c r="H744" s="1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3"/>
      <c r="U744" s="1"/>
      <c r="V744" s="1"/>
    </row>
    <row r="745" spans="1:22" x14ac:dyDescent="0.25">
      <c r="A745" s="1"/>
      <c r="B745" s="1"/>
      <c r="C745" s="1"/>
      <c r="D745" s="1"/>
      <c r="E745" s="110"/>
      <c r="F745" s="1"/>
      <c r="G745" s="1"/>
      <c r="H745" s="1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3"/>
      <c r="U745" s="1"/>
      <c r="V745" s="1"/>
    </row>
    <row r="746" spans="1:22" x14ac:dyDescent="0.25">
      <c r="A746" s="1"/>
      <c r="B746" s="1"/>
      <c r="C746" s="1"/>
      <c r="D746" s="1"/>
      <c r="E746" s="110"/>
      <c r="F746" s="1"/>
      <c r="G746" s="1"/>
      <c r="H746" s="1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3"/>
      <c r="U746" s="1"/>
      <c r="V746" s="1"/>
    </row>
    <row r="747" spans="1:22" x14ac:dyDescent="0.25">
      <c r="A747" s="1"/>
      <c r="B747" s="1"/>
      <c r="C747" s="1"/>
      <c r="D747" s="1"/>
      <c r="E747" s="110"/>
      <c r="F747" s="1"/>
      <c r="G747" s="1"/>
      <c r="H747" s="1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3"/>
      <c r="U747" s="1"/>
      <c r="V747" s="1"/>
    </row>
    <row r="748" spans="1:22" x14ac:dyDescent="0.25">
      <c r="A748" s="1"/>
      <c r="B748" s="1"/>
      <c r="C748" s="1"/>
      <c r="D748" s="1"/>
      <c r="E748" s="110"/>
      <c r="F748" s="1"/>
      <c r="G748" s="1"/>
      <c r="H748" s="1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3"/>
      <c r="U748" s="1"/>
      <c r="V748" s="1"/>
    </row>
    <row r="749" spans="1:22" x14ac:dyDescent="0.25">
      <c r="A749" s="1"/>
      <c r="B749" s="1"/>
      <c r="C749" s="1"/>
      <c r="D749" s="1"/>
      <c r="E749" s="110"/>
      <c r="F749" s="1"/>
      <c r="G749" s="1"/>
      <c r="H749" s="1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3"/>
      <c r="U749" s="1"/>
      <c r="V749" s="1"/>
    </row>
    <row r="750" spans="1:22" x14ac:dyDescent="0.25">
      <c r="A750" s="1"/>
      <c r="B750" s="1"/>
      <c r="C750" s="1"/>
      <c r="D750" s="1"/>
      <c r="E750" s="110"/>
      <c r="F750" s="1"/>
      <c r="G750" s="1"/>
      <c r="H750" s="1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3"/>
      <c r="U750" s="1"/>
      <c r="V750" s="1"/>
    </row>
    <row r="751" spans="1:22" x14ac:dyDescent="0.25">
      <c r="A751" s="1"/>
      <c r="B751" s="1"/>
      <c r="C751" s="1"/>
      <c r="D751" s="1"/>
      <c r="E751" s="110"/>
      <c r="F751" s="1"/>
      <c r="G751" s="1"/>
      <c r="H751" s="1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3"/>
      <c r="U751" s="1"/>
      <c r="V751" s="1"/>
    </row>
    <row r="752" spans="1:22" x14ac:dyDescent="0.25">
      <c r="A752" s="1"/>
      <c r="B752" s="1"/>
      <c r="C752" s="1"/>
      <c r="D752" s="1"/>
      <c r="E752" s="110"/>
      <c r="F752" s="1"/>
      <c r="G752" s="1"/>
      <c r="H752" s="1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3"/>
      <c r="U752" s="1"/>
      <c r="V752" s="1"/>
    </row>
    <row r="753" spans="1:22" x14ac:dyDescent="0.25">
      <c r="A753" s="1"/>
      <c r="B753" s="1"/>
      <c r="C753" s="1"/>
      <c r="D753" s="1"/>
      <c r="E753" s="110"/>
      <c r="F753" s="1"/>
      <c r="G753" s="1"/>
      <c r="H753" s="1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3"/>
      <c r="U753" s="1"/>
      <c r="V753" s="1"/>
    </row>
    <row r="754" spans="1:22" x14ac:dyDescent="0.25">
      <c r="A754" s="1"/>
      <c r="B754" s="1"/>
      <c r="C754" s="1"/>
      <c r="D754" s="1"/>
      <c r="E754" s="110"/>
      <c r="F754" s="1"/>
      <c r="G754" s="1"/>
      <c r="H754" s="1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3"/>
      <c r="U754" s="1"/>
      <c r="V754" s="1"/>
    </row>
    <row r="755" spans="1:22" x14ac:dyDescent="0.25">
      <c r="A755" s="1"/>
      <c r="B755" s="1"/>
      <c r="C755" s="1"/>
      <c r="D755" s="1"/>
      <c r="E755" s="110"/>
      <c r="F755" s="1"/>
      <c r="G755" s="1"/>
      <c r="H755" s="1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3"/>
      <c r="U755" s="1"/>
      <c r="V755" s="1"/>
    </row>
    <row r="756" spans="1:22" x14ac:dyDescent="0.25">
      <c r="A756" s="1"/>
      <c r="B756" s="1"/>
      <c r="C756" s="1"/>
      <c r="D756" s="1"/>
      <c r="E756" s="110"/>
      <c r="F756" s="1"/>
      <c r="G756" s="1"/>
      <c r="H756" s="1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3"/>
      <c r="U756" s="1"/>
      <c r="V756" s="1"/>
    </row>
    <row r="757" spans="1:22" x14ac:dyDescent="0.25">
      <c r="A757" s="1"/>
      <c r="B757" s="1"/>
      <c r="C757" s="1"/>
      <c r="D757" s="1"/>
      <c r="E757" s="110"/>
      <c r="F757" s="1"/>
      <c r="G757" s="1"/>
      <c r="H757" s="1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3"/>
      <c r="U757" s="1"/>
      <c r="V757" s="1"/>
    </row>
    <row r="758" spans="1:22" x14ac:dyDescent="0.25">
      <c r="A758" s="1"/>
      <c r="B758" s="1"/>
      <c r="C758" s="1"/>
      <c r="D758" s="1"/>
      <c r="E758" s="110"/>
      <c r="F758" s="1"/>
      <c r="G758" s="1"/>
      <c r="H758" s="1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3"/>
      <c r="U758" s="1"/>
      <c r="V758" s="1"/>
    </row>
    <row r="759" spans="1:22" x14ac:dyDescent="0.25">
      <c r="A759" s="1"/>
      <c r="B759" s="1"/>
      <c r="C759" s="1"/>
      <c r="D759" s="1"/>
      <c r="E759" s="110"/>
      <c r="F759" s="1"/>
      <c r="G759" s="1"/>
      <c r="H759" s="1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3"/>
      <c r="U759" s="1"/>
      <c r="V759" s="1"/>
    </row>
    <row r="760" spans="1:22" x14ac:dyDescent="0.25">
      <c r="A760" s="1"/>
      <c r="B760" s="1"/>
      <c r="C760" s="1"/>
      <c r="D760" s="1"/>
      <c r="E760" s="110"/>
      <c r="F760" s="1"/>
      <c r="G760" s="1"/>
      <c r="H760" s="1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3"/>
      <c r="U760" s="1"/>
      <c r="V760" s="1"/>
    </row>
    <row r="761" spans="1:22" x14ac:dyDescent="0.25">
      <c r="A761" s="1"/>
      <c r="B761" s="1"/>
      <c r="C761" s="1"/>
      <c r="D761" s="1"/>
      <c r="E761" s="110"/>
      <c r="F761" s="1"/>
      <c r="G761" s="1"/>
      <c r="H761" s="1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3"/>
      <c r="U761" s="1"/>
      <c r="V761" s="1"/>
    </row>
    <row r="762" spans="1:22" x14ac:dyDescent="0.25">
      <c r="A762" s="1"/>
      <c r="B762" s="1"/>
      <c r="C762" s="1"/>
      <c r="D762" s="1"/>
      <c r="E762" s="110"/>
      <c r="F762" s="1"/>
      <c r="G762" s="1"/>
      <c r="H762" s="1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3"/>
      <c r="U762" s="1"/>
      <c r="V762" s="1"/>
    </row>
    <row r="763" spans="1:22" x14ac:dyDescent="0.25">
      <c r="A763" s="1"/>
      <c r="B763" s="1"/>
      <c r="C763" s="1"/>
      <c r="D763" s="1"/>
      <c r="E763" s="110"/>
      <c r="F763" s="1"/>
      <c r="G763" s="1"/>
      <c r="H763" s="1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3"/>
      <c r="U763" s="1"/>
      <c r="V763" s="1"/>
    </row>
    <row r="764" spans="1:22" x14ac:dyDescent="0.25">
      <c r="A764" s="1"/>
      <c r="B764" s="1"/>
      <c r="C764" s="1"/>
      <c r="D764" s="1"/>
      <c r="E764" s="110"/>
      <c r="F764" s="1"/>
      <c r="G764" s="1"/>
      <c r="H764" s="1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3"/>
      <c r="U764" s="1"/>
      <c r="V764" s="1"/>
    </row>
    <row r="765" spans="1:22" x14ac:dyDescent="0.25">
      <c r="A765" s="1"/>
      <c r="B765" s="1"/>
      <c r="C765" s="1"/>
      <c r="D765" s="1"/>
      <c r="E765" s="110"/>
      <c r="F765" s="1"/>
      <c r="G765" s="1"/>
      <c r="H765" s="1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3"/>
      <c r="U765" s="1"/>
      <c r="V765" s="1"/>
    </row>
    <row r="766" spans="1:22" x14ac:dyDescent="0.25">
      <c r="A766" s="1"/>
      <c r="B766" s="1"/>
      <c r="C766" s="1"/>
      <c r="D766" s="1"/>
      <c r="E766" s="110"/>
      <c r="F766" s="1"/>
      <c r="G766" s="1"/>
      <c r="H766" s="1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3"/>
      <c r="U766" s="1"/>
      <c r="V766" s="1"/>
    </row>
    <row r="767" spans="1:22" x14ac:dyDescent="0.25">
      <c r="A767" s="1"/>
      <c r="B767" s="1"/>
      <c r="C767" s="1"/>
      <c r="D767" s="1"/>
      <c r="E767" s="110"/>
      <c r="F767" s="1"/>
      <c r="G767" s="1"/>
      <c r="H767" s="1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3"/>
      <c r="U767" s="1"/>
      <c r="V767" s="1"/>
    </row>
    <row r="768" spans="1:22" x14ac:dyDescent="0.25">
      <c r="A768" s="1"/>
      <c r="B768" s="1"/>
      <c r="C768" s="1"/>
      <c r="D768" s="1"/>
      <c r="E768" s="110"/>
      <c r="F768" s="1"/>
      <c r="G768" s="1"/>
      <c r="H768" s="1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3"/>
      <c r="U768" s="1"/>
      <c r="V768" s="1"/>
    </row>
    <row r="769" spans="1:22" x14ac:dyDescent="0.25">
      <c r="A769" s="1"/>
      <c r="B769" s="1"/>
      <c r="C769" s="1"/>
      <c r="D769" s="1"/>
      <c r="E769" s="110"/>
      <c r="F769" s="1"/>
      <c r="G769" s="1"/>
      <c r="H769" s="1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3"/>
      <c r="U769" s="1"/>
      <c r="V769" s="1"/>
    </row>
    <row r="770" spans="1:22" x14ac:dyDescent="0.25">
      <c r="A770" s="1"/>
      <c r="B770" s="1"/>
      <c r="C770" s="1"/>
      <c r="D770" s="1"/>
      <c r="E770" s="110"/>
      <c r="F770" s="1"/>
      <c r="G770" s="1"/>
      <c r="H770" s="1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3"/>
      <c r="U770" s="1"/>
      <c r="V770" s="1"/>
    </row>
    <row r="771" spans="1:22" x14ac:dyDescent="0.25">
      <c r="A771" s="1"/>
      <c r="B771" s="1"/>
      <c r="C771" s="1"/>
      <c r="D771" s="1"/>
      <c r="E771" s="110"/>
      <c r="F771" s="1"/>
      <c r="G771" s="1"/>
      <c r="H771" s="1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3"/>
      <c r="U771" s="1"/>
      <c r="V771" s="1"/>
    </row>
    <row r="772" spans="1:22" x14ac:dyDescent="0.25">
      <c r="A772" s="1"/>
      <c r="B772" s="1"/>
      <c r="C772" s="1"/>
      <c r="D772" s="1"/>
      <c r="E772" s="110"/>
      <c r="F772" s="1"/>
      <c r="G772" s="1"/>
      <c r="H772" s="1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3"/>
      <c r="U772" s="1"/>
      <c r="V772" s="1"/>
    </row>
    <row r="773" spans="1:22" x14ac:dyDescent="0.25">
      <c r="A773" s="1"/>
      <c r="B773" s="1"/>
      <c r="C773" s="1"/>
      <c r="D773" s="1"/>
      <c r="E773" s="110"/>
      <c r="F773" s="1"/>
      <c r="G773" s="1"/>
      <c r="H773" s="1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3"/>
      <c r="U773" s="1"/>
      <c r="V773" s="1"/>
    </row>
    <row r="774" spans="1:22" x14ac:dyDescent="0.25">
      <c r="A774" s="1"/>
      <c r="B774" s="1"/>
      <c r="C774" s="1"/>
      <c r="D774" s="1"/>
      <c r="E774" s="110"/>
      <c r="F774" s="1"/>
      <c r="G774" s="1"/>
      <c r="H774" s="1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3"/>
      <c r="U774" s="1"/>
      <c r="V774" s="1"/>
    </row>
    <row r="775" spans="1:22" x14ac:dyDescent="0.25">
      <c r="A775" s="1"/>
      <c r="B775" s="1"/>
      <c r="C775" s="1"/>
      <c r="D775" s="1"/>
      <c r="E775" s="110"/>
      <c r="F775" s="1"/>
      <c r="G775" s="1"/>
      <c r="H775" s="1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3"/>
      <c r="U775" s="1"/>
      <c r="V775" s="1"/>
    </row>
    <row r="776" spans="1:22" x14ac:dyDescent="0.25">
      <c r="A776" s="1"/>
      <c r="B776" s="1"/>
      <c r="C776" s="1"/>
      <c r="D776" s="1"/>
      <c r="E776" s="110"/>
      <c r="F776" s="1"/>
      <c r="G776" s="1"/>
      <c r="H776" s="1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3"/>
      <c r="U776" s="1"/>
      <c r="V776" s="1"/>
    </row>
    <row r="777" spans="1:22" x14ac:dyDescent="0.25">
      <c r="A777" s="1"/>
      <c r="B777" s="1"/>
      <c r="C777" s="1"/>
      <c r="D777" s="1"/>
      <c r="E777" s="110"/>
      <c r="F777" s="1"/>
      <c r="G777" s="1"/>
      <c r="H777" s="1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3"/>
      <c r="U777" s="1"/>
      <c r="V777" s="1"/>
    </row>
    <row r="778" spans="1:22" x14ac:dyDescent="0.25">
      <c r="A778" s="1"/>
      <c r="B778" s="1"/>
      <c r="C778" s="1"/>
      <c r="D778" s="1"/>
      <c r="E778" s="110"/>
      <c r="F778" s="1"/>
      <c r="G778" s="1"/>
      <c r="H778" s="1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3"/>
      <c r="U778" s="1"/>
      <c r="V778" s="1"/>
    </row>
    <row r="779" spans="1:22" x14ac:dyDescent="0.25">
      <c r="A779" s="1"/>
      <c r="B779" s="1"/>
      <c r="C779" s="1"/>
      <c r="D779" s="1"/>
      <c r="E779" s="110"/>
      <c r="F779" s="1"/>
      <c r="G779" s="1"/>
      <c r="H779" s="1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3"/>
      <c r="U779" s="1"/>
      <c r="V779" s="1"/>
    </row>
    <row r="780" spans="1:22" x14ac:dyDescent="0.25">
      <c r="A780" s="1"/>
      <c r="B780" s="1"/>
      <c r="C780" s="1"/>
      <c r="D780" s="1"/>
      <c r="E780" s="110"/>
      <c r="F780" s="1"/>
      <c r="G780" s="1"/>
      <c r="H780" s="1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3"/>
      <c r="U780" s="1"/>
      <c r="V780" s="1"/>
    </row>
    <row r="781" spans="1:22" x14ac:dyDescent="0.25">
      <c r="A781" s="1"/>
      <c r="B781" s="1"/>
      <c r="C781" s="1"/>
      <c r="D781" s="1"/>
      <c r="E781" s="110"/>
      <c r="F781" s="1"/>
      <c r="G781" s="1"/>
      <c r="H781" s="1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3"/>
      <c r="U781" s="1"/>
      <c r="V781" s="1"/>
    </row>
    <row r="782" spans="1:22" x14ac:dyDescent="0.25">
      <c r="A782" s="1"/>
      <c r="B782" s="1"/>
      <c r="C782" s="1"/>
      <c r="D782" s="1"/>
      <c r="E782" s="110"/>
      <c r="F782" s="1"/>
      <c r="G782" s="1"/>
      <c r="H782" s="1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3"/>
      <c r="U782" s="1"/>
      <c r="V782" s="1"/>
    </row>
    <row r="783" spans="1:22" x14ac:dyDescent="0.25">
      <c r="A783" s="1"/>
      <c r="B783" s="1"/>
      <c r="C783" s="1"/>
      <c r="D783" s="1"/>
      <c r="E783" s="110"/>
      <c r="F783" s="1"/>
      <c r="G783" s="1"/>
      <c r="H783" s="1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3"/>
      <c r="U783" s="1"/>
      <c r="V783" s="1"/>
    </row>
    <row r="784" spans="1:22" x14ac:dyDescent="0.25">
      <c r="A784" s="1"/>
      <c r="B784" s="1"/>
      <c r="C784" s="1"/>
      <c r="D784" s="1"/>
      <c r="E784" s="110"/>
      <c r="F784" s="1"/>
      <c r="G784" s="1"/>
      <c r="H784" s="1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3"/>
      <c r="U784" s="1"/>
      <c r="V784" s="1"/>
    </row>
    <row r="785" spans="1:22" x14ac:dyDescent="0.25">
      <c r="A785" s="1"/>
      <c r="B785" s="1"/>
      <c r="C785" s="1"/>
      <c r="D785" s="1"/>
      <c r="E785" s="110"/>
      <c r="F785" s="1"/>
      <c r="G785" s="1"/>
      <c r="H785" s="1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3"/>
      <c r="U785" s="1"/>
      <c r="V785" s="1"/>
    </row>
    <row r="786" spans="1:22" x14ac:dyDescent="0.25">
      <c r="A786" s="1"/>
      <c r="B786" s="1"/>
      <c r="C786" s="1"/>
      <c r="D786" s="1"/>
      <c r="E786" s="110"/>
      <c r="F786" s="1"/>
      <c r="G786" s="1"/>
      <c r="H786" s="1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3"/>
      <c r="U786" s="1"/>
      <c r="V786" s="1"/>
    </row>
    <row r="787" spans="1:22" x14ac:dyDescent="0.25">
      <c r="A787" s="1"/>
      <c r="B787" s="1"/>
      <c r="C787" s="1"/>
      <c r="D787" s="1"/>
      <c r="E787" s="110"/>
      <c r="F787" s="1"/>
      <c r="G787" s="1"/>
      <c r="H787" s="1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3"/>
      <c r="U787" s="1"/>
      <c r="V787" s="1"/>
    </row>
    <row r="788" spans="1:22" x14ac:dyDescent="0.25">
      <c r="A788" s="1"/>
      <c r="B788" s="1"/>
      <c r="C788" s="1"/>
      <c r="D788" s="1"/>
      <c r="E788" s="110"/>
      <c r="F788" s="1"/>
      <c r="G788" s="1"/>
      <c r="H788" s="1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3"/>
      <c r="U788" s="1"/>
      <c r="V788" s="1"/>
    </row>
    <row r="789" spans="1:22" x14ac:dyDescent="0.25">
      <c r="A789" s="1"/>
      <c r="B789" s="1"/>
      <c r="C789" s="1"/>
      <c r="D789" s="1"/>
      <c r="E789" s="110"/>
      <c r="F789" s="1"/>
      <c r="G789" s="1"/>
      <c r="H789" s="1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3"/>
      <c r="U789" s="1"/>
      <c r="V789" s="1"/>
    </row>
    <row r="790" spans="1:22" x14ac:dyDescent="0.25">
      <c r="A790" s="1"/>
      <c r="B790" s="1"/>
      <c r="C790" s="1"/>
      <c r="D790" s="1"/>
      <c r="E790" s="110"/>
      <c r="F790" s="1"/>
      <c r="G790" s="1"/>
      <c r="H790" s="1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3"/>
      <c r="U790" s="1"/>
      <c r="V790" s="1"/>
    </row>
    <row r="791" spans="1:22" x14ac:dyDescent="0.25">
      <c r="A791" s="1"/>
      <c r="B791" s="1"/>
      <c r="C791" s="1"/>
      <c r="D791" s="1"/>
      <c r="E791" s="110"/>
      <c r="F791" s="1"/>
      <c r="G791" s="1"/>
      <c r="H791" s="1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3"/>
      <c r="U791" s="1"/>
      <c r="V791" s="1"/>
    </row>
    <row r="792" spans="1:22" x14ac:dyDescent="0.25">
      <c r="A792" s="1"/>
      <c r="B792" s="1"/>
      <c r="C792" s="1"/>
      <c r="D792" s="1"/>
      <c r="E792" s="110"/>
      <c r="F792" s="1"/>
      <c r="G792" s="1"/>
      <c r="H792" s="1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3"/>
      <c r="U792" s="1"/>
      <c r="V792" s="1"/>
    </row>
    <row r="793" spans="1:22" x14ac:dyDescent="0.25">
      <c r="A793" s="1"/>
      <c r="B793" s="1"/>
      <c r="C793" s="1"/>
      <c r="D793" s="1"/>
      <c r="E793" s="110"/>
      <c r="F793" s="1"/>
      <c r="G793" s="1"/>
      <c r="H793" s="1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3"/>
      <c r="U793" s="1"/>
      <c r="V793" s="1"/>
    </row>
    <row r="794" spans="1:22" x14ac:dyDescent="0.25">
      <c r="A794" s="1"/>
      <c r="B794" s="1"/>
      <c r="C794" s="1"/>
      <c r="D794" s="1"/>
      <c r="E794" s="110"/>
      <c r="F794" s="1"/>
      <c r="G794" s="1"/>
      <c r="H794" s="1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3"/>
      <c r="U794" s="1"/>
      <c r="V794" s="1"/>
    </row>
    <row r="795" spans="1:22" x14ac:dyDescent="0.25">
      <c r="A795" s="1"/>
      <c r="B795" s="1"/>
      <c r="C795" s="1"/>
      <c r="D795" s="1"/>
      <c r="E795" s="110"/>
      <c r="F795" s="1"/>
      <c r="G795" s="1"/>
      <c r="H795" s="1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3"/>
      <c r="U795" s="1"/>
      <c r="V795" s="1"/>
    </row>
    <row r="796" spans="1:22" x14ac:dyDescent="0.25">
      <c r="A796" s="1"/>
      <c r="B796" s="1"/>
      <c r="C796" s="1"/>
      <c r="D796" s="1"/>
      <c r="E796" s="110"/>
      <c r="F796" s="1"/>
      <c r="G796" s="1"/>
      <c r="H796" s="1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3"/>
      <c r="U796" s="1"/>
      <c r="V796" s="1"/>
    </row>
    <row r="797" spans="1:22" x14ac:dyDescent="0.25">
      <c r="A797" s="1"/>
      <c r="B797" s="1"/>
      <c r="C797" s="1"/>
      <c r="D797" s="1"/>
      <c r="E797" s="110"/>
      <c r="F797" s="1"/>
      <c r="G797" s="1"/>
      <c r="H797" s="1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3"/>
      <c r="U797" s="1"/>
      <c r="V797" s="1"/>
    </row>
    <row r="798" spans="1:22" x14ac:dyDescent="0.25">
      <c r="A798" s="1"/>
      <c r="B798" s="1"/>
      <c r="C798" s="1"/>
      <c r="D798" s="1"/>
      <c r="E798" s="110"/>
      <c r="F798" s="1"/>
      <c r="G798" s="1"/>
      <c r="H798" s="1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3"/>
      <c r="U798" s="1"/>
      <c r="V798" s="1"/>
    </row>
    <row r="799" spans="1:22" x14ac:dyDescent="0.25">
      <c r="A799" s="1"/>
      <c r="B799" s="1"/>
      <c r="C799" s="1"/>
      <c r="D799" s="1"/>
      <c r="E799" s="110"/>
      <c r="F799" s="1"/>
      <c r="G799" s="1"/>
      <c r="H799" s="1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3"/>
      <c r="U799" s="1"/>
      <c r="V799" s="1"/>
    </row>
    <row r="800" spans="1:22" x14ac:dyDescent="0.25">
      <c r="A800" s="1"/>
      <c r="B800" s="1"/>
      <c r="C800" s="1"/>
      <c r="D800" s="1"/>
      <c r="E800" s="110"/>
      <c r="F800" s="1"/>
      <c r="G800" s="1"/>
      <c r="H800" s="1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3"/>
      <c r="U800" s="1"/>
      <c r="V800" s="1"/>
    </row>
    <row r="801" spans="1:22" x14ac:dyDescent="0.25">
      <c r="A801" s="1"/>
      <c r="B801" s="1"/>
      <c r="C801" s="1"/>
      <c r="D801" s="1"/>
      <c r="E801" s="110"/>
      <c r="F801" s="1"/>
      <c r="G801" s="1"/>
      <c r="H801" s="1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3"/>
      <c r="U801" s="1"/>
      <c r="V801" s="1"/>
    </row>
    <row r="802" spans="1:22" x14ac:dyDescent="0.25">
      <c r="A802" s="1"/>
      <c r="B802" s="1"/>
      <c r="C802" s="1"/>
      <c r="D802" s="1"/>
      <c r="E802" s="110"/>
      <c r="F802" s="1"/>
      <c r="G802" s="1"/>
      <c r="H802" s="1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3"/>
      <c r="U802" s="1"/>
      <c r="V802" s="1"/>
    </row>
    <row r="803" spans="1:22" x14ac:dyDescent="0.25">
      <c r="A803" s="1"/>
      <c r="B803" s="1"/>
      <c r="C803" s="1"/>
      <c r="D803" s="1"/>
      <c r="E803" s="11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3"/>
      <c r="U803" s="1"/>
      <c r="V803" s="1"/>
    </row>
    <row r="804" spans="1:22" x14ac:dyDescent="0.25">
      <c r="A804" s="1"/>
      <c r="B804" s="1"/>
      <c r="C804" s="1"/>
      <c r="D804" s="1"/>
      <c r="E804" s="110"/>
      <c r="F804" s="1"/>
      <c r="G804" s="1"/>
      <c r="H804" s="1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3"/>
      <c r="U804" s="1"/>
      <c r="V804" s="1"/>
    </row>
    <row r="805" spans="1:22" x14ac:dyDescent="0.25">
      <c r="A805" s="1"/>
      <c r="B805" s="1"/>
      <c r="C805" s="1"/>
      <c r="D805" s="1"/>
      <c r="E805" s="110"/>
      <c r="F805" s="1"/>
      <c r="G805" s="1"/>
      <c r="H805" s="1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3"/>
      <c r="U805" s="1"/>
      <c r="V805" s="1"/>
    </row>
    <row r="806" spans="1:22" x14ac:dyDescent="0.25">
      <c r="A806" s="1"/>
      <c r="B806" s="1"/>
      <c r="C806" s="1"/>
      <c r="D806" s="1"/>
      <c r="E806" s="110"/>
      <c r="F806" s="1"/>
      <c r="G806" s="1"/>
      <c r="H806" s="1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3"/>
      <c r="U806" s="1"/>
      <c r="V806" s="1"/>
    </row>
    <row r="807" spans="1:22" x14ac:dyDescent="0.25">
      <c r="A807" s="1"/>
      <c r="B807" s="1"/>
      <c r="C807" s="1"/>
      <c r="D807" s="1"/>
      <c r="E807" s="110"/>
      <c r="F807" s="1"/>
      <c r="G807" s="1"/>
      <c r="H807" s="1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3"/>
      <c r="U807" s="1"/>
      <c r="V807" s="1"/>
    </row>
    <row r="808" spans="1:22" x14ac:dyDescent="0.25">
      <c r="A808" s="1"/>
      <c r="B808" s="1"/>
      <c r="C808" s="1"/>
      <c r="D808" s="1"/>
      <c r="E808" s="110"/>
      <c r="F808" s="1"/>
      <c r="G808" s="1"/>
      <c r="H808" s="1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3"/>
      <c r="U808" s="1"/>
      <c r="V808" s="1"/>
    </row>
    <row r="809" spans="1:22" x14ac:dyDescent="0.25">
      <c r="A809" s="1"/>
      <c r="B809" s="1"/>
      <c r="C809" s="1"/>
      <c r="D809" s="1"/>
      <c r="E809" s="110"/>
      <c r="F809" s="1"/>
      <c r="G809" s="1"/>
      <c r="H809" s="1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3"/>
      <c r="U809" s="1"/>
      <c r="V809" s="1"/>
    </row>
    <row r="810" spans="1:22" x14ac:dyDescent="0.25">
      <c r="A810" s="1"/>
      <c r="B810" s="1"/>
      <c r="C810" s="1"/>
      <c r="D810" s="1"/>
      <c r="E810" s="110"/>
      <c r="F810" s="1"/>
      <c r="G810" s="1"/>
      <c r="H810" s="1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3"/>
      <c r="U810" s="1"/>
      <c r="V810" s="1"/>
    </row>
    <row r="811" spans="1:22" x14ac:dyDescent="0.25">
      <c r="A811" s="1"/>
      <c r="B811" s="1"/>
      <c r="C811" s="1"/>
      <c r="D811" s="1"/>
      <c r="E811" s="110"/>
      <c r="F811" s="1"/>
      <c r="G811" s="1"/>
      <c r="H811" s="1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3"/>
      <c r="U811" s="1"/>
      <c r="V811" s="1"/>
    </row>
    <row r="812" spans="1:22" x14ac:dyDescent="0.25">
      <c r="A812" s="1"/>
      <c r="B812" s="1"/>
      <c r="C812" s="1"/>
      <c r="D812" s="1"/>
      <c r="E812" s="110"/>
      <c r="F812" s="1"/>
      <c r="G812" s="1"/>
      <c r="H812" s="1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3"/>
      <c r="U812" s="1"/>
      <c r="V812" s="1"/>
    </row>
    <row r="813" spans="1:22" x14ac:dyDescent="0.25">
      <c r="A813" s="1"/>
      <c r="B813" s="1"/>
      <c r="C813" s="1"/>
      <c r="D813" s="1"/>
      <c r="E813" s="110"/>
      <c r="F813" s="1"/>
      <c r="G813" s="1"/>
      <c r="H813" s="1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3"/>
      <c r="U813" s="1"/>
      <c r="V813" s="1"/>
    </row>
    <row r="814" spans="1:22" x14ac:dyDescent="0.25">
      <c r="A814" s="1"/>
      <c r="B814" s="1"/>
      <c r="C814" s="1"/>
      <c r="D814" s="1"/>
      <c r="E814" s="110"/>
      <c r="F814" s="1"/>
      <c r="G814" s="1"/>
      <c r="H814" s="1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3"/>
      <c r="U814" s="1"/>
      <c r="V814" s="1"/>
    </row>
    <row r="815" spans="1:22" x14ac:dyDescent="0.25">
      <c r="A815" s="1"/>
      <c r="B815" s="1"/>
      <c r="C815" s="1"/>
      <c r="D815" s="1"/>
      <c r="E815" s="110"/>
      <c r="F815" s="1"/>
      <c r="G815" s="1"/>
      <c r="H815" s="1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3"/>
      <c r="U815" s="1"/>
      <c r="V815" s="1"/>
    </row>
    <row r="816" spans="1:22" x14ac:dyDescent="0.25">
      <c r="A816" s="1"/>
      <c r="B816" s="1"/>
      <c r="C816" s="1"/>
      <c r="D816" s="1"/>
      <c r="E816" s="110"/>
      <c r="F816" s="1"/>
      <c r="G816" s="1"/>
      <c r="H816" s="1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3"/>
      <c r="U816" s="1"/>
      <c r="V816" s="1"/>
    </row>
    <row r="817" spans="1:22" x14ac:dyDescent="0.25">
      <c r="A817" s="1"/>
      <c r="B817" s="1"/>
      <c r="C817" s="1"/>
      <c r="D817" s="1"/>
      <c r="E817" s="110"/>
      <c r="F817" s="1"/>
      <c r="G817" s="1"/>
      <c r="H817" s="1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3"/>
      <c r="U817" s="1"/>
      <c r="V817" s="1"/>
    </row>
    <row r="818" spans="1:22" x14ac:dyDescent="0.25">
      <c r="A818" s="1"/>
      <c r="B818" s="1"/>
      <c r="C818" s="1"/>
      <c r="D818" s="1"/>
      <c r="E818" s="110"/>
      <c r="F818" s="1"/>
      <c r="G818" s="1"/>
      <c r="H818" s="1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3"/>
      <c r="U818" s="1"/>
      <c r="V818" s="1"/>
    </row>
    <row r="819" spans="1:22" x14ac:dyDescent="0.25">
      <c r="A819" s="1"/>
      <c r="B819" s="1"/>
      <c r="C819" s="1"/>
      <c r="D819" s="1"/>
      <c r="E819" s="110"/>
      <c r="F819" s="1"/>
      <c r="G819" s="1"/>
      <c r="H819" s="1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3"/>
      <c r="U819" s="1"/>
      <c r="V819" s="1"/>
    </row>
    <row r="820" spans="1:22" x14ac:dyDescent="0.25">
      <c r="A820" s="1"/>
      <c r="B820" s="1"/>
      <c r="C820" s="1"/>
      <c r="D820" s="1"/>
      <c r="E820" s="110"/>
      <c r="F820" s="1"/>
      <c r="G820" s="1"/>
      <c r="H820" s="1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3"/>
      <c r="U820" s="1"/>
      <c r="V820" s="1"/>
    </row>
    <row r="821" spans="1:22" x14ac:dyDescent="0.25">
      <c r="A821" s="1"/>
      <c r="B821" s="1"/>
      <c r="C821" s="1"/>
      <c r="D821" s="1"/>
      <c r="E821" s="110"/>
      <c r="F821" s="1"/>
      <c r="G821" s="1"/>
      <c r="H821" s="1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3"/>
      <c r="U821" s="1"/>
      <c r="V821" s="1"/>
    </row>
    <row r="822" spans="1:22" x14ac:dyDescent="0.25">
      <c r="A822" s="1"/>
      <c r="B822" s="1"/>
      <c r="C822" s="1"/>
      <c r="D822" s="1"/>
      <c r="E822" s="110"/>
      <c r="F822" s="1"/>
      <c r="G822" s="1"/>
      <c r="H822" s="1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3"/>
      <c r="U822" s="1"/>
      <c r="V822" s="1"/>
    </row>
    <row r="823" spans="1:22" x14ac:dyDescent="0.25">
      <c r="A823" s="1"/>
      <c r="B823" s="1"/>
      <c r="C823" s="1"/>
      <c r="D823" s="1"/>
      <c r="E823" s="110"/>
      <c r="F823" s="1"/>
      <c r="G823" s="1"/>
      <c r="H823" s="1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3"/>
      <c r="U823" s="1"/>
      <c r="V823" s="1"/>
    </row>
    <row r="824" spans="1:22" x14ac:dyDescent="0.25">
      <c r="A824" s="1"/>
      <c r="B824" s="1"/>
      <c r="C824" s="1"/>
      <c r="D824" s="1"/>
      <c r="E824" s="110"/>
      <c r="F824" s="1"/>
      <c r="G824" s="1"/>
      <c r="H824" s="1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3"/>
      <c r="U824" s="1"/>
      <c r="V824" s="1"/>
    </row>
    <row r="825" spans="1:22" x14ac:dyDescent="0.25">
      <c r="A825" s="1"/>
      <c r="B825" s="1"/>
      <c r="C825" s="1"/>
      <c r="D825" s="1"/>
      <c r="E825" s="110"/>
      <c r="F825" s="1"/>
      <c r="G825" s="1"/>
      <c r="H825" s="1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3"/>
      <c r="U825" s="1"/>
      <c r="V825" s="1"/>
    </row>
    <row r="826" spans="1:22" x14ac:dyDescent="0.25">
      <c r="A826" s="1"/>
      <c r="B826" s="1"/>
      <c r="C826" s="1"/>
      <c r="D826" s="1"/>
      <c r="E826" s="110"/>
      <c r="F826" s="1"/>
      <c r="G826" s="1"/>
      <c r="H826" s="1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3"/>
      <c r="U826" s="1"/>
      <c r="V826" s="1"/>
    </row>
    <row r="827" spans="1:22" x14ac:dyDescent="0.25">
      <c r="A827" s="1"/>
      <c r="B827" s="1"/>
      <c r="C827" s="1"/>
      <c r="D827" s="1"/>
      <c r="E827" s="110"/>
      <c r="F827" s="1"/>
      <c r="G827" s="1"/>
      <c r="H827" s="1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3"/>
      <c r="U827" s="1"/>
      <c r="V827" s="1"/>
    </row>
    <row r="828" spans="1:22" x14ac:dyDescent="0.25">
      <c r="A828" s="1"/>
      <c r="B828" s="1"/>
      <c r="C828" s="1"/>
      <c r="D828" s="1"/>
      <c r="E828" s="110"/>
      <c r="F828" s="1"/>
      <c r="G828" s="1"/>
      <c r="H828" s="1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3"/>
      <c r="U828" s="1"/>
      <c r="V828" s="1"/>
    </row>
    <row r="829" spans="1:22" x14ac:dyDescent="0.25">
      <c r="A829" s="1"/>
      <c r="B829" s="1"/>
      <c r="C829" s="1"/>
      <c r="D829" s="1"/>
      <c r="E829" s="110"/>
      <c r="F829" s="1"/>
      <c r="G829" s="1"/>
      <c r="H829" s="1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3"/>
      <c r="U829" s="1"/>
      <c r="V829" s="1"/>
    </row>
    <row r="830" spans="1:22" x14ac:dyDescent="0.25">
      <c r="A830" s="1"/>
      <c r="B830" s="1"/>
      <c r="C830" s="1"/>
      <c r="D830" s="1"/>
      <c r="E830" s="110"/>
      <c r="F830" s="1"/>
      <c r="G830" s="1"/>
      <c r="H830" s="1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3"/>
      <c r="U830" s="1"/>
      <c r="V830" s="1"/>
    </row>
    <row r="831" spans="1:22" x14ac:dyDescent="0.25">
      <c r="A831" s="1"/>
      <c r="B831" s="1"/>
      <c r="C831" s="1"/>
      <c r="D831" s="1"/>
      <c r="E831" s="110"/>
      <c r="F831" s="1"/>
      <c r="G831" s="1"/>
      <c r="H831" s="1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3"/>
      <c r="U831" s="1"/>
      <c r="V831" s="1"/>
    </row>
    <row r="832" spans="1:22" x14ac:dyDescent="0.25">
      <c r="A832" s="1"/>
      <c r="B832" s="1"/>
      <c r="C832" s="1"/>
      <c r="D832" s="1"/>
      <c r="E832" s="110"/>
      <c r="F832" s="1"/>
      <c r="G832" s="1"/>
      <c r="H832" s="1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3"/>
      <c r="U832" s="1"/>
      <c r="V832" s="1"/>
    </row>
    <row r="833" spans="1:22" x14ac:dyDescent="0.25">
      <c r="A833" s="1"/>
      <c r="B833" s="1"/>
      <c r="C833" s="1"/>
      <c r="D833" s="1"/>
      <c r="E833" s="110"/>
      <c r="F833" s="1"/>
      <c r="G833" s="1"/>
      <c r="H833" s="1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3"/>
      <c r="U833" s="1"/>
      <c r="V833" s="1"/>
    </row>
    <row r="834" spans="1:22" x14ac:dyDescent="0.25">
      <c r="A834" s="1"/>
      <c r="B834" s="1"/>
      <c r="C834" s="1"/>
      <c r="D834" s="1"/>
      <c r="E834" s="110"/>
      <c r="F834" s="1"/>
      <c r="G834" s="1"/>
      <c r="H834" s="1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3"/>
      <c r="U834" s="1"/>
      <c r="V834" s="1"/>
    </row>
    <row r="835" spans="1:22" x14ac:dyDescent="0.25">
      <c r="A835" s="1"/>
      <c r="B835" s="1"/>
      <c r="C835" s="1"/>
      <c r="D835" s="1"/>
      <c r="E835" s="110"/>
      <c r="F835" s="1"/>
      <c r="G835" s="1"/>
      <c r="H835" s="1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3"/>
      <c r="U835" s="1"/>
      <c r="V835" s="1"/>
    </row>
    <row r="836" spans="1:22" x14ac:dyDescent="0.25">
      <c r="A836" s="1"/>
      <c r="B836" s="1"/>
      <c r="C836" s="1"/>
      <c r="D836" s="1"/>
      <c r="E836" s="110"/>
      <c r="F836" s="1"/>
      <c r="G836" s="1"/>
      <c r="H836" s="1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3"/>
      <c r="U836" s="1"/>
      <c r="V836" s="1"/>
    </row>
    <row r="837" spans="1:22" x14ac:dyDescent="0.25">
      <c r="A837" s="1"/>
      <c r="B837" s="1"/>
      <c r="C837" s="1"/>
      <c r="D837" s="1"/>
      <c r="E837" s="110"/>
      <c r="F837" s="1"/>
      <c r="G837" s="1"/>
      <c r="H837" s="1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3"/>
      <c r="U837" s="1"/>
      <c r="V837" s="1"/>
    </row>
    <row r="838" spans="1:22" x14ac:dyDescent="0.25">
      <c r="A838" s="1"/>
      <c r="B838" s="1"/>
      <c r="C838" s="1"/>
      <c r="D838" s="1"/>
      <c r="E838" s="110"/>
      <c r="F838" s="1"/>
      <c r="G838" s="1"/>
      <c r="H838" s="1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3"/>
      <c r="U838" s="1"/>
      <c r="V838" s="1"/>
    </row>
    <row r="839" spans="1:22" x14ac:dyDescent="0.25">
      <c r="A839" s="1"/>
      <c r="B839" s="1"/>
      <c r="C839" s="1"/>
      <c r="D839" s="1"/>
      <c r="E839" s="110"/>
      <c r="F839" s="1"/>
      <c r="G839" s="1"/>
      <c r="H839" s="1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3"/>
      <c r="U839" s="1"/>
      <c r="V839" s="1"/>
    </row>
    <row r="840" spans="1:22" x14ac:dyDescent="0.25">
      <c r="A840" s="1"/>
      <c r="B840" s="1"/>
      <c r="C840" s="1"/>
      <c r="D840" s="1"/>
      <c r="E840" s="110"/>
      <c r="F840" s="1"/>
      <c r="G840" s="1"/>
      <c r="H840" s="1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3"/>
      <c r="U840" s="1"/>
      <c r="V840" s="1"/>
    </row>
    <row r="841" spans="1:22" x14ac:dyDescent="0.25">
      <c r="A841" s="1"/>
      <c r="B841" s="1"/>
      <c r="C841" s="1"/>
      <c r="D841" s="1"/>
      <c r="E841" s="110"/>
      <c r="F841" s="1"/>
      <c r="G841" s="1"/>
      <c r="H841" s="1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3"/>
      <c r="U841" s="1"/>
      <c r="V841" s="1"/>
    </row>
    <row r="842" spans="1:22" x14ac:dyDescent="0.25">
      <c r="A842" s="1"/>
      <c r="B842" s="1"/>
      <c r="C842" s="1"/>
      <c r="D842" s="1"/>
      <c r="E842" s="110"/>
      <c r="F842" s="1"/>
      <c r="G842" s="1"/>
      <c r="H842" s="1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3"/>
      <c r="U842" s="1"/>
      <c r="V842" s="1"/>
    </row>
    <row r="843" spans="1:22" x14ac:dyDescent="0.25">
      <c r="A843" s="1"/>
      <c r="B843" s="1"/>
      <c r="C843" s="1"/>
      <c r="D843" s="1"/>
      <c r="E843" s="110"/>
      <c r="F843" s="1"/>
      <c r="G843" s="1"/>
      <c r="H843" s="1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3"/>
      <c r="U843" s="1"/>
      <c r="V843" s="1"/>
    </row>
    <row r="844" spans="1:22" x14ac:dyDescent="0.25">
      <c r="A844" s="1"/>
      <c r="B844" s="1"/>
      <c r="C844" s="1"/>
      <c r="D844" s="1"/>
      <c r="E844" s="110"/>
      <c r="F844" s="1"/>
      <c r="G844" s="1"/>
      <c r="H844" s="1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3"/>
      <c r="U844" s="1"/>
      <c r="V844" s="1"/>
    </row>
    <row r="845" spans="1:22" x14ac:dyDescent="0.25">
      <c r="A845" s="1"/>
      <c r="B845" s="1"/>
      <c r="C845" s="1"/>
      <c r="D845" s="1"/>
      <c r="E845" s="110"/>
      <c r="F845" s="1"/>
      <c r="G845" s="1"/>
      <c r="H845" s="1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3"/>
      <c r="U845" s="1"/>
      <c r="V845" s="1"/>
    </row>
    <row r="846" spans="1:22" x14ac:dyDescent="0.25">
      <c r="A846" s="1"/>
      <c r="B846" s="1"/>
      <c r="C846" s="1"/>
      <c r="D846" s="1"/>
      <c r="E846" s="110"/>
      <c r="F846" s="1"/>
      <c r="G846" s="1"/>
      <c r="H846" s="1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3"/>
      <c r="U846" s="1"/>
      <c r="V846" s="1"/>
    </row>
    <row r="847" spans="1:22" x14ac:dyDescent="0.25">
      <c r="A847" s="1"/>
      <c r="B847" s="1"/>
      <c r="C847" s="1"/>
      <c r="D847" s="1"/>
      <c r="E847" s="110"/>
      <c r="F847" s="1"/>
      <c r="G847" s="1"/>
      <c r="H847" s="1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3"/>
      <c r="U847" s="1"/>
      <c r="V847" s="1"/>
    </row>
    <row r="848" spans="1:22" x14ac:dyDescent="0.25">
      <c r="A848" s="1"/>
      <c r="B848" s="1"/>
      <c r="C848" s="1"/>
      <c r="D848" s="1"/>
      <c r="E848" s="110"/>
      <c r="F848" s="1"/>
      <c r="G848" s="1"/>
      <c r="H848" s="1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3"/>
      <c r="U848" s="1"/>
      <c r="V848" s="1"/>
    </row>
    <row r="849" spans="1:22" x14ac:dyDescent="0.25">
      <c r="A849" s="1"/>
      <c r="B849" s="1"/>
      <c r="C849" s="1"/>
      <c r="D849" s="1"/>
      <c r="E849" s="110"/>
      <c r="F849" s="1"/>
      <c r="G849" s="1"/>
      <c r="H849" s="1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3"/>
      <c r="U849" s="1"/>
      <c r="V849" s="1"/>
    </row>
    <row r="850" spans="1:22" x14ac:dyDescent="0.25">
      <c r="A850" s="1"/>
      <c r="B850" s="1"/>
      <c r="C850" s="1"/>
      <c r="D850" s="1"/>
      <c r="E850" s="110"/>
      <c r="F850" s="1"/>
      <c r="G850" s="1"/>
      <c r="H850" s="1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3"/>
      <c r="U850" s="1"/>
      <c r="V850" s="1"/>
    </row>
    <row r="851" spans="1:22" x14ac:dyDescent="0.25">
      <c r="A851" s="1"/>
      <c r="B851" s="1"/>
      <c r="C851" s="1"/>
      <c r="D851" s="1"/>
      <c r="E851" s="110"/>
      <c r="F851" s="1"/>
      <c r="G851" s="1"/>
      <c r="H851" s="1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3"/>
      <c r="U851" s="1"/>
      <c r="V851" s="1"/>
    </row>
    <row r="852" spans="1:22" x14ac:dyDescent="0.25">
      <c r="A852" s="1"/>
      <c r="B852" s="1"/>
      <c r="C852" s="1"/>
      <c r="D852" s="1"/>
      <c r="E852" s="110"/>
      <c r="F852" s="1"/>
      <c r="G852" s="1"/>
      <c r="H852" s="1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3"/>
      <c r="U852" s="1"/>
      <c r="V852" s="1"/>
    </row>
    <row r="853" spans="1:22" x14ac:dyDescent="0.25">
      <c r="A853" s="1"/>
      <c r="B853" s="1"/>
      <c r="C853" s="1"/>
      <c r="D853" s="1"/>
      <c r="E853" s="110"/>
      <c r="F853" s="1"/>
      <c r="G853" s="1"/>
      <c r="H853" s="1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3"/>
      <c r="U853" s="1"/>
      <c r="V853" s="1"/>
    </row>
    <row r="854" spans="1:22" x14ac:dyDescent="0.25">
      <c r="A854" s="1"/>
      <c r="B854" s="1"/>
      <c r="C854" s="1"/>
      <c r="D854" s="1"/>
      <c r="E854" s="110"/>
      <c r="F854" s="1"/>
      <c r="G854" s="1"/>
      <c r="H854" s="1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3"/>
      <c r="U854" s="1"/>
      <c r="V854" s="1"/>
    </row>
    <row r="855" spans="1:22" x14ac:dyDescent="0.25">
      <c r="A855" s="1"/>
      <c r="B855" s="1"/>
      <c r="C855" s="1"/>
      <c r="D855" s="1"/>
      <c r="E855" s="110"/>
      <c r="F855" s="1"/>
      <c r="G855" s="1"/>
      <c r="H855" s="1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3"/>
      <c r="U855" s="1"/>
      <c r="V855" s="1"/>
    </row>
    <row r="856" spans="1:22" x14ac:dyDescent="0.25">
      <c r="A856" s="1"/>
      <c r="B856" s="1"/>
      <c r="C856" s="1"/>
      <c r="D856" s="1"/>
      <c r="E856" s="110"/>
      <c r="F856" s="1"/>
      <c r="G856" s="1"/>
      <c r="H856" s="1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3"/>
      <c r="U856" s="1"/>
      <c r="V856" s="1"/>
    </row>
    <row r="857" spans="1:22" x14ac:dyDescent="0.25">
      <c r="A857" s="1"/>
      <c r="B857" s="1"/>
      <c r="C857" s="1"/>
      <c r="D857" s="1"/>
      <c r="E857" s="110"/>
      <c r="F857" s="1"/>
      <c r="G857" s="1"/>
      <c r="H857" s="1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3"/>
      <c r="U857" s="1"/>
      <c r="V857" s="1"/>
    </row>
    <row r="858" spans="1:22" x14ac:dyDescent="0.25">
      <c r="A858" s="1"/>
      <c r="B858" s="1"/>
      <c r="C858" s="1"/>
      <c r="D858" s="1"/>
      <c r="E858" s="110"/>
      <c r="F858" s="1"/>
      <c r="G858" s="1"/>
      <c r="H858" s="1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3"/>
      <c r="U858" s="1"/>
      <c r="V858" s="1"/>
    </row>
    <row r="859" spans="1:22" x14ac:dyDescent="0.25">
      <c r="A859" s="1"/>
      <c r="B859" s="1"/>
      <c r="C859" s="1"/>
      <c r="D859" s="1"/>
      <c r="E859" s="110"/>
      <c r="F859" s="1"/>
      <c r="G859" s="1"/>
      <c r="H859" s="1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3"/>
      <c r="U859" s="1"/>
      <c r="V859" s="1"/>
    </row>
    <row r="860" spans="1:22" x14ac:dyDescent="0.25">
      <c r="A860" s="1"/>
      <c r="B860" s="1"/>
      <c r="C860" s="1"/>
      <c r="D860" s="1"/>
      <c r="E860" s="110"/>
      <c r="F860" s="1"/>
      <c r="G860" s="1"/>
      <c r="H860" s="1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3"/>
      <c r="U860" s="1"/>
      <c r="V860" s="1"/>
    </row>
    <row r="861" spans="1:22" x14ac:dyDescent="0.25">
      <c r="A861" s="1"/>
      <c r="B861" s="1"/>
      <c r="C861" s="1"/>
      <c r="D861" s="1"/>
      <c r="E861" s="110"/>
      <c r="F861" s="1"/>
      <c r="G861" s="1"/>
      <c r="H861" s="1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3"/>
      <c r="U861" s="1"/>
      <c r="V861" s="1"/>
    </row>
    <row r="862" spans="1:22" x14ac:dyDescent="0.25">
      <c r="A862" s="1"/>
      <c r="B862" s="1"/>
      <c r="C862" s="1"/>
      <c r="D862" s="1"/>
      <c r="E862" s="110"/>
      <c r="F862" s="1"/>
      <c r="G862" s="1"/>
      <c r="H862" s="1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3"/>
      <c r="U862" s="1"/>
      <c r="V862" s="1"/>
    </row>
    <row r="863" spans="1:22" x14ac:dyDescent="0.25">
      <c r="A863" s="1"/>
      <c r="B863" s="1"/>
      <c r="C863" s="1"/>
      <c r="D863" s="1"/>
      <c r="E863" s="110"/>
      <c r="F863" s="1"/>
      <c r="G863" s="1"/>
      <c r="H863" s="1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3"/>
      <c r="U863" s="1"/>
      <c r="V863" s="1"/>
    </row>
    <row r="864" spans="1:22" x14ac:dyDescent="0.25">
      <c r="A864" s="1"/>
      <c r="B864" s="1"/>
      <c r="C864" s="1"/>
      <c r="D864" s="1"/>
      <c r="E864" s="110"/>
      <c r="F864" s="1"/>
      <c r="G864" s="1"/>
      <c r="H864" s="1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3"/>
      <c r="U864" s="1"/>
      <c r="V864" s="1"/>
    </row>
    <row r="865" spans="1:22" x14ac:dyDescent="0.25">
      <c r="A865" s="1"/>
      <c r="B865" s="1"/>
      <c r="C865" s="1"/>
      <c r="D865" s="1"/>
      <c r="E865" s="110"/>
      <c r="F865" s="1"/>
      <c r="G865" s="1"/>
      <c r="H865" s="1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3"/>
      <c r="U865" s="1"/>
      <c r="V865" s="1"/>
    </row>
    <row r="866" spans="1:22" x14ac:dyDescent="0.25">
      <c r="A866" s="1"/>
      <c r="B866" s="1"/>
      <c r="C866" s="1"/>
      <c r="D866" s="1"/>
      <c r="E866" s="110"/>
      <c r="F866" s="1"/>
      <c r="G866" s="1"/>
      <c r="H866" s="1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3"/>
      <c r="U866" s="1"/>
      <c r="V866" s="1"/>
    </row>
    <row r="867" spans="1:22" x14ac:dyDescent="0.25">
      <c r="A867" s="1"/>
      <c r="B867" s="1"/>
      <c r="C867" s="1"/>
      <c r="D867" s="1"/>
      <c r="E867" s="110"/>
      <c r="F867" s="1"/>
      <c r="G867" s="1"/>
      <c r="H867" s="1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3"/>
      <c r="U867" s="1"/>
      <c r="V867" s="1"/>
    </row>
    <row r="868" spans="1:22" x14ac:dyDescent="0.25">
      <c r="A868" s="1"/>
      <c r="B868" s="1"/>
      <c r="C868" s="1"/>
      <c r="D868" s="1"/>
      <c r="E868" s="110"/>
      <c r="F868" s="1"/>
      <c r="G868" s="1"/>
      <c r="H868" s="1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3"/>
      <c r="U868" s="1"/>
      <c r="V868" s="1"/>
    </row>
    <row r="869" spans="1:22" x14ac:dyDescent="0.25">
      <c r="A869" s="1"/>
      <c r="B869" s="1"/>
      <c r="C869" s="1"/>
      <c r="D869" s="1"/>
      <c r="E869" s="110"/>
      <c r="F869" s="1"/>
      <c r="G869" s="1"/>
      <c r="H869" s="1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3"/>
      <c r="U869" s="1"/>
      <c r="V869" s="1"/>
    </row>
    <row r="870" spans="1:22" x14ac:dyDescent="0.25">
      <c r="A870" s="1"/>
      <c r="B870" s="1"/>
      <c r="C870" s="1"/>
      <c r="D870" s="1"/>
      <c r="E870" s="110"/>
      <c r="F870" s="1"/>
      <c r="G870" s="1"/>
      <c r="H870" s="1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3"/>
      <c r="U870" s="1"/>
      <c r="V870" s="1"/>
    </row>
    <row r="871" spans="1:22" x14ac:dyDescent="0.25">
      <c r="A871" s="1"/>
      <c r="B871" s="1"/>
      <c r="C871" s="1"/>
      <c r="D871" s="1"/>
      <c r="E871" s="110"/>
      <c r="F871" s="1"/>
      <c r="G871" s="1"/>
      <c r="H871" s="1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3"/>
      <c r="U871" s="1"/>
      <c r="V871" s="1"/>
    </row>
    <row r="872" spans="1:22" x14ac:dyDescent="0.25">
      <c r="A872" s="1"/>
      <c r="B872" s="1"/>
      <c r="C872" s="1"/>
      <c r="D872" s="1"/>
      <c r="E872" s="110"/>
      <c r="F872" s="1"/>
      <c r="G872" s="1"/>
      <c r="H872" s="1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3"/>
      <c r="U872" s="1"/>
      <c r="V872" s="1"/>
    </row>
    <row r="873" spans="1:22" x14ac:dyDescent="0.25">
      <c r="A873" s="1"/>
      <c r="B873" s="1"/>
      <c r="C873" s="1"/>
      <c r="D873" s="1"/>
      <c r="E873" s="110"/>
      <c r="F873" s="1"/>
      <c r="G873" s="1"/>
      <c r="H873" s="1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3"/>
      <c r="U873" s="1"/>
      <c r="V873" s="1"/>
    </row>
    <row r="874" spans="1:22" x14ac:dyDescent="0.25">
      <c r="A874" s="1"/>
      <c r="B874" s="1"/>
      <c r="C874" s="1"/>
      <c r="D874" s="1"/>
      <c r="E874" s="110"/>
      <c r="F874" s="1"/>
      <c r="G874" s="1"/>
      <c r="H874" s="1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3"/>
      <c r="U874" s="1"/>
      <c r="V874" s="1"/>
    </row>
    <row r="875" spans="1:22" x14ac:dyDescent="0.25">
      <c r="A875" s="1"/>
      <c r="B875" s="1"/>
      <c r="C875" s="1"/>
      <c r="D875" s="1"/>
      <c r="E875" s="110"/>
      <c r="F875" s="1"/>
      <c r="G875" s="1"/>
      <c r="H875" s="1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3"/>
      <c r="U875" s="1"/>
      <c r="V875" s="1"/>
    </row>
    <row r="876" spans="1:22" x14ac:dyDescent="0.25">
      <c r="A876" s="1"/>
      <c r="B876" s="1"/>
      <c r="C876" s="1"/>
      <c r="D876" s="1"/>
      <c r="E876" s="110"/>
      <c r="F876" s="1"/>
      <c r="G876" s="1"/>
      <c r="H876" s="1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3"/>
      <c r="U876" s="1"/>
      <c r="V876" s="1"/>
    </row>
    <row r="877" spans="1:22" x14ac:dyDescent="0.25">
      <c r="A877" s="1"/>
      <c r="B877" s="1"/>
      <c r="C877" s="1"/>
      <c r="D877" s="1"/>
      <c r="E877" s="110"/>
      <c r="F877" s="1"/>
      <c r="G877" s="1"/>
      <c r="H877" s="1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3"/>
      <c r="U877" s="1"/>
      <c r="V877" s="1"/>
    </row>
    <row r="878" spans="1:22" x14ac:dyDescent="0.25">
      <c r="A878" s="1"/>
      <c r="B878" s="1"/>
      <c r="C878" s="1"/>
      <c r="D878" s="1"/>
      <c r="E878" s="110"/>
      <c r="F878" s="1"/>
      <c r="G878" s="1"/>
      <c r="H878" s="1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3"/>
      <c r="U878" s="1"/>
      <c r="V878" s="1"/>
    </row>
    <row r="879" spans="1:22" x14ac:dyDescent="0.25">
      <c r="A879" s="1"/>
      <c r="B879" s="1"/>
      <c r="C879" s="1"/>
      <c r="D879" s="1"/>
      <c r="E879" s="110"/>
      <c r="F879" s="1"/>
      <c r="G879" s="1"/>
      <c r="H879" s="1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3"/>
      <c r="U879" s="1"/>
      <c r="V879" s="1"/>
    </row>
    <row r="880" spans="1:22" x14ac:dyDescent="0.25">
      <c r="A880" s="1"/>
      <c r="B880" s="1"/>
      <c r="C880" s="1"/>
      <c r="D880" s="1"/>
      <c r="E880" s="110"/>
      <c r="F880" s="1"/>
      <c r="G880" s="1"/>
      <c r="H880" s="1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3"/>
      <c r="U880" s="1"/>
      <c r="V880" s="1"/>
    </row>
    <row r="881" spans="1:22" x14ac:dyDescent="0.25">
      <c r="A881" s="1"/>
      <c r="B881" s="1"/>
      <c r="C881" s="1"/>
      <c r="D881" s="1"/>
      <c r="E881" s="110"/>
      <c r="F881" s="1"/>
      <c r="G881" s="1"/>
      <c r="H881" s="1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3"/>
      <c r="U881" s="1"/>
      <c r="V881" s="1"/>
    </row>
    <row r="882" spans="1:22" x14ac:dyDescent="0.25">
      <c r="A882" s="1"/>
      <c r="B882" s="1"/>
      <c r="C882" s="1"/>
      <c r="D882" s="1"/>
      <c r="E882" s="110"/>
      <c r="F882" s="1"/>
      <c r="G882" s="1"/>
      <c r="H882" s="1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3"/>
      <c r="U882" s="1"/>
      <c r="V882" s="1"/>
    </row>
    <row r="883" spans="1:22" x14ac:dyDescent="0.25">
      <c r="A883" s="1"/>
      <c r="B883" s="1"/>
      <c r="C883" s="1"/>
      <c r="D883" s="1"/>
      <c r="E883" s="110"/>
      <c r="F883" s="1"/>
      <c r="G883" s="1"/>
      <c r="H883" s="1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3"/>
      <c r="U883" s="1"/>
      <c r="V883" s="1"/>
    </row>
    <row r="884" spans="1:22" x14ac:dyDescent="0.25">
      <c r="A884" s="1"/>
      <c r="B884" s="1"/>
      <c r="C884" s="1"/>
      <c r="D884" s="1"/>
      <c r="E884" s="110"/>
      <c r="F884" s="1"/>
      <c r="G884" s="1"/>
      <c r="H884" s="1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3"/>
      <c r="U884" s="1"/>
      <c r="V884" s="1"/>
    </row>
    <row r="885" spans="1:22" x14ac:dyDescent="0.25">
      <c r="A885" s="1"/>
      <c r="B885" s="1"/>
      <c r="C885" s="1"/>
      <c r="D885" s="1"/>
      <c r="E885" s="110"/>
      <c r="F885" s="1"/>
      <c r="G885" s="1"/>
      <c r="H885" s="1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3"/>
      <c r="U885" s="1"/>
      <c r="V885" s="1"/>
    </row>
    <row r="886" spans="1:22" x14ac:dyDescent="0.25">
      <c r="A886" s="1"/>
      <c r="B886" s="1"/>
      <c r="C886" s="1"/>
      <c r="D886" s="1"/>
      <c r="E886" s="110"/>
      <c r="F886" s="1"/>
      <c r="G886" s="1"/>
      <c r="H886" s="1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3"/>
      <c r="U886" s="1"/>
      <c r="V886" s="1"/>
    </row>
    <row r="887" spans="1:22" x14ac:dyDescent="0.25">
      <c r="A887" s="1"/>
      <c r="B887" s="1"/>
      <c r="C887" s="1"/>
      <c r="D887" s="1"/>
      <c r="E887" s="110"/>
      <c r="F887" s="1"/>
      <c r="G887" s="1"/>
      <c r="H887" s="1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3"/>
      <c r="U887" s="1"/>
      <c r="V887" s="1"/>
    </row>
    <row r="888" spans="1:22" x14ac:dyDescent="0.25">
      <c r="A888" s="1"/>
      <c r="B888" s="1"/>
      <c r="C888" s="1"/>
      <c r="D888" s="1"/>
      <c r="E888" s="110"/>
      <c r="F888" s="1"/>
      <c r="G888" s="1"/>
      <c r="H888" s="1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3"/>
      <c r="U888" s="1"/>
      <c r="V888" s="1"/>
    </row>
    <row r="889" spans="1:22" x14ac:dyDescent="0.25">
      <c r="A889" s="1"/>
      <c r="B889" s="1"/>
      <c r="C889" s="1"/>
      <c r="D889" s="1"/>
      <c r="E889" s="110"/>
      <c r="F889" s="1"/>
      <c r="G889" s="1"/>
      <c r="H889" s="1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3"/>
      <c r="U889" s="1"/>
      <c r="V889" s="1"/>
    </row>
    <row r="890" spans="1:22" x14ac:dyDescent="0.25">
      <c r="A890" s="1"/>
      <c r="B890" s="1"/>
      <c r="C890" s="1"/>
      <c r="D890" s="1"/>
      <c r="E890" s="110"/>
      <c r="F890" s="1"/>
      <c r="G890" s="1"/>
      <c r="H890" s="1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3"/>
      <c r="U890" s="1"/>
      <c r="V890" s="1"/>
    </row>
    <row r="891" spans="1:22" x14ac:dyDescent="0.25">
      <c r="A891" s="1"/>
      <c r="B891" s="1"/>
      <c r="C891" s="1"/>
      <c r="D891" s="1"/>
      <c r="E891" s="110"/>
      <c r="F891" s="1"/>
      <c r="G891" s="1"/>
      <c r="H891" s="1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3"/>
      <c r="U891" s="1"/>
      <c r="V891" s="1"/>
    </row>
    <row r="892" spans="1:22" x14ac:dyDescent="0.25">
      <c r="A892" s="1"/>
      <c r="B892" s="1"/>
      <c r="C892" s="1"/>
      <c r="D892" s="1"/>
      <c r="E892" s="110"/>
      <c r="F892" s="1"/>
      <c r="G892" s="1"/>
      <c r="H892" s="1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3"/>
      <c r="U892" s="1"/>
      <c r="V892" s="1"/>
    </row>
    <row r="893" spans="1:22" x14ac:dyDescent="0.25">
      <c r="A893" s="1"/>
      <c r="B893" s="1"/>
      <c r="C893" s="1"/>
      <c r="D893" s="1"/>
      <c r="E893" s="110"/>
      <c r="F893" s="1"/>
      <c r="G893" s="1"/>
      <c r="H893" s="1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3"/>
      <c r="U893" s="1"/>
      <c r="V893" s="1"/>
    </row>
    <row r="894" spans="1:22" x14ac:dyDescent="0.25">
      <c r="A894" s="1"/>
      <c r="B894" s="1"/>
      <c r="C894" s="1"/>
      <c r="D894" s="1"/>
      <c r="E894" s="110"/>
      <c r="F894" s="1"/>
      <c r="G894" s="1"/>
      <c r="H894" s="1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3"/>
      <c r="U894" s="1"/>
      <c r="V894" s="1"/>
    </row>
    <row r="895" spans="1:22" x14ac:dyDescent="0.25">
      <c r="A895" s="1"/>
      <c r="B895" s="1"/>
      <c r="C895" s="1"/>
      <c r="D895" s="1"/>
      <c r="E895" s="110"/>
      <c r="F895" s="1"/>
      <c r="G895" s="1"/>
      <c r="H895" s="1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3"/>
      <c r="U895" s="1"/>
      <c r="V895" s="1"/>
    </row>
    <row r="896" spans="1:22" x14ac:dyDescent="0.25">
      <c r="A896" s="1"/>
      <c r="B896" s="1"/>
      <c r="C896" s="1"/>
      <c r="D896" s="1"/>
      <c r="E896" s="110"/>
      <c r="F896" s="1"/>
      <c r="G896" s="1"/>
      <c r="H896" s="1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3"/>
      <c r="U896" s="1"/>
      <c r="V896" s="1"/>
    </row>
    <row r="897" spans="1:22" x14ac:dyDescent="0.25">
      <c r="A897" s="1"/>
      <c r="B897" s="1"/>
      <c r="C897" s="1"/>
      <c r="D897" s="1"/>
      <c r="E897" s="110"/>
      <c r="F897" s="1"/>
      <c r="G897" s="1"/>
      <c r="H897" s="1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3"/>
      <c r="U897" s="1"/>
      <c r="V897" s="1"/>
    </row>
    <row r="898" spans="1:22" x14ac:dyDescent="0.25">
      <c r="A898" s="1"/>
      <c r="B898" s="1"/>
      <c r="C898" s="1"/>
      <c r="D898" s="1"/>
      <c r="E898" s="110"/>
      <c r="F898" s="1"/>
      <c r="G898" s="1"/>
      <c r="H898" s="1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3"/>
      <c r="U898" s="1"/>
      <c r="V898" s="1"/>
    </row>
    <row r="899" spans="1:22" x14ac:dyDescent="0.25">
      <c r="A899" s="1"/>
      <c r="B899" s="1"/>
      <c r="C899" s="1"/>
      <c r="D899" s="1"/>
      <c r="E899" s="110"/>
      <c r="F899" s="1"/>
      <c r="G899" s="1"/>
      <c r="H899" s="1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3"/>
      <c r="U899" s="1"/>
      <c r="V899" s="1"/>
    </row>
    <row r="900" spans="1:22" x14ac:dyDescent="0.25">
      <c r="A900" s="1"/>
      <c r="B900" s="1"/>
      <c r="C900" s="1"/>
      <c r="D900" s="1"/>
      <c r="E900" s="110"/>
      <c r="F900" s="1"/>
      <c r="G900" s="1"/>
      <c r="H900" s="1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3"/>
      <c r="U900" s="1"/>
      <c r="V900" s="1"/>
    </row>
    <row r="901" spans="1:22" x14ac:dyDescent="0.25">
      <c r="A901" s="1"/>
      <c r="B901" s="1"/>
      <c r="C901" s="1"/>
      <c r="D901" s="1"/>
      <c r="E901" s="110"/>
      <c r="F901" s="1"/>
      <c r="G901" s="1"/>
      <c r="H901" s="1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3"/>
      <c r="U901" s="1"/>
      <c r="V901" s="1"/>
    </row>
    <row r="902" spans="1:22" x14ac:dyDescent="0.25">
      <c r="A902" s="1"/>
      <c r="B902" s="1"/>
      <c r="C902" s="1"/>
      <c r="D902" s="1"/>
      <c r="E902" s="110"/>
      <c r="F902" s="1"/>
      <c r="G902" s="1"/>
      <c r="H902" s="1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3"/>
      <c r="U902" s="1"/>
      <c r="V902" s="1"/>
    </row>
    <row r="903" spans="1:22" x14ac:dyDescent="0.25">
      <c r="A903" s="1"/>
      <c r="B903" s="1"/>
      <c r="C903" s="1"/>
      <c r="D903" s="1"/>
      <c r="E903" s="110"/>
      <c r="F903" s="1"/>
      <c r="G903" s="1"/>
      <c r="H903" s="1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3"/>
      <c r="U903" s="1"/>
      <c r="V903" s="1"/>
    </row>
    <row r="904" spans="1:22" x14ac:dyDescent="0.25">
      <c r="A904" s="1"/>
      <c r="B904" s="1"/>
      <c r="C904" s="1"/>
      <c r="D904" s="1"/>
      <c r="E904" s="110"/>
      <c r="F904" s="1"/>
      <c r="G904" s="1"/>
      <c r="H904" s="1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3"/>
      <c r="U904" s="1"/>
      <c r="V904" s="1"/>
    </row>
    <row r="905" spans="1:22" x14ac:dyDescent="0.25">
      <c r="A905" s="1"/>
      <c r="B905" s="1"/>
      <c r="C905" s="1"/>
      <c r="D905" s="1"/>
      <c r="E905" s="110"/>
      <c r="F905" s="1"/>
      <c r="G905" s="1"/>
      <c r="H905" s="1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3"/>
      <c r="U905" s="1"/>
      <c r="V905" s="1"/>
    </row>
    <row r="906" spans="1:22" x14ac:dyDescent="0.25">
      <c r="A906" s="1"/>
      <c r="B906" s="1"/>
      <c r="C906" s="1"/>
      <c r="D906" s="1"/>
      <c r="E906" s="110"/>
      <c r="F906" s="1"/>
      <c r="G906" s="1"/>
      <c r="H906" s="1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3"/>
      <c r="U906" s="1"/>
      <c r="V906" s="1"/>
    </row>
    <row r="907" spans="1:22" x14ac:dyDescent="0.25">
      <c r="A907" s="1"/>
      <c r="B907" s="1"/>
      <c r="C907" s="1"/>
      <c r="D907" s="1"/>
      <c r="E907" s="110"/>
      <c r="F907" s="1"/>
      <c r="G907" s="1"/>
      <c r="H907" s="1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3"/>
      <c r="U907" s="1"/>
      <c r="V907" s="1"/>
    </row>
    <row r="908" spans="1:22" x14ac:dyDescent="0.25">
      <c r="A908" s="1"/>
      <c r="B908" s="1"/>
      <c r="C908" s="1"/>
      <c r="D908" s="1"/>
      <c r="E908" s="110"/>
      <c r="F908" s="1"/>
      <c r="G908" s="1"/>
      <c r="H908" s="1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3"/>
      <c r="U908" s="1"/>
      <c r="V908" s="1"/>
    </row>
    <row r="909" spans="1:22" x14ac:dyDescent="0.25">
      <c r="A909" s="1"/>
      <c r="B909" s="1"/>
      <c r="C909" s="1"/>
      <c r="D909" s="1"/>
      <c r="E909" s="110"/>
      <c r="F909" s="1"/>
      <c r="G909" s="1"/>
      <c r="H909" s="1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3"/>
      <c r="U909" s="1"/>
      <c r="V909" s="1"/>
    </row>
    <row r="910" spans="1:22" x14ac:dyDescent="0.25">
      <c r="A910" s="1"/>
      <c r="B910" s="1"/>
      <c r="C910" s="1"/>
      <c r="D910" s="1"/>
      <c r="E910" s="110"/>
      <c r="F910" s="1"/>
      <c r="G910" s="1"/>
      <c r="H910" s="1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3"/>
      <c r="U910" s="1"/>
      <c r="V910" s="1"/>
    </row>
    <row r="911" spans="1:22" x14ac:dyDescent="0.25">
      <c r="A911" s="1"/>
      <c r="B911" s="1"/>
      <c r="C911" s="1"/>
      <c r="D911" s="1"/>
      <c r="E911" s="110"/>
      <c r="F911" s="1"/>
      <c r="G911" s="1"/>
      <c r="H911" s="1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3"/>
      <c r="U911" s="1"/>
      <c r="V911" s="1"/>
    </row>
    <row r="912" spans="1:22" x14ac:dyDescent="0.25">
      <c r="A912" s="1"/>
      <c r="B912" s="1"/>
      <c r="C912" s="1"/>
      <c r="D912" s="1"/>
      <c r="E912" s="110"/>
      <c r="F912" s="1"/>
      <c r="G912" s="1"/>
      <c r="H912" s="1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3"/>
      <c r="U912" s="1"/>
      <c r="V912" s="1"/>
    </row>
    <row r="913" spans="1:22" x14ac:dyDescent="0.25">
      <c r="A913" s="1"/>
      <c r="B913" s="1"/>
      <c r="C913" s="1"/>
      <c r="D913" s="1"/>
      <c r="E913" s="110"/>
      <c r="F913" s="1"/>
      <c r="G913" s="1"/>
      <c r="H913" s="1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3"/>
      <c r="U913" s="1"/>
      <c r="V913" s="1"/>
    </row>
    <row r="914" spans="1:22" x14ac:dyDescent="0.25">
      <c r="A914" s="1"/>
      <c r="B914" s="1"/>
      <c r="C914" s="1"/>
      <c r="D914" s="1"/>
      <c r="E914" s="110"/>
      <c r="F914" s="1"/>
      <c r="G914" s="1"/>
      <c r="H914" s="1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3"/>
      <c r="U914" s="1"/>
      <c r="V914" s="1"/>
    </row>
    <row r="915" spans="1:22" x14ac:dyDescent="0.25">
      <c r="A915" s="1"/>
      <c r="B915" s="1"/>
      <c r="C915" s="1"/>
      <c r="D915" s="1"/>
      <c r="E915" s="110"/>
      <c r="F915" s="1"/>
      <c r="G915" s="1"/>
      <c r="H915" s="1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3"/>
      <c r="U915" s="1"/>
      <c r="V915" s="1"/>
    </row>
    <row r="916" spans="1:22" x14ac:dyDescent="0.25">
      <c r="A916" s="1"/>
      <c r="B916" s="1"/>
      <c r="C916" s="1"/>
      <c r="D916" s="1"/>
      <c r="E916" s="110"/>
      <c r="F916" s="1"/>
      <c r="G916" s="1"/>
      <c r="H916" s="1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3"/>
      <c r="U916" s="1"/>
      <c r="V916" s="1"/>
    </row>
    <row r="917" spans="1:22" x14ac:dyDescent="0.25">
      <c r="A917" s="1"/>
      <c r="B917" s="1"/>
      <c r="C917" s="1"/>
      <c r="D917" s="1"/>
      <c r="E917" s="110"/>
      <c r="F917" s="1"/>
      <c r="G917" s="1"/>
      <c r="H917" s="1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3"/>
      <c r="U917" s="1"/>
      <c r="V917" s="1"/>
    </row>
    <row r="918" spans="1:22" x14ac:dyDescent="0.25">
      <c r="A918" s="1"/>
      <c r="B918" s="1"/>
      <c r="C918" s="1"/>
      <c r="D918" s="1"/>
      <c r="E918" s="110"/>
      <c r="F918" s="1"/>
      <c r="G918" s="1"/>
      <c r="H918" s="1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3"/>
      <c r="U918" s="1"/>
      <c r="V918" s="1"/>
    </row>
    <row r="919" spans="1:22" x14ac:dyDescent="0.25">
      <c r="A919" s="1"/>
      <c r="B919" s="1"/>
      <c r="C919" s="1"/>
      <c r="D919" s="1"/>
      <c r="E919" s="110"/>
      <c r="F919" s="1"/>
      <c r="G919" s="1"/>
      <c r="H919" s="1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3"/>
      <c r="U919" s="1"/>
      <c r="V919" s="1"/>
    </row>
    <row r="920" spans="1:22" x14ac:dyDescent="0.25">
      <c r="A920" s="1"/>
      <c r="B920" s="1"/>
      <c r="C920" s="1"/>
      <c r="D920" s="1"/>
      <c r="E920" s="110"/>
      <c r="F920" s="1"/>
      <c r="G920" s="1"/>
      <c r="H920" s="1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3"/>
      <c r="U920" s="1"/>
      <c r="V920" s="1"/>
    </row>
    <row r="921" spans="1:22" x14ac:dyDescent="0.25">
      <c r="A921" s="1"/>
      <c r="B921" s="1"/>
      <c r="C921" s="1"/>
      <c r="D921" s="1"/>
      <c r="E921" s="110"/>
      <c r="F921" s="1"/>
      <c r="G921" s="1"/>
      <c r="H921" s="1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3"/>
      <c r="U921" s="1"/>
      <c r="V921" s="1"/>
    </row>
    <row r="922" spans="1:22" x14ac:dyDescent="0.25">
      <c r="A922" s="1"/>
      <c r="B922" s="1"/>
      <c r="C922" s="1"/>
      <c r="D922" s="1"/>
      <c r="E922" s="110"/>
      <c r="F922" s="1"/>
      <c r="G922" s="1"/>
      <c r="H922" s="1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3"/>
      <c r="U922" s="1"/>
      <c r="V922" s="1"/>
    </row>
    <row r="923" spans="1:22" x14ac:dyDescent="0.25">
      <c r="A923" s="1"/>
      <c r="B923" s="1"/>
      <c r="C923" s="1"/>
      <c r="D923" s="1"/>
      <c r="E923" s="110"/>
      <c r="F923" s="1"/>
      <c r="G923" s="1"/>
      <c r="H923" s="1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3"/>
      <c r="U923" s="1"/>
      <c r="V923" s="1"/>
    </row>
    <row r="924" spans="1:22" x14ac:dyDescent="0.25">
      <c r="A924" s="1"/>
      <c r="B924" s="1"/>
      <c r="C924" s="1"/>
      <c r="D924" s="1"/>
      <c r="E924" s="110"/>
      <c r="F924" s="1"/>
      <c r="G924" s="1"/>
      <c r="H924" s="1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3"/>
      <c r="U924" s="1"/>
      <c r="V924" s="1"/>
    </row>
    <row r="925" spans="1:22" x14ac:dyDescent="0.25">
      <c r="A925" s="1"/>
      <c r="B925" s="1"/>
      <c r="C925" s="1"/>
      <c r="D925" s="1"/>
      <c r="E925" s="110"/>
      <c r="F925" s="1"/>
      <c r="G925" s="1"/>
      <c r="H925" s="1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3"/>
      <c r="U925" s="1"/>
      <c r="V925" s="1"/>
    </row>
    <row r="926" spans="1:22" x14ac:dyDescent="0.25">
      <c r="A926" s="1"/>
      <c r="B926" s="1"/>
      <c r="C926" s="1"/>
      <c r="D926" s="1"/>
      <c r="E926" s="110"/>
      <c r="F926" s="1"/>
      <c r="G926" s="1"/>
      <c r="H926" s="1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3"/>
      <c r="U926" s="1"/>
      <c r="V926" s="1"/>
    </row>
    <row r="927" spans="1:22" x14ac:dyDescent="0.25">
      <c r="A927" s="1"/>
      <c r="B927" s="1"/>
      <c r="C927" s="1"/>
      <c r="D927" s="1"/>
      <c r="E927" s="110"/>
      <c r="F927" s="1"/>
      <c r="G927" s="1"/>
      <c r="H927" s="1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3"/>
      <c r="U927" s="1"/>
      <c r="V927" s="1"/>
    </row>
    <row r="928" spans="1:22" x14ac:dyDescent="0.25">
      <c r="A928" s="1"/>
      <c r="B928" s="1"/>
      <c r="C928" s="1"/>
      <c r="D928" s="1"/>
      <c r="E928" s="110"/>
      <c r="F928" s="1"/>
      <c r="G928" s="1"/>
      <c r="H928" s="1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3"/>
      <c r="U928" s="1"/>
      <c r="V928" s="1"/>
    </row>
    <row r="929" spans="1:22" x14ac:dyDescent="0.25">
      <c r="A929" s="1"/>
      <c r="B929" s="1"/>
      <c r="C929" s="1"/>
      <c r="D929" s="1"/>
      <c r="E929" s="110"/>
      <c r="F929" s="1"/>
      <c r="G929" s="1"/>
      <c r="H929" s="1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3"/>
      <c r="U929" s="1"/>
      <c r="V929" s="1"/>
    </row>
    <row r="930" spans="1:22" x14ac:dyDescent="0.25">
      <c r="A930" s="1"/>
      <c r="B930" s="1"/>
      <c r="C930" s="1"/>
      <c r="D930" s="1"/>
      <c r="E930" s="110"/>
      <c r="F930" s="1"/>
      <c r="G930" s="1"/>
      <c r="H930" s="1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3"/>
      <c r="U930" s="1"/>
      <c r="V930" s="1"/>
    </row>
    <row r="931" spans="1:22" x14ac:dyDescent="0.25">
      <c r="A931" s="1"/>
      <c r="B931" s="1"/>
      <c r="C931" s="1"/>
      <c r="D931" s="1"/>
      <c r="E931" s="110"/>
      <c r="F931" s="1"/>
      <c r="G931" s="1"/>
      <c r="H931" s="1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3"/>
      <c r="U931" s="1"/>
      <c r="V931" s="1"/>
    </row>
    <row r="932" spans="1:22" x14ac:dyDescent="0.25">
      <c r="A932" s="1"/>
      <c r="B932" s="1"/>
      <c r="C932" s="1"/>
      <c r="D932" s="1"/>
      <c r="E932" s="110"/>
      <c r="F932" s="1"/>
      <c r="G932" s="1"/>
      <c r="H932" s="1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3"/>
      <c r="U932" s="1"/>
      <c r="V932" s="1"/>
    </row>
    <row r="933" spans="1:22" x14ac:dyDescent="0.25">
      <c r="A933" s="1"/>
      <c r="B933" s="1"/>
      <c r="C933" s="1"/>
      <c r="D933" s="1"/>
      <c r="E933" s="110"/>
      <c r="F933" s="1"/>
      <c r="G933" s="1"/>
      <c r="H933" s="1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3"/>
      <c r="U933" s="1"/>
      <c r="V933" s="1"/>
    </row>
    <row r="934" spans="1:22" x14ac:dyDescent="0.25">
      <c r="A934" s="1"/>
      <c r="B934" s="1"/>
      <c r="C934" s="1"/>
      <c r="D934" s="1"/>
      <c r="E934" s="110"/>
      <c r="F934" s="1"/>
      <c r="G934" s="1"/>
      <c r="H934" s="1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3"/>
      <c r="U934" s="1"/>
      <c r="V934" s="1"/>
    </row>
    <row r="935" spans="1:22" x14ac:dyDescent="0.25">
      <c r="A935" s="1"/>
      <c r="B935" s="1"/>
      <c r="C935" s="1"/>
      <c r="D935" s="1"/>
      <c r="E935" s="110"/>
      <c r="F935" s="1"/>
      <c r="G935" s="1"/>
      <c r="H935" s="1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3"/>
      <c r="U935" s="1"/>
      <c r="V935" s="1"/>
    </row>
    <row r="936" spans="1:22" x14ac:dyDescent="0.25">
      <c r="A936" s="1"/>
      <c r="B936" s="1"/>
      <c r="C936" s="1"/>
      <c r="D936" s="1"/>
      <c r="E936" s="110"/>
      <c r="F936" s="1"/>
      <c r="G936" s="1"/>
      <c r="H936" s="1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3"/>
      <c r="U936" s="1"/>
      <c r="V936" s="1"/>
    </row>
    <row r="937" spans="1:22" x14ac:dyDescent="0.25">
      <c r="A937" s="1"/>
      <c r="B937" s="1"/>
      <c r="C937" s="1"/>
      <c r="D937" s="1"/>
      <c r="E937" s="110"/>
      <c r="F937" s="1"/>
      <c r="G937" s="1"/>
      <c r="H937" s="1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3"/>
      <c r="U937" s="1"/>
      <c r="V937" s="1"/>
    </row>
    <row r="938" spans="1:22" x14ac:dyDescent="0.25">
      <c r="A938" s="1"/>
      <c r="B938" s="1"/>
      <c r="C938" s="1"/>
      <c r="D938" s="1"/>
      <c r="E938" s="110"/>
      <c r="F938" s="1"/>
      <c r="G938" s="1"/>
      <c r="H938" s="1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3"/>
      <c r="U938" s="1"/>
      <c r="V938" s="1"/>
    </row>
    <row r="939" spans="1:22" x14ac:dyDescent="0.25">
      <c r="A939" s="1"/>
      <c r="B939" s="1"/>
      <c r="C939" s="1"/>
      <c r="D939" s="1"/>
      <c r="E939" s="110"/>
      <c r="F939" s="1"/>
      <c r="G939" s="1"/>
      <c r="H939" s="1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3"/>
      <c r="U939" s="1"/>
      <c r="V939" s="1"/>
    </row>
    <row r="940" spans="1:22" x14ac:dyDescent="0.25">
      <c r="A940" s="1"/>
      <c r="B940" s="1"/>
      <c r="C940" s="1"/>
      <c r="D940" s="1"/>
      <c r="E940" s="110"/>
      <c r="F940" s="1"/>
      <c r="G940" s="1"/>
      <c r="H940" s="1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3"/>
      <c r="U940" s="1"/>
      <c r="V940" s="1"/>
    </row>
    <row r="941" spans="1:22" x14ac:dyDescent="0.25">
      <c r="A941" s="1"/>
      <c r="B941" s="1"/>
      <c r="C941" s="1"/>
      <c r="D941" s="1"/>
      <c r="E941" s="110"/>
      <c r="F941" s="1"/>
      <c r="G941" s="1"/>
      <c r="H941" s="1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3"/>
      <c r="U941" s="1"/>
      <c r="V941" s="1"/>
    </row>
    <row r="942" spans="1:22" x14ac:dyDescent="0.25">
      <c r="A942" s="1"/>
      <c r="B942" s="1"/>
      <c r="C942" s="1"/>
      <c r="D942" s="1"/>
      <c r="E942" s="110"/>
      <c r="F942" s="1"/>
      <c r="G942" s="1"/>
      <c r="H942" s="1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3"/>
      <c r="U942" s="1"/>
      <c r="V942" s="1"/>
    </row>
    <row r="943" spans="1:22" x14ac:dyDescent="0.25">
      <c r="A943" s="1"/>
      <c r="B943" s="1"/>
      <c r="C943" s="1"/>
      <c r="D943" s="1"/>
      <c r="E943" s="110"/>
      <c r="F943" s="1"/>
      <c r="G943" s="1"/>
      <c r="H943" s="1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3"/>
      <c r="U943" s="1"/>
      <c r="V943" s="1"/>
    </row>
    <row r="944" spans="1:22" x14ac:dyDescent="0.25">
      <c r="A944" s="1"/>
      <c r="B944" s="1"/>
      <c r="C944" s="1"/>
      <c r="D944" s="1"/>
      <c r="E944" s="110"/>
      <c r="F944" s="1"/>
      <c r="G944" s="1"/>
      <c r="H944" s="1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3"/>
      <c r="U944" s="1"/>
      <c r="V944" s="1"/>
    </row>
    <row r="945" spans="1:22" x14ac:dyDescent="0.25">
      <c r="A945" s="1"/>
      <c r="B945" s="1"/>
      <c r="C945" s="1"/>
      <c r="D945" s="1"/>
      <c r="E945" s="110"/>
      <c r="F945" s="1"/>
      <c r="G945" s="1"/>
      <c r="H945" s="1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3"/>
      <c r="U945" s="1"/>
      <c r="V945" s="1"/>
    </row>
    <row r="946" spans="1:22" x14ac:dyDescent="0.25">
      <c r="A946" s="1"/>
      <c r="B946" s="1"/>
      <c r="C946" s="1"/>
      <c r="D946" s="1"/>
      <c r="E946" s="110"/>
      <c r="F946" s="1"/>
      <c r="G946" s="1"/>
      <c r="H946" s="1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3"/>
      <c r="U946" s="1"/>
      <c r="V946" s="1"/>
    </row>
    <row r="947" spans="1:22" x14ac:dyDescent="0.25">
      <c r="A947" s="1"/>
      <c r="B947" s="1"/>
      <c r="C947" s="1"/>
      <c r="D947" s="1"/>
      <c r="E947" s="110"/>
      <c r="F947" s="1"/>
      <c r="G947" s="1"/>
      <c r="H947" s="1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3"/>
      <c r="U947" s="1"/>
      <c r="V947" s="1"/>
    </row>
    <row r="948" spans="1:22" x14ac:dyDescent="0.25">
      <c r="A948" s="1"/>
      <c r="B948" s="1"/>
      <c r="C948" s="1"/>
      <c r="D948" s="1"/>
      <c r="E948" s="110"/>
      <c r="F948" s="1"/>
      <c r="G948" s="1"/>
      <c r="H948" s="1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3"/>
      <c r="U948" s="1"/>
      <c r="V948" s="1"/>
    </row>
    <row r="949" spans="1:22" x14ac:dyDescent="0.25">
      <c r="A949" s="1"/>
      <c r="B949" s="1"/>
      <c r="C949" s="1"/>
      <c r="D949" s="1"/>
      <c r="E949" s="110"/>
      <c r="F949" s="1"/>
      <c r="G949" s="1"/>
      <c r="H949" s="1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3"/>
      <c r="U949" s="1"/>
      <c r="V949" s="1"/>
    </row>
    <row r="950" spans="1:22" x14ac:dyDescent="0.25">
      <c r="A950" s="1"/>
      <c r="B950" s="1"/>
      <c r="C950" s="1"/>
      <c r="D950" s="1"/>
      <c r="E950" s="110"/>
      <c r="F950" s="1"/>
      <c r="G950" s="1"/>
      <c r="H950" s="1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3"/>
      <c r="U950" s="1"/>
      <c r="V950" s="1"/>
    </row>
    <row r="951" spans="1:22" x14ac:dyDescent="0.25">
      <c r="A951" s="1"/>
      <c r="B951" s="1"/>
      <c r="C951" s="1"/>
      <c r="D951" s="1"/>
      <c r="E951" s="110"/>
      <c r="F951" s="1"/>
      <c r="G951" s="1"/>
      <c r="H951" s="1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3"/>
      <c r="U951" s="1"/>
      <c r="V951" s="1"/>
    </row>
    <row r="952" spans="1:22" x14ac:dyDescent="0.25">
      <c r="A952" s="1"/>
      <c r="B952" s="1"/>
      <c r="C952" s="1"/>
      <c r="D952" s="1"/>
      <c r="E952" s="110"/>
      <c r="F952" s="1"/>
      <c r="G952" s="1"/>
      <c r="H952" s="1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3"/>
      <c r="U952" s="1"/>
      <c r="V952" s="1"/>
    </row>
    <row r="953" spans="1:22" x14ac:dyDescent="0.25">
      <c r="A953" s="1"/>
      <c r="B953" s="1"/>
      <c r="C953" s="1"/>
      <c r="D953" s="1"/>
      <c r="E953" s="110"/>
      <c r="F953" s="1"/>
      <c r="G953" s="1"/>
      <c r="H953" s="1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3"/>
      <c r="U953" s="1"/>
      <c r="V953" s="1"/>
    </row>
    <row r="954" spans="1:22" x14ac:dyDescent="0.25">
      <c r="A954" s="1"/>
      <c r="B954" s="1"/>
      <c r="C954" s="1"/>
      <c r="D954" s="1"/>
      <c r="E954" s="110"/>
      <c r="F954" s="1"/>
      <c r="G954" s="1"/>
      <c r="H954" s="1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3"/>
      <c r="U954" s="1"/>
      <c r="V954" s="1"/>
    </row>
    <row r="955" spans="1:22" x14ac:dyDescent="0.25">
      <c r="A955" s="1"/>
      <c r="B955" s="1"/>
      <c r="C955" s="1"/>
      <c r="D955" s="1"/>
      <c r="E955" s="110"/>
      <c r="F955" s="1"/>
      <c r="G955" s="1"/>
      <c r="H955" s="1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3"/>
      <c r="U955" s="1"/>
      <c r="V955" s="1"/>
    </row>
    <row r="956" spans="1:22" x14ac:dyDescent="0.25">
      <c r="A956" s="1"/>
      <c r="B956" s="1"/>
      <c r="C956" s="1"/>
      <c r="D956" s="1"/>
      <c r="E956" s="110"/>
      <c r="F956" s="1"/>
      <c r="G956" s="1"/>
      <c r="H956" s="1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3"/>
      <c r="U956" s="1"/>
      <c r="V956" s="1"/>
    </row>
    <row r="957" spans="1:22" x14ac:dyDescent="0.25">
      <c r="A957" s="1"/>
      <c r="B957" s="1"/>
      <c r="C957" s="1"/>
      <c r="D957" s="1"/>
      <c r="E957" s="110"/>
      <c r="F957" s="1"/>
      <c r="G957" s="1"/>
      <c r="H957" s="1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3"/>
      <c r="U957" s="1"/>
      <c r="V957" s="1"/>
    </row>
    <row r="958" spans="1:22" x14ac:dyDescent="0.25">
      <c r="A958" s="1"/>
      <c r="B958" s="1"/>
      <c r="C958" s="1"/>
      <c r="D958" s="1"/>
      <c r="E958" s="110"/>
      <c r="F958" s="1"/>
      <c r="G958" s="1"/>
      <c r="H958" s="1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3"/>
      <c r="U958" s="1"/>
      <c r="V958" s="1"/>
    </row>
    <row r="959" spans="1:22" x14ac:dyDescent="0.25">
      <c r="A959" s="1"/>
      <c r="B959" s="1"/>
      <c r="C959" s="1"/>
      <c r="D959" s="1"/>
      <c r="E959" s="110"/>
      <c r="F959" s="1"/>
      <c r="G959" s="1"/>
      <c r="H959" s="1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3"/>
      <c r="U959" s="1"/>
      <c r="V959" s="1"/>
    </row>
    <row r="960" spans="1:22" x14ac:dyDescent="0.25">
      <c r="A960" s="1"/>
      <c r="B960" s="1"/>
      <c r="C960" s="1"/>
      <c r="D960" s="1"/>
      <c r="E960" s="110"/>
      <c r="F960" s="1"/>
      <c r="G960" s="1"/>
      <c r="H960" s="1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3"/>
      <c r="U960" s="1"/>
      <c r="V960" s="1"/>
    </row>
    <row r="961" spans="1:22" x14ac:dyDescent="0.25">
      <c r="A961" s="1"/>
      <c r="B961" s="1"/>
      <c r="C961" s="1"/>
      <c r="D961" s="1"/>
      <c r="E961" s="110"/>
      <c r="F961" s="1"/>
      <c r="G961" s="1"/>
      <c r="H961" s="1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3"/>
      <c r="U961" s="1"/>
      <c r="V961" s="1"/>
    </row>
    <row r="962" spans="1:22" x14ac:dyDescent="0.25">
      <c r="A962" s="1"/>
      <c r="B962" s="1"/>
      <c r="C962" s="1"/>
      <c r="D962" s="1"/>
      <c r="E962" s="110"/>
      <c r="F962" s="1"/>
      <c r="G962" s="1"/>
      <c r="H962" s="1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3"/>
      <c r="U962" s="1"/>
      <c r="V962" s="1"/>
    </row>
    <row r="963" spans="1:22" x14ac:dyDescent="0.25">
      <c r="A963" s="1"/>
      <c r="B963" s="1"/>
      <c r="C963" s="1"/>
      <c r="D963" s="1"/>
      <c r="E963" s="110"/>
      <c r="F963" s="1"/>
      <c r="G963" s="1"/>
      <c r="H963" s="1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3"/>
      <c r="U963" s="1"/>
      <c r="V963" s="1"/>
    </row>
    <row r="964" spans="1:22" x14ac:dyDescent="0.25">
      <c r="A964" s="1"/>
      <c r="B964" s="1"/>
      <c r="C964" s="1"/>
      <c r="D964" s="1"/>
      <c r="E964" s="110"/>
      <c r="F964" s="1"/>
      <c r="G964" s="1"/>
      <c r="H964" s="1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3"/>
      <c r="U964" s="1"/>
      <c r="V964" s="1"/>
    </row>
    <row r="965" spans="1:22" x14ac:dyDescent="0.25">
      <c r="A965" s="1"/>
      <c r="B965" s="1"/>
      <c r="C965" s="1"/>
      <c r="D965" s="1"/>
      <c r="E965" s="110"/>
      <c r="F965" s="1"/>
      <c r="G965" s="1"/>
      <c r="H965" s="1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3"/>
      <c r="U965" s="1"/>
      <c r="V965" s="1"/>
    </row>
    <row r="966" spans="1:22" x14ac:dyDescent="0.25">
      <c r="A966" s="1"/>
      <c r="B966" s="1"/>
      <c r="C966" s="1"/>
      <c r="D966" s="1"/>
      <c r="E966" s="110"/>
      <c r="F966" s="1"/>
      <c r="G966" s="1"/>
      <c r="H966" s="1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3"/>
      <c r="U966" s="1"/>
      <c r="V966" s="1"/>
    </row>
    <row r="967" spans="1:22" x14ac:dyDescent="0.25">
      <c r="A967" s="1"/>
      <c r="B967" s="1"/>
      <c r="C967" s="1"/>
      <c r="D967" s="1"/>
      <c r="E967" s="110"/>
      <c r="F967" s="1"/>
      <c r="G967" s="1"/>
      <c r="H967" s="1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3"/>
      <c r="U967" s="1"/>
      <c r="V967" s="1"/>
    </row>
    <row r="968" spans="1:22" x14ac:dyDescent="0.25">
      <c r="A968" s="1"/>
      <c r="B968" s="1"/>
      <c r="C968" s="1"/>
      <c r="D968" s="1"/>
      <c r="E968" s="110"/>
      <c r="F968" s="1"/>
      <c r="G968" s="1"/>
      <c r="H968" s="1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3"/>
      <c r="U968" s="1"/>
      <c r="V968" s="1"/>
    </row>
    <row r="969" spans="1:22" x14ac:dyDescent="0.25">
      <c r="A969" s="1"/>
      <c r="B969" s="1"/>
      <c r="C969" s="1"/>
      <c r="D969" s="1"/>
      <c r="E969" s="110"/>
      <c r="F969" s="1"/>
      <c r="G969" s="1"/>
      <c r="H969" s="1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3"/>
      <c r="U969" s="1"/>
      <c r="V969" s="1"/>
    </row>
    <row r="970" spans="1:22" x14ac:dyDescent="0.25">
      <c r="A970" s="1"/>
      <c r="B970" s="1"/>
      <c r="C970" s="1"/>
      <c r="D970" s="1"/>
      <c r="E970" s="110"/>
      <c r="F970" s="1"/>
      <c r="G970" s="1"/>
      <c r="H970" s="1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3"/>
      <c r="U970" s="1"/>
      <c r="V970" s="1"/>
    </row>
    <row r="971" spans="1:22" x14ac:dyDescent="0.25">
      <c r="A971" s="1"/>
      <c r="B971" s="1"/>
      <c r="C971" s="1"/>
      <c r="D971" s="1"/>
      <c r="E971" s="110"/>
      <c r="F971" s="1"/>
      <c r="G971" s="1"/>
      <c r="H971" s="1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3"/>
      <c r="U971" s="1"/>
      <c r="V971" s="1"/>
    </row>
    <row r="972" spans="1:22" x14ac:dyDescent="0.25">
      <c r="A972" s="1"/>
      <c r="B972" s="1"/>
      <c r="C972" s="1"/>
      <c r="D972" s="1"/>
      <c r="E972" s="110"/>
      <c r="F972" s="1"/>
      <c r="G972" s="1"/>
      <c r="H972" s="1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3"/>
      <c r="U972" s="1"/>
      <c r="V972" s="1"/>
    </row>
    <row r="973" spans="1:22" x14ac:dyDescent="0.25">
      <c r="A973" s="1"/>
      <c r="B973" s="1"/>
      <c r="C973" s="1"/>
      <c r="D973" s="1"/>
      <c r="E973" s="110"/>
      <c r="F973" s="1"/>
      <c r="G973" s="1"/>
      <c r="H973" s="1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3"/>
      <c r="U973" s="1"/>
      <c r="V973" s="1"/>
    </row>
    <row r="974" spans="1:22" x14ac:dyDescent="0.25">
      <c r="A974" s="1"/>
      <c r="B974" s="1"/>
      <c r="C974" s="1"/>
      <c r="D974" s="1"/>
      <c r="E974" s="110"/>
      <c r="F974" s="1"/>
      <c r="G974" s="1"/>
      <c r="H974" s="1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3"/>
      <c r="U974" s="1"/>
      <c r="V974" s="1"/>
    </row>
    <row r="975" spans="1:22" x14ac:dyDescent="0.25">
      <c r="A975" s="1"/>
      <c r="B975" s="1"/>
      <c r="C975" s="1"/>
      <c r="D975" s="1"/>
      <c r="E975" s="110"/>
      <c r="F975" s="1"/>
      <c r="G975" s="1"/>
      <c r="H975" s="1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3"/>
      <c r="U975" s="1"/>
      <c r="V975" s="1"/>
    </row>
    <row r="976" spans="1:22" x14ac:dyDescent="0.25">
      <c r="A976" s="1"/>
      <c r="B976" s="1"/>
      <c r="C976" s="1"/>
      <c r="D976" s="1"/>
      <c r="E976" s="110"/>
      <c r="F976" s="1"/>
      <c r="G976" s="1"/>
      <c r="H976" s="1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3"/>
      <c r="U976" s="1"/>
      <c r="V976" s="1"/>
    </row>
    <row r="977" spans="1:22" x14ac:dyDescent="0.25">
      <c r="A977" s="1"/>
      <c r="B977" s="1"/>
      <c r="C977" s="1"/>
      <c r="D977" s="1"/>
      <c r="E977" s="110"/>
      <c r="F977" s="1"/>
      <c r="G977" s="1"/>
      <c r="H977" s="1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3"/>
      <c r="U977" s="1"/>
      <c r="V977" s="1"/>
    </row>
    <row r="978" spans="1:22" x14ac:dyDescent="0.25">
      <c r="A978" s="1"/>
      <c r="B978" s="1"/>
      <c r="C978" s="1"/>
      <c r="D978" s="1"/>
      <c r="E978" s="110"/>
      <c r="F978" s="1"/>
      <c r="G978" s="1"/>
      <c r="H978" s="1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3"/>
      <c r="U978" s="1"/>
      <c r="V978" s="1"/>
    </row>
    <row r="979" spans="1:22" x14ac:dyDescent="0.25">
      <c r="A979" s="1"/>
      <c r="B979" s="1"/>
      <c r="C979" s="1"/>
      <c r="D979" s="1"/>
      <c r="E979" s="110"/>
      <c r="F979" s="1"/>
      <c r="G979" s="1"/>
      <c r="H979" s="1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3"/>
      <c r="U979" s="1"/>
      <c r="V979" s="1"/>
    </row>
    <row r="980" spans="1:22" x14ac:dyDescent="0.25">
      <c r="A980" s="1"/>
      <c r="B980" s="1"/>
      <c r="C980" s="1"/>
      <c r="D980" s="1"/>
      <c r="E980" s="110"/>
      <c r="F980" s="1"/>
      <c r="G980" s="1"/>
      <c r="H980" s="1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3"/>
      <c r="U980" s="1"/>
      <c r="V980" s="1"/>
    </row>
    <row r="981" spans="1:22" x14ac:dyDescent="0.25">
      <c r="A981" s="1"/>
      <c r="B981" s="1"/>
      <c r="C981" s="1"/>
      <c r="D981" s="1"/>
      <c r="E981" s="110"/>
      <c r="F981" s="1"/>
      <c r="G981" s="1"/>
      <c r="H981" s="1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3"/>
      <c r="U981" s="1"/>
      <c r="V981" s="1"/>
    </row>
    <row r="982" spans="1:22" x14ac:dyDescent="0.25">
      <c r="A982" s="1"/>
      <c r="B982" s="1"/>
      <c r="C982" s="1"/>
      <c r="D982" s="1"/>
      <c r="E982" s="110"/>
      <c r="F982" s="1"/>
      <c r="G982" s="1"/>
      <c r="H982" s="1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3"/>
      <c r="U982" s="1"/>
      <c r="V982" s="1"/>
    </row>
    <row r="983" spans="1:22" x14ac:dyDescent="0.25">
      <c r="A983" s="1"/>
      <c r="B983" s="1"/>
      <c r="C983" s="1"/>
      <c r="D983" s="1"/>
      <c r="E983" s="110"/>
      <c r="F983" s="1"/>
      <c r="G983" s="1"/>
      <c r="H983" s="1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3"/>
      <c r="U983" s="1"/>
      <c r="V983" s="1"/>
    </row>
    <row r="984" spans="1:22" x14ac:dyDescent="0.25">
      <c r="A984" s="1"/>
      <c r="B984" s="1"/>
      <c r="C984" s="1"/>
      <c r="D984" s="1"/>
      <c r="E984" s="110"/>
      <c r="F984" s="1"/>
      <c r="G984" s="1"/>
      <c r="H984" s="1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3"/>
      <c r="U984" s="1"/>
      <c r="V984" s="1"/>
    </row>
    <row r="985" spans="1:22" x14ac:dyDescent="0.25">
      <c r="A985" s="1"/>
      <c r="B985" s="1"/>
      <c r="C985" s="1"/>
      <c r="D985" s="1"/>
      <c r="E985" s="110"/>
      <c r="F985" s="1"/>
      <c r="G985" s="1"/>
      <c r="H985" s="1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3"/>
      <c r="U985" s="1"/>
      <c r="V985" s="1"/>
    </row>
    <row r="986" spans="1:22" x14ac:dyDescent="0.25">
      <c r="A986" s="1"/>
      <c r="B986" s="1"/>
      <c r="C986" s="1"/>
      <c r="D986" s="1"/>
      <c r="E986" s="110"/>
      <c r="F986" s="1"/>
      <c r="G986" s="1"/>
      <c r="H986" s="1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3"/>
      <c r="U986" s="1"/>
      <c r="V986" s="1"/>
    </row>
    <row r="987" spans="1:22" x14ac:dyDescent="0.25">
      <c r="A987" s="1"/>
      <c r="B987" s="1"/>
      <c r="C987" s="1"/>
      <c r="D987" s="1"/>
      <c r="E987" s="110"/>
      <c r="F987" s="1"/>
      <c r="G987" s="1"/>
      <c r="H987" s="1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3"/>
      <c r="U987" s="1"/>
      <c r="V987" s="1"/>
    </row>
    <row r="988" spans="1:22" x14ac:dyDescent="0.25">
      <c r="A988" s="1"/>
      <c r="B988" s="1"/>
      <c r="C988" s="1"/>
      <c r="D988" s="1"/>
      <c r="E988" s="110"/>
      <c r="F988" s="1"/>
      <c r="G988" s="1"/>
      <c r="H988" s="1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3"/>
      <c r="U988" s="1"/>
      <c r="V988" s="1"/>
    </row>
    <row r="989" spans="1:22" x14ac:dyDescent="0.25">
      <c r="A989" s="1"/>
      <c r="B989" s="1"/>
      <c r="C989" s="1"/>
      <c r="D989" s="1"/>
      <c r="E989" s="110"/>
      <c r="F989" s="1"/>
      <c r="G989" s="1"/>
      <c r="H989" s="1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3"/>
      <c r="U989" s="1"/>
      <c r="V989" s="1"/>
    </row>
    <row r="990" spans="1:22" x14ac:dyDescent="0.25">
      <c r="A990" s="1"/>
      <c r="B990" s="1"/>
      <c r="C990" s="1"/>
      <c r="D990" s="1"/>
      <c r="E990" s="110"/>
      <c r="F990" s="1"/>
      <c r="G990" s="1"/>
      <c r="H990" s="1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3"/>
      <c r="U990" s="1"/>
      <c r="V990" s="1"/>
    </row>
    <row r="991" spans="1:22" x14ac:dyDescent="0.25">
      <c r="A991" s="1"/>
      <c r="B991" s="1"/>
      <c r="C991" s="1"/>
      <c r="D991" s="1"/>
      <c r="E991" s="110"/>
      <c r="F991" s="1"/>
      <c r="G991" s="1"/>
      <c r="H991" s="1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3"/>
      <c r="U991" s="1"/>
      <c r="V991" s="1"/>
    </row>
    <row r="992" spans="1:22" x14ac:dyDescent="0.25">
      <c r="A992" s="1"/>
      <c r="B992" s="1"/>
      <c r="C992" s="1"/>
      <c r="D992" s="1"/>
      <c r="E992" s="110"/>
      <c r="F992" s="1"/>
      <c r="G992" s="1"/>
      <c r="H992" s="1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3"/>
      <c r="U992" s="1"/>
      <c r="V992" s="1"/>
    </row>
    <row r="993" spans="1:22" x14ac:dyDescent="0.25">
      <c r="A993" s="1"/>
      <c r="B993" s="1"/>
      <c r="C993" s="1"/>
      <c r="D993" s="1"/>
      <c r="E993" s="110"/>
      <c r="F993" s="1"/>
      <c r="G993" s="1"/>
      <c r="H993" s="1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3"/>
      <c r="U993" s="1"/>
      <c r="V993" s="1"/>
    </row>
    <row r="994" spans="1:22" x14ac:dyDescent="0.25">
      <c r="A994" s="1"/>
      <c r="B994" s="1"/>
      <c r="C994" s="1"/>
      <c r="D994" s="1"/>
      <c r="E994" s="110"/>
      <c r="F994" s="1"/>
      <c r="G994" s="1"/>
      <c r="H994" s="1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3"/>
      <c r="U994" s="1"/>
      <c r="V994" s="1"/>
    </row>
    <row r="995" spans="1:22" x14ac:dyDescent="0.25">
      <c r="A995" s="1"/>
      <c r="B995" s="1"/>
      <c r="C995" s="1"/>
      <c r="D995" s="1"/>
      <c r="E995" s="110"/>
      <c r="F995" s="1"/>
      <c r="G995" s="1"/>
      <c r="H995" s="1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3"/>
      <c r="U995" s="1"/>
      <c r="V995" s="1"/>
    </row>
    <row r="996" spans="1:22" x14ac:dyDescent="0.25">
      <c r="A996" s="1"/>
      <c r="B996" s="1"/>
      <c r="C996" s="1"/>
      <c r="D996" s="1"/>
      <c r="E996" s="110"/>
      <c r="F996" s="1"/>
      <c r="G996" s="1"/>
      <c r="H996" s="1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3"/>
      <c r="U996" s="1"/>
      <c r="V996" s="1"/>
    </row>
    <row r="997" spans="1:22" x14ac:dyDescent="0.25">
      <c r="A997" s="1"/>
      <c r="B997" s="1"/>
      <c r="C997" s="1"/>
      <c r="D997" s="1"/>
      <c r="E997" s="110"/>
      <c r="F997" s="1"/>
      <c r="G997" s="1"/>
      <c r="H997" s="1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3"/>
      <c r="U997" s="1"/>
      <c r="V997" s="1"/>
    </row>
    <row r="998" spans="1:22" x14ac:dyDescent="0.25">
      <c r="A998" s="1"/>
      <c r="B998" s="1"/>
      <c r="C998" s="1"/>
      <c r="D998" s="1"/>
      <c r="E998" s="110"/>
      <c r="F998" s="1"/>
      <c r="G998" s="1"/>
      <c r="H998" s="1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3"/>
      <c r="U998" s="1"/>
      <c r="V998" s="1"/>
    </row>
    <row r="999" spans="1:22" x14ac:dyDescent="0.25">
      <c r="A999" s="1"/>
      <c r="B999" s="1"/>
      <c r="C999" s="1"/>
      <c r="D999" s="1"/>
      <c r="E999" s="110"/>
      <c r="F999" s="1"/>
      <c r="G999" s="1"/>
      <c r="H999" s="1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3"/>
      <c r="U999" s="1"/>
      <c r="V999" s="1"/>
    </row>
    <row r="1000" spans="1:22" x14ac:dyDescent="0.25">
      <c r="A1000" s="1"/>
      <c r="B1000" s="1"/>
      <c r="C1000" s="1"/>
      <c r="D1000" s="1"/>
      <c r="E1000" s="110"/>
      <c r="F1000" s="1"/>
      <c r="G1000" s="1"/>
      <c r="H1000" s="11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3"/>
      <c r="U1000" s="1"/>
      <c r="V1000" s="1"/>
    </row>
    <row r="1001" spans="1:22" x14ac:dyDescent="0.25">
      <c r="A1001" s="1"/>
      <c r="B1001" s="1"/>
      <c r="C1001" s="1"/>
      <c r="D1001" s="1"/>
      <c r="E1001" s="110"/>
      <c r="F1001" s="1"/>
      <c r="G1001" s="1"/>
      <c r="H1001" s="11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3"/>
      <c r="U1001" s="1"/>
      <c r="V1001" s="1"/>
    </row>
    <row r="1002" spans="1:22" x14ac:dyDescent="0.25">
      <c r="A1002" s="1"/>
      <c r="B1002" s="1"/>
      <c r="C1002" s="1"/>
      <c r="D1002" s="1"/>
      <c r="E1002" s="110"/>
      <c r="F1002" s="1"/>
      <c r="G1002" s="1"/>
      <c r="H1002" s="11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3"/>
      <c r="U1002" s="1"/>
      <c r="V1002" s="1"/>
    </row>
    <row r="1003" spans="1:22" x14ac:dyDescent="0.25">
      <c r="A1003" s="1"/>
      <c r="B1003" s="1"/>
      <c r="C1003" s="1"/>
      <c r="D1003" s="1"/>
      <c r="E1003" s="110"/>
      <c r="F1003" s="1"/>
      <c r="G1003" s="1"/>
      <c r="H1003" s="11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3"/>
      <c r="U1003" s="1"/>
      <c r="V1003" s="1"/>
    </row>
    <row r="1004" spans="1:22" x14ac:dyDescent="0.25">
      <c r="A1004" s="1"/>
      <c r="B1004" s="1"/>
      <c r="C1004" s="1"/>
      <c r="D1004" s="1"/>
      <c r="E1004" s="110"/>
      <c r="F1004" s="1"/>
      <c r="G1004" s="1"/>
      <c r="H1004" s="11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3"/>
      <c r="U1004" s="1"/>
      <c r="V1004" s="1"/>
    </row>
    <row r="1005" spans="1:22" x14ac:dyDescent="0.25">
      <c r="A1005" s="1"/>
      <c r="B1005" s="1"/>
      <c r="C1005" s="1"/>
      <c r="D1005" s="1"/>
      <c r="E1005" s="110"/>
      <c r="F1005" s="1"/>
      <c r="G1005" s="1"/>
      <c r="H1005" s="110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3"/>
      <c r="U1005" s="1"/>
      <c r="V1005" s="1"/>
    </row>
    <row r="1006" spans="1:22" x14ac:dyDescent="0.25">
      <c r="A1006" s="1"/>
      <c r="B1006" s="1"/>
      <c r="C1006" s="1"/>
      <c r="D1006" s="1"/>
      <c r="E1006" s="110"/>
      <c r="F1006" s="1"/>
      <c r="G1006" s="1"/>
      <c r="H1006" s="110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3"/>
      <c r="U1006" s="1"/>
      <c r="V1006" s="1"/>
    </row>
    <row r="1007" spans="1:22" x14ac:dyDescent="0.25">
      <c r="A1007" s="1"/>
      <c r="B1007" s="1"/>
      <c r="C1007" s="1"/>
      <c r="D1007" s="1"/>
      <c r="E1007" s="110"/>
      <c r="F1007" s="1"/>
      <c r="G1007" s="1"/>
      <c r="H1007" s="110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3"/>
      <c r="U1007" s="1"/>
      <c r="V1007" s="1"/>
    </row>
    <row r="1008" spans="1:22" x14ac:dyDescent="0.25">
      <c r="A1008" s="1"/>
      <c r="B1008" s="1"/>
      <c r="C1008" s="1"/>
      <c r="D1008" s="1"/>
      <c r="E1008" s="110"/>
      <c r="F1008" s="1"/>
      <c r="G1008" s="1"/>
      <c r="H1008" s="110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3"/>
      <c r="U1008" s="1"/>
      <c r="V1008" s="1"/>
    </row>
    <row r="1009" spans="1:22" x14ac:dyDescent="0.25">
      <c r="A1009" s="1"/>
      <c r="B1009" s="1"/>
      <c r="C1009" s="1"/>
      <c r="D1009" s="1"/>
      <c r="E1009" s="110"/>
      <c r="F1009" s="1"/>
      <c r="G1009" s="1"/>
      <c r="H1009" s="110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3"/>
      <c r="U1009" s="1"/>
      <c r="V1009" s="1"/>
    </row>
    <row r="1010" spans="1:22" x14ac:dyDescent="0.25">
      <c r="A1010" s="1"/>
      <c r="B1010" s="1"/>
      <c r="C1010" s="1"/>
      <c r="D1010" s="1"/>
      <c r="E1010" s="110"/>
      <c r="F1010" s="1"/>
      <c r="G1010" s="1"/>
      <c r="H1010" s="110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3"/>
      <c r="U1010" s="1"/>
      <c r="V1010" s="1"/>
    </row>
    <row r="1011" spans="1:22" x14ac:dyDescent="0.25">
      <c r="A1011" s="1"/>
      <c r="B1011" s="1"/>
      <c r="C1011" s="1"/>
      <c r="D1011" s="1"/>
      <c r="E1011" s="110"/>
      <c r="F1011" s="1"/>
      <c r="G1011" s="1"/>
      <c r="H1011" s="110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3"/>
      <c r="U1011" s="1"/>
      <c r="V1011" s="1"/>
    </row>
    <row r="1012" spans="1:22" x14ac:dyDescent="0.25">
      <c r="A1012" s="1"/>
      <c r="B1012" s="1"/>
      <c r="C1012" s="1"/>
      <c r="D1012" s="1"/>
      <c r="E1012" s="110"/>
      <c r="F1012" s="1"/>
      <c r="G1012" s="1"/>
      <c r="H1012" s="110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3"/>
      <c r="U1012" s="1"/>
      <c r="V1012" s="1"/>
    </row>
    <row r="1013" spans="1:22" x14ac:dyDescent="0.25">
      <c r="A1013" s="1"/>
      <c r="B1013" s="1"/>
      <c r="C1013" s="1"/>
      <c r="D1013" s="1"/>
      <c r="E1013" s="110"/>
      <c r="F1013" s="1"/>
      <c r="G1013" s="1"/>
      <c r="H1013" s="110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3"/>
      <c r="U1013" s="1"/>
      <c r="V1013" s="1"/>
    </row>
    <row r="1014" spans="1:22" x14ac:dyDescent="0.25">
      <c r="A1014" s="1"/>
      <c r="B1014" s="1"/>
      <c r="C1014" s="1"/>
      <c r="D1014" s="1"/>
      <c r="E1014" s="110"/>
      <c r="F1014" s="1"/>
      <c r="G1014" s="1"/>
      <c r="H1014" s="110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3"/>
      <c r="U1014" s="1"/>
      <c r="V1014" s="1"/>
    </row>
    <row r="1015" spans="1:22" x14ac:dyDescent="0.25">
      <c r="A1015" s="1"/>
      <c r="B1015" s="1"/>
      <c r="C1015" s="1"/>
      <c r="D1015" s="1"/>
      <c r="E1015" s="110"/>
      <c r="F1015" s="1"/>
      <c r="G1015" s="1"/>
      <c r="H1015" s="110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3"/>
      <c r="U1015" s="1"/>
      <c r="V1015" s="1"/>
    </row>
    <row r="1016" spans="1:22" x14ac:dyDescent="0.25">
      <c r="A1016" s="1"/>
      <c r="B1016" s="1"/>
      <c r="C1016" s="1"/>
      <c r="D1016" s="1"/>
      <c r="E1016" s="110"/>
      <c r="F1016" s="1"/>
      <c r="G1016" s="1"/>
      <c r="H1016" s="110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3"/>
      <c r="U1016" s="1"/>
      <c r="V1016" s="1"/>
    </row>
    <row r="1017" spans="1:22" x14ac:dyDescent="0.25">
      <c r="A1017" s="1"/>
      <c r="B1017" s="1"/>
      <c r="C1017" s="1"/>
      <c r="D1017" s="1"/>
      <c r="E1017" s="110"/>
      <c r="F1017" s="1"/>
      <c r="G1017" s="1"/>
      <c r="H1017" s="110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3"/>
      <c r="U1017" s="1"/>
      <c r="V1017" s="1"/>
    </row>
    <row r="1018" spans="1:22" x14ac:dyDescent="0.25">
      <c r="A1018" s="1"/>
      <c r="B1018" s="1"/>
      <c r="C1018" s="1"/>
      <c r="D1018" s="1"/>
      <c r="E1018" s="110"/>
      <c r="F1018" s="1"/>
      <c r="G1018" s="1"/>
      <c r="H1018" s="110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3"/>
      <c r="U1018" s="1"/>
      <c r="V1018" s="1"/>
    </row>
    <row r="1019" spans="1:22" x14ac:dyDescent="0.25">
      <c r="A1019" s="1"/>
      <c r="B1019" s="1"/>
      <c r="C1019" s="1"/>
      <c r="D1019" s="1"/>
      <c r="E1019" s="110"/>
      <c r="F1019" s="1"/>
      <c r="G1019" s="1"/>
      <c r="H1019" s="110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3"/>
      <c r="U1019" s="1"/>
      <c r="V1019" s="1"/>
    </row>
    <row r="1020" spans="1:22" x14ac:dyDescent="0.25">
      <c r="A1020" s="1"/>
      <c r="B1020" s="1"/>
      <c r="C1020" s="1"/>
      <c r="D1020" s="1"/>
      <c r="E1020" s="110"/>
      <c r="F1020" s="1"/>
      <c r="G1020" s="1"/>
      <c r="H1020" s="110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3"/>
      <c r="U1020" s="1"/>
      <c r="V1020" s="1"/>
    </row>
    <row r="1021" spans="1:22" x14ac:dyDescent="0.25">
      <c r="A1021" s="1"/>
      <c r="B1021" s="1"/>
      <c r="C1021" s="1"/>
      <c r="D1021" s="1"/>
      <c r="E1021" s="110"/>
      <c r="F1021" s="1"/>
      <c r="G1021" s="1"/>
      <c r="H1021" s="110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3"/>
      <c r="U1021" s="1"/>
      <c r="V1021" s="1"/>
    </row>
    <row r="1022" spans="1:22" x14ac:dyDescent="0.25">
      <c r="A1022" s="1"/>
      <c r="B1022" s="1"/>
      <c r="C1022" s="1"/>
      <c r="D1022" s="1"/>
      <c r="E1022" s="110"/>
      <c r="F1022" s="1"/>
      <c r="G1022" s="1"/>
      <c r="H1022" s="110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3"/>
      <c r="U1022" s="1"/>
      <c r="V1022" s="1"/>
    </row>
    <row r="1023" spans="1:22" x14ac:dyDescent="0.25">
      <c r="A1023" s="1"/>
      <c r="B1023" s="1"/>
      <c r="C1023" s="1"/>
      <c r="D1023" s="1"/>
      <c r="E1023" s="110"/>
      <c r="F1023" s="1"/>
      <c r="G1023" s="1"/>
      <c r="H1023" s="110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3"/>
      <c r="U1023" s="1"/>
      <c r="V1023" s="1"/>
    </row>
    <row r="1024" spans="1:22" x14ac:dyDescent="0.25">
      <c r="A1024" s="1"/>
      <c r="B1024" s="1"/>
      <c r="C1024" s="1"/>
      <c r="D1024" s="1"/>
      <c r="E1024" s="110"/>
      <c r="F1024" s="1"/>
      <c r="G1024" s="1"/>
      <c r="H1024" s="110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3"/>
      <c r="U1024" s="1"/>
      <c r="V1024" s="1"/>
    </row>
    <row r="1025" spans="1:22" x14ac:dyDescent="0.25">
      <c r="A1025" s="1"/>
      <c r="B1025" s="1"/>
      <c r="C1025" s="1"/>
      <c r="D1025" s="1"/>
      <c r="E1025" s="110"/>
      <c r="F1025" s="1"/>
      <c r="G1025" s="1"/>
      <c r="H1025" s="110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3"/>
      <c r="U1025" s="1"/>
      <c r="V1025" s="1"/>
    </row>
    <row r="1026" spans="1:22" x14ac:dyDescent="0.25">
      <c r="A1026" s="1"/>
      <c r="B1026" s="1"/>
      <c r="C1026" s="1"/>
      <c r="D1026" s="1"/>
      <c r="E1026" s="110"/>
      <c r="F1026" s="1"/>
      <c r="G1026" s="1"/>
      <c r="H1026" s="110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3"/>
      <c r="U1026" s="1"/>
      <c r="V1026" s="1"/>
    </row>
    <row r="1027" spans="1:22" x14ac:dyDescent="0.25">
      <c r="A1027" s="1"/>
      <c r="B1027" s="1"/>
      <c r="C1027" s="1"/>
      <c r="D1027" s="1"/>
      <c r="E1027" s="110"/>
      <c r="F1027" s="1"/>
      <c r="G1027" s="1"/>
      <c r="H1027" s="110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3"/>
      <c r="U1027" s="1"/>
      <c r="V1027" s="1"/>
    </row>
    <row r="1028" spans="1:22" x14ac:dyDescent="0.25">
      <c r="A1028" s="1"/>
      <c r="B1028" s="1"/>
      <c r="C1028" s="1"/>
      <c r="D1028" s="1"/>
      <c r="E1028" s="110"/>
      <c r="F1028" s="1"/>
      <c r="G1028" s="1"/>
      <c r="H1028" s="110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3"/>
      <c r="U1028" s="1"/>
      <c r="V1028" s="1"/>
    </row>
    <row r="1029" spans="1:22" x14ac:dyDescent="0.25">
      <c r="A1029" s="1"/>
      <c r="B1029" s="1"/>
      <c r="C1029" s="1"/>
      <c r="D1029" s="1"/>
      <c r="E1029" s="110"/>
      <c r="F1029" s="1"/>
      <c r="G1029" s="1"/>
      <c r="H1029" s="110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3"/>
      <c r="U1029" s="1"/>
      <c r="V1029" s="1"/>
    </row>
    <row r="1030" spans="1:22" x14ac:dyDescent="0.25">
      <c r="A1030" s="1"/>
      <c r="B1030" s="1"/>
      <c r="C1030" s="1"/>
      <c r="D1030" s="1"/>
      <c r="E1030" s="110"/>
      <c r="F1030" s="1"/>
      <c r="G1030" s="1"/>
      <c r="H1030" s="110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3"/>
      <c r="U1030" s="1"/>
      <c r="V1030" s="1"/>
    </row>
    <row r="1031" spans="1:22" x14ac:dyDescent="0.25">
      <c r="A1031" s="1"/>
      <c r="B1031" s="1"/>
      <c r="C1031" s="1"/>
      <c r="D1031" s="1"/>
      <c r="E1031" s="110"/>
      <c r="F1031" s="1"/>
      <c r="G1031" s="1"/>
      <c r="H1031" s="110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3"/>
      <c r="U1031" s="1"/>
      <c r="V1031" s="1"/>
    </row>
    <row r="1032" spans="1:22" x14ac:dyDescent="0.25">
      <c r="A1032" s="1"/>
      <c r="B1032" s="1"/>
      <c r="C1032" s="1"/>
      <c r="D1032" s="1"/>
      <c r="E1032" s="110"/>
      <c r="F1032" s="1"/>
      <c r="G1032" s="1"/>
      <c r="H1032" s="110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3"/>
      <c r="U1032" s="1"/>
      <c r="V1032" s="1"/>
    </row>
    <row r="1033" spans="1:22" x14ac:dyDescent="0.25">
      <c r="A1033" s="1"/>
      <c r="B1033" s="1"/>
      <c r="C1033" s="1"/>
      <c r="D1033" s="1"/>
      <c r="E1033" s="110"/>
      <c r="F1033" s="1"/>
      <c r="G1033" s="1"/>
      <c r="H1033" s="110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3"/>
      <c r="U1033" s="1"/>
      <c r="V1033" s="1"/>
    </row>
    <row r="1034" spans="1:22" x14ac:dyDescent="0.25">
      <c r="A1034" s="1"/>
      <c r="B1034" s="1"/>
      <c r="C1034" s="1"/>
      <c r="D1034" s="1"/>
      <c r="E1034" s="110"/>
      <c r="F1034" s="1"/>
      <c r="G1034" s="1"/>
      <c r="H1034" s="110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3"/>
      <c r="U1034" s="1"/>
      <c r="V1034" s="1"/>
    </row>
    <row r="1035" spans="1:22" x14ac:dyDescent="0.25">
      <c r="A1035" s="1"/>
      <c r="B1035" s="1"/>
      <c r="C1035" s="1"/>
      <c r="D1035" s="1"/>
      <c r="E1035" s="110"/>
      <c r="F1035" s="1"/>
      <c r="G1035" s="1"/>
      <c r="H1035" s="110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3"/>
      <c r="U1035" s="1"/>
      <c r="V1035" s="1"/>
    </row>
    <row r="1036" spans="1:22" x14ac:dyDescent="0.25">
      <c r="A1036" s="1"/>
      <c r="B1036" s="1"/>
      <c r="C1036" s="1"/>
      <c r="D1036" s="1"/>
      <c r="E1036" s="110"/>
      <c r="F1036" s="1"/>
      <c r="G1036" s="1"/>
      <c r="H1036" s="110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3"/>
      <c r="U1036" s="1"/>
      <c r="V1036" s="1"/>
    </row>
    <row r="1037" spans="1:22" x14ac:dyDescent="0.25">
      <c r="A1037" s="1"/>
      <c r="B1037" s="1"/>
      <c r="C1037" s="1"/>
      <c r="D1037" s="1"/>
      <c r="E1037" s="110"/>
      <c r="F1037" s="1"/>
      <c r="G1037" s="1"/>
      <c r="H1037" s="110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3"/>
      <c r="U1037" s="1"/>
      <c r="V1037" s="1"/>
    </row>
    <row r="1038" spans="1:22" x14ac:dyDescent="0.25">
      <c r="A1038" s="1"/>
      <c r="B1038" s="1"/>
      <c r="C1038" s="1"/>
      <c r="D1038" s="1"/>
      <c r="E1038" s="110"/>
      <c r="F1038" s="1"/>
      <c r="G1038" s="1"/>
      <c r="H1038" s="110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3"/>
      <c r="U1038" s="1"/>
      <c r="V1038" s="1"/>
    </row>
    <row r="1039" spans="1:22" x14ac:dyDescent="0.25">
      <c r="A1039" s="1"/>
      <c r="B1039" s="1"/>
      <c r="C1039" s="1"/>
      <c r="D1039" s="1"/>
      <c r="E1039" s="110"/>
      <c r="F1039" s="1"/>
      <c r="G1039" s="1"/>
      <c r="H1039" s="110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3"/>
      <c r="U1039" s="1"/>
      <c r="V1039" s="1"/>
    </row>
    <row r="1040" spans="1:22" x14ac:dyDescent="0.25">
      <c r="A1040" s="1"/>
      <c r="B1040" s="1"/>
      <c r="C1040" s="1"/>
      <c r="D1040" s="1"/>
      <c r="E1040" s="110"/>
      <c r="F1040" s="1"/>
      <c r="G1040" s="1"/>
      <c r="H1040" s="110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3"/>
      <c r="U1040" s="1"/>
      <c r="V1040" s="1"/>
    </row>
    <row r="1041" spans="1:22" x14ac:dyDescent="0.25">
      <c r="A1041" s="1"/>
      <c r="B1041" s="1"/>
      <c r="C1041" s="1"/>
      <c r="D1041" s="1"/>
      <c r="E1041" s="110"/>
      <c r="F1041" s="1"/>
      <c r="G1041" s="1"/>
      <c r="H1041" s="110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3"/>
      <c r="U1041" s="1"/>
      <c r="V1041" s="1"/>
    </row>
    <row r="1042" spans="1:22" x14ac:dyDescent="0.25">
      <c r="A1042" s="1"/>
      <c r="B1042" s="1"/>
      <c r="C1042" s="1"/>
      <c r="D1042" s="1"/>
      <c r="E1042" s="110"/>
      <c r="F1042" s="1"/>
      <c r="G1042" s="1"/>
      <c r="H1042" s="110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3"/>
      <c r="U1042" s="1"/>
      <c r="V1042" s="1"/>
    </row>
    <row r="1043" spans="1:22" x14ac:dyDescent="0.25">
      <c r="A1043" s="1"/>
      <c r="B1043" s="1"/>
      <c r="C1043" s="1"/>
      <c r="D1043" s="1"/>
      <c r="E1043" s="110"/>
      <c r="F1043" s="1"/>
      <c r="G1043" s="1"/>
      <c r="H1043" s="110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3"/>
      <c r="U1043" s="1"/>
      <c r="V1043" s="1"/>
    </row>
    <row r="1044" spans="1:22" x14ac:dyDescent="0.25">
      <c r="A1044" s="1"/>
      <c r="B1044" s="1"/>
      <c r="C1044" s="1"/>
      <c r="D1044" s="1"/>
      <c r="E1044" s="110"/>
      <c r="F1044" s="1"/>
      <c r="G1044" s="1"/>
      <c r="H1044" s="110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3"/>
      <c r="U1044" s="1"/>
      <c r="V1044" s="1"/>
    </row>
    <row r="1045" spans="1:22" x14ac:dyDescent="0.25">
      <c r="A1045" s="1"/>
      <c r="B1045" s="1"/>
      <c r="C1045" s="1"/>
      <c r="D1045" s="1"/>
      <c r="E1045" s="110"/>
      <c r="F1045" s="1"/>
      <c r="G1045" s="1"/>
      <c r="H1045" s="110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3"/>
      <c r="U1045" s="1"/>
      <c r="V1045" s="1"/>
    </row>
    <row r="1046" spans="1:22" x14ac:dyDescent="0.25">
      <c r="A1046" s="1"/>
      <c r="B1046" s="1"/>
      <c r="C1046" s="1"/>
      <c r="D1046" s="1"/>
      <c r="E1046" s="110"/>
      <c r="F1046" s="1"/>
      <c r="G1046" s="1"/>
      <c r="H1046" s="110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3"/>
      <c r="U1046" s="1"/>
      <c r="V1046" s="1"/>
    </row>
    <row r="1047" spans="1:22" x14ac:dyDescent="0.25">
      <c r="A1047" s="1"/>
      <c r="B1047" s="1"/>
      <c r="C1047" s="1"/>
      <c r="D1047" s="1"/>
      <c r="E1047" s="110"/>
      <c r="F1047" s="1"/>
      <c r="G1047" s="1"/>
      <c r="H1047" s="110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3"/>
      <c r="U1047" s="1"/>
      <c r="V1047" s="1"/>
    </row>
    <row r="1048" spans="1:22" x14ac:dyDescent="0.25">
      <c r="A1048" s="1"/>
      <c r="B1048" s="1"/>
      <c r="C1048" s="1"/>
      <c r="D1048" s="1"/>
      <c r="E1048" s="110"/>
      <c r="F1048" s="1"/>
      <c r="G1048" s="1"/>
      <c r="H1048" s="110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3"/>
      <c r="U1048" s="1"/>
      <c r="V1048" s="1"/>
    </row>
    <row r="1049" spans="1:22" x14ac:dyDescent="0.25">
      <c r="A1049" s="1"/>
      <c r="B1049" s="1"/>
      <c r="C1049" s="1"/>
      <c r="D1049" s="1"/>
      <c r="E1049" s="110"/>
      <c r="F1049" s="1"/>
      <c r="G1049" s="1"/>
      <c r="H1049" s="110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3"/>
      <c r="U1049" s="1"/>
      <c r="V1049" s="1"/>
    </row>
    <row r="1050" spans="1:22" x14ac:dyDescent="0.25">
      <c r="A1050" s="1"/>
      <c r="B1050" s="1"/>
      <c r="C1050" s="1"/>
      <c r="D1050" s="1"/>
      <c r="E1050" s="110"/>
      <c r="F1050" s="1"/>
      <c r="G1050" s="1"/>
      <c r="H1050" s="110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3"/>
      <c r="U1050" s="1"/>
      <c r="V1050" s="1"/>
    </row>
    <row r="1051" spans="1:22" x14ac:dyDescent="0.25">
      <c r="A1051" s="1"/>
      <c r="B1051" s="1"/>
      <c r="C1051" s="1"/>
      <c r="D1051" s="1"/>
      <c r="E1051" s="110"/>
      <c r="F1051" s="1"/>
      <c r="G1051" s="1"/>
      <c r="H1051" s="110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3"/>
      <c r="U1051" s="1"/>
      <c r="V1051" s="1"/>
    </row>
    <row r="1052" spans="1:22" x14ac:dyDescent="0.25">
      <c r="A1052" s="1"/>
      <c r="B1052" s="1"/>
      <c r="C1052" s="1"/>
      <c r="D1052" s="1"/>
      <c r="E1052" s="110"/>
      <c r="F1052" s="1"/>
      <c r="G1052" s="1"/>
      <c r="H1052" s="110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3"/>
      <c r="U1052" s="1"/>
      <c r="V1052" s="1"/>
    </row>
    <row r="1053" spans="1:22" x14ac:dyDescent="0.25">
      <c r="A1053" s="1"/>
      <c r="B1053" s="1"/>
      <c r="C1053" s="1"/>
      <c r="D1053" s="1"/>
      <c r="E1053" s="110"/>
      <c r="F1053" s="1"/>
      <c r="G1053" s="1"/>
      <c r="H1053" s="110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3"/>
      <c r="U1053" s="1"/>
      <c r="V1053" s="1"/>
    </row>
    <row r="1054" spans="1:22" x14ac:dyDescent="0.25">
      <c r="A1054" s="1"/>
      <c r="B1054" s="1"/>
      <c r="C1054" s="1"/>
      <c r="D1054" s="1"/>
      <c r="E1054" s="110"/>
      <c r="F1054" s="1"/>
      <c r="G1054" s="1"/>
      <c r="H1054" s="110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3"/>
      <c r="U1054" s="1"/>
      <c r="V1054" s="1"/>
    </row>
    <row r="1055" spans="1:22" x14ac:dyDescent="0.25">
      <c r="A1055" s="1"/>
      <c r="B1055" s="1"/>
      <c r="C1055" s="1"/>
      <c r="D1055" s="1"/>
      <c r="E1055" s="110"/>
      <c r="F1055" s="1"/>
      <c r="G1055" s="1"/>
      <c r="H1055" s="110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3"/>
      <c r="U1055" s="1"/>
      <c r="V1055" s="1"/>
    </row>
    <row r="1056" spans="1:22" x14ac:dyDescent="0.25">
      <c r="A1056" s="1"/>
      <c r="B1056" s="1"/>
      <c r="C1056" s="1"/>
      <c r="D1056" s="1"/>
      <c r="E1056" s="110"/>
      <c r="F1056" s="1"/>
      <c r="G1056" s="1"/>
      <c r="H1056" s="110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3"/>
      <c r="U1056" s="1"/>
      <c r="V1056" s="1"/>
    </row>
    <row r="1057" spans="1:22" x14ac:dyDescent="0.25">
      <c r="A1057" s="1"/>
      <c r="B1057" s="1"/>
      <c r="C1057" s="1"/>
      <c r="D1057" s="1"/>
      <c r="E1057" s="110"/>
      <c r="F1057" s="1"/>
      <c r="G1057" s="1"/>
      <c r="H1057" s="110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3"/>
      <c r="U1057" s="1"/>
      <c r="V1057" s="1"/>
    </row>
    <row r="1058" spans="1:22" x14ac:dyDescent="0.25">
      <c r="A1058" s="1"/>
      <c r="B1058" s="1"/>
      <c r="C1058" s="1"/>
      <c r="D1058" s="1"/>
      <c r="E1058" s="110"/>
      <c r="F1058" s="1"/>
      <c r="G1058" s="1"/>
      <c r="H1058" s="110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3"/>
      <c r="U1058" s="1"/>
      <c r="V1058" s="1"/>
    </row>
    <row r="1059" spans="1:22" x14ac:dyDescent="0.25">
      <c r="A1059" s="1"/>
      <c r="B1059" s="1"/>
      <c r="C1059" s="1"/>
      <c r="D1059" s="1"/>
      <c r="E1059" s="110"/>
      <c r="F1059" s="1"/>
      <c r="G1059" s="1"/>
      <c r="H1059" s="110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3"/>
      <c r="U1059" s="1"/>
      <c r="V1059" s="1"/>
    </row>
    <row r="1060" spans="1:22" x14ac:dyDescent="0.25">
      <c r="A1060" s="1"/>
      <c r="B1060" s="1"/>
      <c r="C1060" s="1"/>
      <c r="D1060" s="1"/>
      <c r="E1060" s="110"/>
      <c r="F1060" s="1"/>
      <c r="G1060" s="1"/>
      <c r="H1060" s="110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3"/>
      <c r="U1060" s="1"/>
      <c r="V1060" s="1"/>
    </row>
    <row r="1061" spans="1:22" x14ac:dyDescent="0.25">
      <c r="A1061" s="1"/>
      <c r="B1061" s="1"/>
      <c r="C1061" s="1"/>
      <c r="D1061" s="1"/>
      <c r="E1061" s="110"/>
      <c r="F1061" s="1"/>
      <c r="G1061" s="1"/>
      <c r="H1061" s="110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3"/>
      <c r="U1061" s="1"/>
      <c r="V1061" s="1"/>
    </row>
    <row r="1062" spans="1:22" x14ac:dyDescent="0.25">
      <c r="A1062" s="1"/>
      <c r="B1062" s="1"/>
      <c r="C1062" s="1"/>
      <c r="D1062" s="1"/>
      <c r="E1062" s="110"/>
      <c r="F1062" s="1"/>
      <c r="G1062" s="1"/>
      <c r="H1062" s="110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3"/>
      <c r="U1062" s="1"/>
      <c r="V1062" s="1"/>
    </row>
    <row r="1063" spans="1:22" x14ac:dyDescent="0.25">
      <c r="A1063" s="1"/>
      <c r="B1063" s="1"/>
      <c r="C1063" s="1"/>
      <c r="D1063" s="1"/>
      <c r="E1063" s="110"/>
      <c r="F1063" s="1"/>
      <c r="G1063" s="1"/>
      <c r="H1063" s="110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3"/>
      <c r="U1063" s="1"/>
      <c r="V1063" s="1"/>
    </row>
    <row r="1064" spans="1:22" x14ac:dyDescent="0.25">
      <c r="A1064" s="1"/>
      <c r="B1064" s="1"/>
      <c r="C1064" s="1"/>
      <c r="D1064" s="1"/>
      <c r="E1064" s="110"/>
      <c r="F1064" s="1"/>
      <c r="G1064" s="1"/>
      <c r="H1064" s="110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3"/>
      <c r="U1064" s="1"/>
      <c r="V1064" s="1"/>
    </row>
    <row r="1065" spans="1:22" x14ac:dyDescent="0.25">
      <c r="A1065" s="1"/>
      <c r="B1065" s="1"/>
      <c r="C1065" s="1"/>
      <c r="D1065" s="1"/>
      <c r="E1065" s="110"/>
      <c r="F1065" s="1"/>
      <c r="G1065" s="1"/>
      <c r="H1065" s="110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3"/>
      <c r="U1065" s="1"/>
      <c r="V1065" s="1"/>
    </row>
    <row r="1066" spans="1:22" x14ac:dyDescent="0.25">
      <c r="A1066" s="1"/>
      <c r="B1066" s="1"/>
      <c r="C1066" s="1"/>
      <c r="D1066" s="1"/>
      <c r="E1066" s="110"/>
      <c r="F1066" s="1"/>
      <c r="G1066" s="1"/>
      <c r="H1066" s="110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3"/>
      <c r="U1066" s="1"/>
      <c r="V1066" s="1"/>
    </row>
    <row r="1067" spans="1:22" x14ac:dyDescent="0.25">
      <c r="A1067" s="1"/>
      <c r="B1067" s="1"/>
      <c r="C1067" s="1"/>
      <c r="D1067" s="1"/>
      <c r="E1067" s="110"/>
      <c r="F1067" s="1"/>
      <c r="G1067" s="1"/>
      <c r="H1067" s="110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3"/>
      <c r="U1067" s="1"/>
      <c r="V1067" s="1"/>
    </row>
    <row r="1068" spans="1:22" x14ac:dyDescent="0.25">
      <c r="A1068" s="1"/>
      <c r="B1068" s="1"/>
      <c r="C1068" s="1"/>
      <c r="D1068" s="1"/>
      <c r="E1068" s="110"/>
      <c r="F1068" s="1"/>
      <c r="G1068" s="1"/>
      <c r="H1068" s="110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3"/>
      <c r="U1068" s="1"/>
      <c r="V1068" s="1"/>
    </row>
    <row r="1069" spans="1:22" x14ac:dyDescent="0.25">
      <c r="A1069" s="1"/>
      <c r="B1069" s="1"/>
      <c r="C1069" s="1"/>
      <c r="D1069" s="1"/>
      <c r="E1069" s="110"/>
      <c r="F1069" s="1"/>
      <c r="G1069" s="1"/>
      <c r="H1069" s="110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3"/>
      <c r="U1069" s="1"/>
      <c r="V1069" s="1"/>
    </row>
    <row r="1070" spans="1:22" x14ac:dyDescent="0.25">
      <c r="A1070" s="1"/>
      <c r="B1070" s="1"/>
      <c r="C1070" s="1"/>
      <c r="D1070" s="1"/>
      <c r="E1070" s="110"/>
      <c r="F1070" s="1"/>
      <c r="G1070" s="1"/>
      <c r="H1070" s="110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3"/>
      <c r="U1070" s="1"/>
      <c r="V1070" s="1"/>
    </row>
    <row r="1071" spans="1:22" x14ac:dyDescent="0.25">
      <c r="A1071" s="1"/>
      <c r="B1071" s="1"/>
      <c r="C1071" s="1"/>
      <c r="D1071" s="1"/>
      <c r="E1071" s="110"/>
      <c r="F1071" s="1"/>
      <c r="G1071" s="1"/>
      <c r="H1071" s="110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3"/>
      <c r="U1071" s="1"/>
      <c r="V1071" s="1"/>
    </row>
    <row r="1072" spans="1:22" x14ac:dyDescent="0.25">
      <c r="A1072" s="1"/>
      <c r="B1072" s="1"/>
      <c r="C1072" s="1"/>
      <c r="D1072" s="1"/>
      <c r="E1072" s="110"/>
      <c r="F1072" s="1"/>
      <c r="G1072" s="1"/>
      <c r="H1072" s="110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3"/>
      <c r="U1072" s="1"/>
      <c r="V1072" s="1"/>
    </row>
    <row r="1073" spans="1:22" x14ac:dyDescent="0.25">
      <c r="A1073" s="1"/>
      <c r="B1073" s="1"/>
      <c r="C1073" s="1"/>
      <c r="D1073" s="1"/>
      <c r="E1073" s="110"/>
      <c r="F1073" s="1"/>
      <c r="G1073" s="1"/>
      <c r="H1073" s="110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3"/>
      <c r="U1073" s="1"/>
      <c r="V1073" s="1"/>
    </row>
    <row r="1074" spans="1:22" x14ac:dyDescent="0.25">
      <c r="A1074" s="1"/>
      <c r="B1074" s="1"/>
      <c r="C1074" s="1"/>
      <c r="D1074" s="1"/>
      <c r="E1074" s="110"/>
      <c r="F1074" s="1"/>
      <c r="G1074" s="1"/>
      <c r="H1074" s="110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3"/>
      <c r="U1074" s="1"/>
      <c r="V1074" s="1"/>
    </row>
    <row r="1075" spans="1:22" x14ac:dyDescent="0.25">
      <c r="A1075" s="1"/>
      <c r="B1075" s="1"/>
      <c r="C1075" s="1"/>
      <c r="D1075" s="1"/>
      <c r="E1075" s="110"/>
      <c r="F1075" s="1"/>
      <c r="G1075" s="1"/>
      <c r="H1075" s="110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3"/>
      <c r="U1075" s="1"/>
      <c r="V1075" s="1"/>
    </row>
    <row r="1076" spans="1:22" x14ac:dyDescent="0.25">
      <c r="A1076" s="1"/>
      <c r="B1076" s="1"/>
      <c r="C1076" s="1"/>
      <c r="D1076" s="1"/>
      <c r="E1076" s="110"/>
      <c r="F1076" s="1"/>
      <c r="G1076" s="1"/>
      <c r="H1076" s="110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3"/>
      <c r="U1076" s="1"/>
      <c r="V1076" s="1"/>
    </row>
    <row r="1077" spans="1:22" x14ac:dyDescent="0.25">
      <c r="A1077" s="1"/>
      <c r="B1077" s="1"/>
      <c r="C1077" s="1"/>
      <c r="D1077" s="1"/>
      <c r="E1077" s="110"/>
      <c r="F1077" s="1"/>
      <c r="G1077" s="1"/>
      <c r="H1077" s="110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3"/>
      <c r="U1077" s="1"/>
      <c r="V1077" s="1"/>
    </row>
    <row r="1078" spans="1:22" x14ac:dyDescent="0.25">
      <c r="A1078" s="1"/>
      <c r="B1078" s="1"/>
      <c r="C1078" s="1"/>
      <c r="D1078" s="1"/>
      <c r="E1078" s="110"/>
      <c r="F1078" s="1"/>
      <c r="G1078" s="1"/>
      <c r="H1078" s="110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3"/>
      <c r="U1078" s="1"/>
      <c r="V1078" s="1"/>
    </row>
    <row r="1079" spans="1:22" x14ac:dyDescent="0.25">
      <c r="A1079" s="1"/>
      <c r="B1079" s="1"/>
      <c r="C1079" s="1"/>
      <c r="D1079" s="1"/>
      <c r="E1079" s="110"/>
      <c r="F1079" s="1"/>
      <c r="G1079" s="1"/>
      <c r="H1079" s="110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3"/>
      <c r="U1079" s="1"/>
      <c r="V1079" s="1"/>
    </row>
    <row r="1080" spans="1:22" x14ac:dyDescent="0.25">
      <c r="A1080" s="1"/>
      <c r="B1080" s="1"/>
      <c r="C1080" s="1"/>
      <c r="D1080" s="1"/>
      <c r="E1080" s="110"/>
      <c r="F1080" s="1"/>
      <c r="G1080" s="1"/>
      <c r="H1080" s="110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3"/>
      <c r="U1080" s="1"/>
      <c r="V1080" s="1"/>
    </row>
    <row r="1081" spans="1:22" x14ac:dyDescent="0.25">
      <c r="A1081" s="1"/>
      <c r="B1081" s="1"/>
      <c r="C1081" s="1"/>
      <c r="D1081" s="1"/>
      <c r="E1081" s="110"/>
      <c r="F1081" s="1"/>
      <c r="G1081" s="1"/>
      <c r="H1081" s="110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3"/>
      <c r="U1081" s="1"/>
      <c r="V1081" s="1"/>
    </row>
    <row r="1082" spans="1:22" x14ac:dyDescent="0.25">
      <c r="A1082" s="1"/>
      <c r="B1082" s="1"/>
      <c r="C1082" s="1"/>
      <c r="D1082" s="1"/>
      <c r="E1082" s="110"/>
      <c r="F1082" s="1"/>
      <c r="G1082" s="1"/>
      <c r="H1082" s="110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3"/>
      <c r="U1082" s="1"/>
      <c r="V1082" s="1"/>
    </row>
    <row r="1083" spans="1:22" x14ac:dyDescent="0.25">
      <c r="A1083" s="1"/>
      <c r="B1083" s="1"/>
      <c r="C1083" s="1"/>
      <c r="D1083" s="1"/>
      <c r="E1083" s="110"/>
      <c r="F1083" s="1"/>
      <c r="G1083" s="1"/>
      <c r="H1083" s="110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3"/>
      <c r="U1083" s="1"/>
      <c r="V1083" s="1"/>
    </row>
    <row r="1084" spans="1:22" x14ac:dyDescent="0.25">
      <c r="A1084" s="1"/>
      <c r="B1084" s="1"/>
      <c r="C1084" s="1"/>
      <c r="D1084" s="1"/>
      <c r="E1084" s="110"/>
      <c r="F1084" s="1"/>
      <c r="G1084" s="1"/>
      <c r="H1084" s="110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3"/>
      <c r="U1084" s="1"/>
      <c r="V1084" s="1"/>
    </row>
    <row r="1085" spans="1:22" x14ac:dyDescent="0.25">
      <c r="A1085" s="1"/>
      <c r="B1085" s="1"/>
      <c r="C1085" s="1"/>
      <c r="D1085" s="1"/>
      <c r="E1085" s="110"/>
      <c r="F1085" s="1"/>
      <c r="G1085" s="1"/>
      <c r="H1085" s="110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3"/>
      <c r="U1085" s="1"/>
      <c r="V1085" s="1"/>
    </row>
    <row r="1086" spans="1:22" x14ac:dyDescent="0.25">
      <c r="A1086" s="1"/>
      <c r="B1086" s="1"/>
      <c r="C1086" s="1"/>
      <c r="D1086" s="1"/>
      <c r="E1086" s="110"/>
      <c r="F1086" s="1"/>
      <c r="G1086" s="1"/>
      <c r="H1086" s="110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3"/>
      <c r="U1086" s="1"/>
      <c r="V1086" s="1"/>
    </row>
    <row r="1087" spans="1:22" x14ac:dyDescent="0.25">
      <c r="A1087" s="1"/>
      <c r="B1087" s="1"/>
      <c r="C1087" s="1"/>
      <c r="D1087" s="1"/>
      <c r="E1087" s="110"/>
      <c r="F1087" s="1"/>
      <c r="G1087" s="1"/>
      <c r="H1087" s="110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3"/>
      <c r="U1087" s="1"/>
      <c r="V1087" s="1"/>
    </row>
    <row r="1088" spans="1:22" x14ac:dyDescent="0.25">
      <c r="A1088" s="1"/>
      <c r="B1088" s="1"/>
      <c r="C1088" s="1"/>
      <c r="D1088" s="1"/>
      <c r="E1088" s="110"/>
      <c r="F1088" s="1"/>
      <c r="G1088" s="1"/>
      <c r="H1088" s="110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3"/>
      <c r="U1088" s="1"/>
      <c r="V1088" s="1"/>
    </row>
    <row r="1089" spans="1:22" x14ac:dyDescent="0.25">
      <c r="A1089" s="1"/>
      <c r="B1089" s="1"/>
      <c r="C1089" s="1"/>
      <c r="D1089" s="1"/>
      <c r="E1089" s="110"/>
      <c r="F1089" s="1"/>
      <c r="G1089" s="1"/>
      <c r="H1089" s="110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3"/>
      <c r="U1089" s="1"/>
      <c r="V1089" s="1"/>
    </row>
    <row r="1090" spans="1:22" x14ac:dyDescent="0.25">
      <c r="A1090" s="1"/>
      <c r="B1090" s="1"/>
      <c r="C1090" s="1"/>
      <c r="D1090" s="1"/>
      <c r="E1090" s="110"/>
      <c r="F1090" s="1"/>
      <c r="G1090" s="1"/>
      <c r="H1090" s="110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3"/>
      <c r="U1090" s="1"/>
      <c r="V1090" s="1"/>
    </row>
    <row r="1091" spans="1:22" x14ac:dyDescent="0.25">
      <c r="A1091" s="1"/>
      <c r="B1091" s="1"/>
      <c r="C1091" s="1"/>
      <c r="D1091" s="1"/>
      <c r="E1091" s="110"/>
      <c r="F1091" s="1"/>
      <c r="G1091" s="1"/>
      <c r="H1091" s="110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3"/>
      <c r="U1091" s="1"/>
      <c r="V1091" s="1"/>
    </row>
    <row r="1092" spans="1:22" x14ac:dyDescent="0.25">
      <c r="A1092" s="1"/>
      <c r="B1092" s="1"/>
      <c r="C1092" s="1"/>
      <c r="D1092" s="1"/>
      <c r="E1092" s="110"/>
      <c r="F1092" s="1"/>
      <c r="G1092" s="1"/>
      <c r="H1092" s="110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3"/>
      <c r="U1092" s="1"/>
      <c r="V1092" s="1"/>
    </row>
    <row r="1093" spans="1:22" x14ac:dyDescent="0.25">
      <c r="A1093" s="1"/>
      <c r="B1093" s="1"/>
      <c r="C1093" s="1"/>
      <c r="D1093" s="1"/>
      <c r="E1093" s="110"/>
      <c r="F1093" s="1"/>
      <c r="G1093" s="1"/>
      <c r="H1093" s="110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3"/>
      <c r="U1093" s="1"/>
      <c r="V1093" s="1"/>
    </row>
    <row r="1094" spans="1:22" x14ac:dyDescent="0.25">
      <c r="A1094" s="1"/>
      <c r="B1094" s="1"/>
      <c r="C1094" s="1"/>
      <c r="D1094" s="1"/>
      <c r="E1094" s="110"/>
      <c r="F1094" s="1"/>
      <c r="G1094" s="1"/>
      <c r="H1094" s="110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3"/>
      <c r="U1094" s="1"/>
      <c r="V1094" s="1"/>
    </row>
    <row r="1095" spans="1:22" x14ac:dyDescent="0.25">
      <c r="A1095" s="1"/>
      <c r="B1095" s="1"/>
      <c r="C1095" s="1"/>
      <c r="D1095" s="1"/>
      <c r="E1095" s="110"/>
      <c r="F1095" s="1"/>
      <c r="G1095" s="1"/>
      <c r="H1095" s="110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3"/>
      <c r="U1095" s="1"/>
      <c r="V1095" s="1"/>
    </row>
    <row r="1096" spans="1:22" x14ac:dyDescent="0.25">
      <c r="A1096" s="1"/>
      <c r="B1096" s="1"/>
      <c r="C1096" s="1"/>
      <c r="D1096" s="1"/>
      <c r="E1096" s="110"/>
      <c r="F1096" s="1"/>
      <c r="G1096" s="1"/>
      <c r="H1096" s="110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3"/>
      <c r="U1096" s="1"/>
      <c r="V1096" s="1"/>
    </row>
    <row r="1097" spans="1:22" x14ac:dyDescent="0.25">
      <c r="A1097" s="1"/>
      <c r="B1097" s="1"/>
      <c r="C1097" s="1"/>
      <c r="D1097" s="1"/>
      <c r="E1097" s="110"/>
      <c r="F1097" s="1"/>
      <c r="G1097" s="1"/>
      <c r="H1097" s="110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3"/>
      <c r="U1097" s="1"/>
      <c r="V1097" s="1"/>
    </row>
    <row r="1098" spans="1:22" x14ac:dyDescent="0.25">
      <c r="A1098" s="1"/>
      <c r="B1098" s="1"/>
      <c r="C1098" s="1"/>
      <c r="D1098" s="1"/>
      <c r="E1098" s="110"/>
      <c r="F1098" s="1"/>
      <c r="G1098" s="1"/>
      <c r="H1098" s="110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3"/>
      <c r="U1098" s="1"/>
      <c r="V1098" s="1"/>
    </row>
    <row r="1099" spans="1:22" x14ac:dyDescent="0.25">
      <c r="A1099" s="1"/>
      <c r="B1099" s="1"/>
      <c r="C1099" s="1"/>
      <c r="D1099" s="1"/>
      <c r="E1099" s="110"/>
      <c r="F1099" s="1"/>
      <c r="G1099" s="1"/>
      <c r="H1099" s="110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3"/>
      <c r="U1099" s="1"/>
      <c r="V1099" s="1"/>
    </row>
    <row r="1100" spans="1:22" x14ac:dyDescent="0.25">
      <c r="A1100" s="1"/>
      <c r="B1100" s="1"/>
      <c r="C1100" s="1"/>
      <c r="D1100" s="1"/>
      <c r="E1100" s="110"/>
      <c r="F1100" s="1"/>
      <c r="G1100" s="1"/>
      <c r="H1100" s="110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3"/>
      <c r="U1100" s="1"/>
      <c r="V1100" s="1"/>
    </row>
    <row r="1101" spans="1:22" x14ac:dyDescent="0.25">
      <c r="A1101" s="1"/>
      <c r="B1101" s="1"/>
      <c r="C1101" s="1"/>
      <c r="D1101" s="1"/>
      <c r="E1101" s="110"/>
      <c r="F1101" s="1"/>
      <c r="G1101" s="1"/>
      <c r="H1101" s="110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3"/>
      <c r="U1101" s="1"/>
      <c r="V1101" s="1"/>
    </row>
    <row r="1102" spans="1:22" x14ac:dyDescent="0.25">
      <c r="A1102" s="1"/>
      <c r="B1102" s="1"/>
      <c r="C1102" s="1"/>
      <c r="D1102" s="1"/>
      <c r="E1102" s="110"/>
      <c r="F1102" s="1"/>
      <c r="G1102" s="1"/>
      <c r="H1102" s="110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3"/>
      <c r="U1102" s="1"/>
      <c r="V1102" s="1"/>
    </row>
    <row r="1103" spans="1:22" x14ac:dyDescent="0.25">
      <c r="A1103" s="1"/>
      <c r="B1103" s="1"/>
      <c r="C1103" s="1"/>
      <c r="D1103" s="1"/>
      <c r="E1103" s="110"/>
      <c r="F1103" s="1"/>
      <c r="G1103" s="1"/>
      <c r="H1103" s="110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3"/>
      <c r="U1103" s="1"/>
      <c r="V1103" s="1"/>
    </row>
    <row r="1104" spans="1:22" x14ac:dyDescent="0.25">
      <c r="A1104" s="1"/>
      <c r="B1104" s="1"/>
      <c r="C1104" s="1"/>
      <c r="D1104" s="1"/>
      <c r="E1104" s="110"/>
      <c r="F1104" s="1"/>
      <c r="G1104" s="1"/>
      <c r="H1104" s="110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3"/>
      <c r="U1104" s="1"/>
      <c r="V1104" s="1"/>
    </row>
    <row r="1105" spans="1:22" x14ac:dyDescent="0.25">
      <c r="A1105" s="1"/>
      <c r="B1105" s="1"/>
      <c r="C1105" s="1"/>
      <c r="D1105" s="1"/>
      <c r="E1105" s="110"/>
      <c r="F1105" s="1"/>
      <c r="G1105" s="1"/>
      <c r="H1105" s="110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3"/>
      <c r="U1105" s="1"/>
      <c r="V1105" s="1"/>
    </row>
    <row r="1106" spans="1:22" x14ac:dyDescent="0.25">
      <c r="A1106" s="1"/>
      <c r="B1106" s="1"/>
      <c r="C1106" s="1"/>
      <c r="D1106" s="1"/>
      <c r="E1106" s="110"/>
      <c r="F1106" s="1"/>
      <c r="G1106" s="1"/>
      <c r="H1106" s="110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3"/>
      <c r="U1106" s="1"/>
      <c r="V1106" s="1"/>
    </row>
    <row r="1107" spans="1:22" x14ac:dyDescent="0.25">
      <c r="A1107" s="1"/>
      <c r="B1107" s="1"/>
      <c r="C1107" s="1"/>
      <c r="D1107" s="1"/>
      <c r="E1107" s="110"/>
      <c r="F1107" s="1"/>
      <c r="G1107" s="1"/>
      <c r="H1107" s="110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3"/>
      <c r="U1107" s="1"/>
      <c r="V1107" s="1"/>
    </row>
    <row r="1108" spans="1:22" x14ac:dyDescent="0.25">
      <c r="A1108" s="1"/>
      <c r="B1108" s="1"/>
      <c r="C1108" s="1"/>
      <c r="D1108" s="1"/>
      <c r="E1108" s="110"/>
      <c r="F1108" s="1"/>
      <c r="G1108" s="1"/>
      <c r="H1108" s="110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3"/>
      <c r="U1108" s="1"/>
      <c r="V1108" s="1"/>
    </row>
    <row r="1109" spans="1:22" x14ac:dyDescent="0.25">
      <c r="A1109" s="1"/>
      <c r="B1109" s="1"/>
      <c r="C1109" s="1"/>
      <c r="D1109" s="1"/>
      <c r="E1109" s="110"/>
      <c r="F1109" s="1"/>
      <c r="G1109" s="1"/>
      <c r="H1109" s="110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3"/>
      <c r="U1109" s="1"/>
      <c r="V1109" s="1"/>
    </row>
    <row r="1110" spans="1:22" x14ac:dyDescent="0.25">
      <c r="A1110" s="1"/>
      <c r="B1110" s="1"/>
      <c r="C1110" s="1"/>
      <c r="D1110" s="1"/>
      <c r="E1110" s="110"/>
      <c r="F1110" s="1"/>
      <c r="G1110" s="1"/>
      <c r="H1110" s="110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3"/>
      <c r="U1110" s="1"/>
      <c r="V1110" s="1"/>
    </row>
    <row r="1111" spans="1:22" x14ac:dyDescent="0.25">
      <c r="A1111" s="1"/>
      <c r="B1111" s="1"/>
      <c r="C1111" s="1"/>
      <c r="D1111" s="1"/>
      <c r="E1111" s="110"/>
      <c r="F1111" s="1"/>
      <c r="G1111" s="1"/>
      <c r="H1111" s="110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3"/>
      <c r="U1111" s="1"/>
      <c r="V1111" s="1"/>
    </row>
    <row r="1112" spans="1:22" x14ac:dyDescent="0.25">
      <c r="A1112" s="1"/>
      <c r="B1112" s="1"/>
      <c r="C1112" s="1"/>
      <c r="D1112" s="1"/>
      <c r="E1112" s="110"/>
      <c r="F1112" s="1"/>
      <c r="G1112" s="1"/>
      <c r="H1112" s="110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3"/>
      <c r="U1112" s="1"/>
      <c r="V1112" s="1"/>
    </row>
    <row r="1113" spans="1:22" x14ac:dyDescent="0.25">
      <c r="A1113" s="1"/>
      <c r="B1113" s="1"/>
      <c r="C1113" s="1"/>
      <c r="D1113" s="1"/>
      <c r="E1113" s="110"/>
      <c r="F1113" s="1"/>
      <c r="G1113" s="1"/>
      <c r="H1113" s="110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3"/>
      <c r="U1113" s="1"/>
      <c r="V1113" s="1"/>
    </row>
    <row r="1114" spans="1:22" x14ac:dyDescent="0.25">
      <c r="A1114" s="1"/>
      <c r="B1114" s="1"/>
      <c r="C1114" s="1"/>
      <c r="D1114" s="1"/>
      <c r="E1114" s="110"/>
      <c r="F1114" s="1"/>
      <c r="G1114" s="1"/>
      <c r="H1114" s="110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3"/>
      <c r="U1114" s="1"/>
      <c r="V1114" s="1"/>
    </row>
    <row r="1115" spans="1:22" x14ac:dyDescent="0.25">
      <c r="A1115" s="1"/>
      <c r="B1115" s="1"/>
      <c r="C1115" s="1"/>
      <c r="D1115" s="1"/>
      <c r="E1115" s="110"/>
      <c r="F1115" s="1"/>
      <c r="G1115" s="1"/>
      <c r="H1115" s="110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3"/>
      <c r="U1115" s="1"/>
      <c r="V1115" s="1"/>
    </row>
    <row r="1116" spans="1:22" x14ac:dyDescent="0.25">
      <c r="A1116" s="1"/>
      <c r="B1116" s="1"/>
      <c r="C1116" s="1"/>
      <c r="D1116" s="1"/>
      <c r="E1116" s="110"/>
      <c r="F1116" s="1"/>
      <c r="G1116" s="1"/>
      <c r="H1116" s="110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3"/>
      <c r="U1116" s="1"/>
      <c r="V1116" s="1"/>
    </row>
    <row r="1117" spans="1:22" x14ac:dyDescent="0.25">
      <c r="A1117" s="1"/>
      <c r="B1117" s="1"/>
      <c r="C1117" s="1"/>
      <c r="D1117" s="1"/>
      <c r="E1117" s="110"/>
      <c r="F1117" s="1"/>
      <c r="G1117" s="1"/>
      <c r="H1117" s="110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3"/>
      <c r="U1117" s="1"/>
      <c r="V1117" s="1"/>
    </row>
    <row r="1118" spans="1:22" x14ac:dyDescent="0.25">
      <c r="A1118" s="1"/>
      <c r="B1118" s="1"/>
      <c r="C1118" s="1"/>
      <c r="D1118" s="1"/>
      <c r="E1118" s="110"/>
      <c r="F1118" s="1"/>
      <c r="G1118" s="1"/>
      <c r="H1118" s="110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3"/>
      <c r="U1118" s="1"/>
      <c r="V1118" s="1"/>
    </row>
    <row r="1119" spans="1:22" x14ac:dyDescent="0.25">
      <c r="A1119" s="1"/>
      <c r="B1119" s="1"/>
      <c r="C1119" s="1"/>
      <c r="D1119" s="1"/>
      <c r="E1119" s="110"/>
      <c r="F1119" s="1"/>
      <c r="G1119" s="1"/>
      <c r="H1119" s="110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3"/>
      <c r="U1119" s="1"/>
      <c r="V1119" s="1"/>
    </row>
    <row r="1120" spans="1:22" x14ac:dyDescent="0.25">
      <c r="A1120" s="1"/>
      <c r="B1120" s="1"/>
      <c r="C1120" s="1"/>
      <c r="D1120" s="1"/>
      <c r="E1120" s="110"/>
      <c r="F1120" s="1"/>
      <c r="G1120" s="1"/>
      <c r="H1120" s="110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3"/>
      <c r="U1120" s="1"/>
      <c r="V1120" s="1"/>
    </row>
    <row r="1121" spans="1:22" x14ac:dyDescent="0.25">
      <c r="A1121" s="1"/>
      <c r="B1121" s="1"/>
      <c r="C1121" s="1"/>
      <c r="D1121" s="1"/>
      <c r="E1121" s="110"/>
      <c r="F1121" s="1"/>
      <c r="G1121" s="1"/>
      <c r="H1121" s="110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3"/>
      <c r="U1121" s="1"/>
      <c r="V1121" s="1"/>
    </row>
    <row r="1122" spans="1:22" x14ac:dyDescent="0.25">
      <c r="A1122" s="1"/>
      <c r="B1122" s="1"/>
      <c r="C1122" s="1"/>
      <c r="D1122" s="1"/>
      <c r="E1122" s="110"/>
      <c r="F1122" s="1"/>
      <c r="G1122" s="1"/>
      <c r="H1122" s="110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3"/>
      <c r="U1122" s="1"/>
      <c r="V1122" s="1"/>
    </row>
    <row r="1123" spans="1:22" x14ac:dyDescent="0.25">
      <c r="A1123" s="1"/>
      <c r="B1123" s="1"/>
      <c r="C1123" s="1"/>
      <c r="D1123" s="1"/>
      <c r="E1123" s="110"/>
      <c r="F1123" s="1"/>
      <c r="G1123" s="1"/>
      <c r="H1123" s="110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3"/>
      <c r="U1123" s="1"/>
      <c r="V1123" s="1"/>
    </row>
    <row r="1124" spans="1:22" x14ac:dyDescent="0.25">
      <c r="A1124" s="1"/>
      <c r="B1124" s="1"/>
      <c r="C1124" s="1"/>
      <c r="D1124" s="1"/>
      <c r="E1124" s="110"/>
      <c r="F1124" s="1"/>
      <c r="G1124" s="1"/>
      <c r="H1124" s="110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3"/>
      <c r="U1124" s="1"/>
      <c r="V1124" s="1"/>
    </row>
    <row r="1125" spans="1:22" x14ac:dyDescent="0.25">
      <c r="A1125" s="1"/>
      <c r="B1125" s="1"/>
      <c r="C1125" s="1"/>
      <c r="D1125" s="1"/>
      <c r="E1125" s="110"/>
      <c r="F1125" s="1"/>
      <c r="G1125" s="1"/>
      <c r="H1125" s="110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3"/>
      <c r="U1125" s="1"/>
      <c r="V1125" s="1"/>
    </row>
    <row r="1126" spans="1:22" x14ac:dyDescent="0.25">
      <c r="A1126" s="1"/>
      <c r="B1126" s="1"/>
      <c r="C1126" s="1"/>
      <c r="D1126" s="1"/>
      <c r="E1126" s="110"/>
      <c r="F1126" s="1"/>
      <c r="G1126" s="1"/>
      <c r="H1126" s="110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3"/>
      <c r="U1126" s="1"/>
      <c r="V1126" s="1"/>
    </row>
    <row r="1127" spans="1:22" x14ac:dyDescent="0.25">
      <c r="A1127" s="1"/>
      <c r="B1127" s="1"/>
      <c r="C1127" s="1"/>
      <c r="D1127" s="1"/>
      <c r="E1127" s="110"/>
      <c r="F1127" s="1"/>
      <c r="G1127" s="1"/>
      <c r="H1127" s="110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3"/>
      <c r="U1127" s="1"/>
      <c r="V1127" s="1"/>
    </row>
    <row r="1128" spans="1:22" x14ac:dyDescent="0.25">
      <c r="A1128" s="1"/>
      <c r="B1128" s="1"/>
      <c r="C1128" s="1"/>
      <c r="D1128" s="1"/>
      <c r="E1128" s="110"/>
      <c r="F1128" s="1"/>
      <c r="G1128" s="1"/>
      <c r="H1128" s="110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3"/>
      <c r="U1128" s="1"/>
      <c r="V1128" s="1"/>
    </row>
    <row r="1129" spans="1:22" x14ac:dyDescent="0.25">
      <c r="A1129" s="1"/>
      <c r="B1129" s="1"/>
      <c r="C1129" s="1"/>
      <c r="D1129" s="1"/>
      <c r="E1129" s="110"/>
      <c r="F1129" s="1"/>
      <c r="G1129" s="1"/>
      <c r="H1129" s="110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3"/>
      <c r="U1129" s="1"/>
      <c r="V1129" s="1"/>
    </row>
    <row r="1130" spans="1:22" x14ac:dyDescent="0.25">
      <c r="A1130" s="1"/>
      <c r="B1130" s="1"/>
      <c r="C1130" s="1"/>
      <c r="D1130" s="1"/>
      <c r="E1130" s="110"/>
      <c r="F1130" s="1"/>
      <c r="G1130" s="1"/>
      <c r="H1130" s="110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3"/>
      <c r="U1130" s="1"/>
      <c r="V1130" s="1"/>
    </row>
    <row r="1131" spans="1:22" x14ac:dyDescent="0.25">
      <c r="A1131" s="1"/>
      <c r="B1131" s="1"/>
      <c r="C1131" s="1"/>
      <c r="D1131" s="1"/>
      <c r="E1131" s="110"/>
      <c r="F1131" s="1"/>
      <c r="G1131" s="1"/>
      <c r="H1131" s="110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3"/>
      <c r="U1131" s="1"/>
      <c r="V1131" s="1"/>
    </row>
    <row r="1132" spans="1:22" x14ac:dyDescent="0.25">
      <c r="A1132" s="1"/>
      <c r="B1132" s="1"/>
      <c r="C1132" s="1"/>
      <c r="D1132" s="1"/>
      <c r="E1132" s="110"/>
      <c r="F1132" s="1"/>
      <c r="G1132" s="1"/>
      <c r="H1132" s="110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3"/>
      <c r="U1132" s="1"/>
      <c r="V1132" s="1"/>
    </row>
    <row r="1133" spans="1:22" x14ac:dyDescent="0.25">
      <c r="A1133" s="1"/>
      <c r="B1133" s="1"/>
      <c r="C1133" s="1"/>
      <c r="D1133" s="1"/>
      <c r="E1133" s="110"/>
      <c r="F1133" s="1"/>
      <c r="G1133" s="1"/>
      <c r="H1133" s="110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3"/>
      <c r="U1133" s="1"/>
      <c r="V1133" s="1"/>
    </row>
    <row r="1134" spans="1:22" x14ac:dyDescent="0.25">
      <c r="A1134" s="1"/>
      <c r="B1134" s="1"/>
      <c r="C1134" s="1"/>
      <c r="D1134" s="1"/>
      <c r="E1134" s="110"/>
      <c r="F1134" s="1"/>
      <c r="G1134" s="1"/>
      <c r="H1134" s="110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3"/>
      <c r="U1134" s="1"/>
      <c r="V1134" s="1"/>
    </row>
    <row r="1135" spans="1:22" x14ac:dyDescent="0.25">
      <c r="A1135" s="1"/>
      <c r="B1135" s="1"/>
      <c r="C1135" s="1"/>
      <c r="D1135" s="1"/>
      <c r="E1135" s="110"/>
      <c r="F1135" s="1"/>
      <c r="G1135" s="1"/>
      <c r="H1135" s="110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3"/>
      <c r="U1135" s="1"/>
      <c r="V1135" s="1"/>
    </row>
    <row r="1136" spans="1:22" x14ac:dyDescent="0.25">
      <c r="A1136" s="1"/>
      <c r="B1136" s="1"/>
      <c r="C1136" s="1"/>
      <c r="D1136" s="1"/>
      <c r="E1136" s="110"/>
      <c r="F1136" s="1"/>
      <c r="G1136" s="1"/>
      <c r="H1136" s="110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3"/>
      <c r="U1136" s="1"/>
      <c r="V1136" s="1"/>
    </row>
    <row r="1137" spans="1:22" x14ac:dyDescent="0.25">
      <c r="A1137" s="1"/>
      <c r="B1137" s="1"/>
      <c r="C1137" s="1"/>
      <c r="D1137" s="1"/>
      <c r="E1137" s="110"/>
      <c r="F1137" s="1"/>
      <c r="G1137" s="1"/>
      <c r="H1137" s="110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3"/>
      <c r="U1137" s="1"/>
      <c r="V1137" s="1"/>
    </row>
    <row r="1138" spans="1:22" x14ac:dyDescent="0.25">
      <c r="A1138" s="1"/>
      <c r="B1138" s="1"/>
      <c r="C1138" s="1"/>
      <c r="D1138" s="1"/>
      <c r="E1138" s="110"/>
      <c r="F1138" s="1"/>
      <c r="G1138" s="1"/>
      <c r="H1138" s="110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3"/>
      <c r="U1138" s="1"/>
      <c r="V1138" s="1"/>
    </row>
    <row r="1139" spans="1:22" x14ac:dyDescent="0.25">
      <c r="A1139" s="1"/>
      <c r="B1139" s="1"/>
      <c r="C1139" s="1"/>
      <c r="D1139" s="1"/>
      <c r="E1139" s="110"/>
      <c r="F1139" s="1"/>
      <c r="G1139" s="1"/>
      <c r="H1139" s="110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3"/>
      <c r="U1139" s="1"/>
      <c r="V1139" s="1"/>
    </row>
    <row r="1140" spans="1:22" x14ac:dyDescent="0.25">
      <c r="A1140" s="1"/>
      <c r="B1140" s="1"/>
      <c r="C1140" s="1"/>
      <c r="D1140" s="1"/>
      <c r="E1140" s="110"/>
      <c r="F1140" s="1"/>
      <c r="G1140" s="1"/>
      <c r="H1140" s="110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3"/>
      <c r="U1140" s="1"/>
      <c r="V1140" s="1"/>
    </row>
    <row r="1141" spans="1:22" x14ac:dyDescent="0.25">
      <c r="A1141" s="1"/>
      <c r="B1141" s="1"/>
      <c r="C1141" s="1"/>
      <c r="D1141" s="1"/>
      <c r="E1141" s="110"/>
      <c r="F1141" s="1"/>
      <c r="G1141" s="1"/>
      <c r="H1141" s="110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3"/>
      <c r="U1141" s="1"/>
      <c r="V1141" s="1"/>
    </row>
    <row r="1142" spans="1:22" x14ac:dyDescent="0.25">
      <c r="A1142" s="1"/>
      <c r="B1142" s="1"/>
      <c r="C1142" s="1"/>
      <c r="D1142" s="1"/>
      <c r="E1142" s="110"/>
      <c r="F1142" s="1"/>
      <c r="G1142" s="1"/>
      <c r="H1142" s="110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3"/>
      <c r="U1142" s="1"/>
      <c r="V1142" s="1"/>
    </row>
    <row r="1143" spans="1:22" x14ac:dyDescent="0.25">
      <c r="A1143" s="1"/>
      <c r="B1143" s="1"/>
      <c r="C1143" s="1"/>
      <c r="D1143" s="1"/>
      <c r="E1143" s="110"/>
      <c r="F1143" s="1"/>
      <c r="G1143" s="1"/>
      <c r="H1143" s="110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3"/>
      <c r="U1143" s="1"/>
      <c r="V1143" s="1"/>
    </row>
    <row r="1144" spans="1:22" x14ac:dyDescent="0.25">
      <c r="A1144" s="1"/>
      <c r="B1144" s="1"/>
      <c r="C1144" s="1"/>
      <c r="D1144" s="1"/>
      <c r="E1144" s="110"/>
      <c r="F1144" s="1"/>
      <c r="G1144" s="1"/>
      <c r="H1144" s="110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3"/>
      <c r="U1144" s="1"/>
      <c r="V1144" s="1"/>
    </row>
    <row r="1145" spans="1:22" x14ac:dyDescent="0.25">
      <c r="A1145" s="1"/>
      <c r="B1145" s="1"/>
      <c r="C1145" s="1"/>
      <c r="D1145" s="1"/>
      <c r="E1145" s="110"/>
      <c r="F1145" s="1"/>
      <c r="G1145" s="1"/>
      <c r="H1145" s="110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3"/>
      <c r="U1145" s="1"/>
      <c r="V1145" s="1"/>
    </row>
    <row r="1146" spans="1:22" x14ac:dyDescent="0.25">
      <c r="A1146" s="1"/>
      <c r="B1146" s="1"/>
      <c r="C1146" s="1"/>
      <c r="D1146" s="1"/>
      <c r="E1146" s="110"/>
      <c r="F1146" s="1"/>
      <c r="G1146" s="1"/>
      <c r="H1146" s="110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3"/>
      <c r="U1146" s="1"/>
      <c r="V1146" s="1"/>
    </row>
    <row r="1147" spans="1:22" x14ac:dyDescent="0.25">
      <c r="A1147" s="1"/>
      <c r="B1147" s="1"/>
      <c r="C1147" s="1"/>
      <c r="D1147" s="1"/>
      <c r="E1147" s="110"/>
      <c r="F1147" s="1"/>
      <c r="G1147" s="1"/>
      <c r="H1147" s="110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3"/>
      <c r="U1147" s="1"/>
      <c r="V1147" s="1"/>
    </row>
    <row r="1148" spans="1:22" x14ac:dyDescent="0.25">
      <c r="A1148" s="1"/>
      <c r="B1148" s="1"/>
      <c r="C1148" s="1"/>
      <c r="D1148" s="1"/>
      <c r="E1148" s="110"/>
      <c r="F1148" s="1"/>
      <c r="G1148" s="1"/>
      <c r="H1148" s="110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3"/>
      <c r="U1148" s="1"/>
      <c r="V1148" s="1"/>
    </row>
    <row r="1149" spans="1:22" x14ac:dyDescent="0.25">
      <c r="A1149" s="1"/>
      <c r="B1149" s="1"/>
      <c r="C1149" s="1"/>
      <c r="D1149" s="1"/>
      <c r="E1149" s="110"/>
      <c r="F1149" s="1"/>
      <c r="G1149" s="1"/>
      <c r="H1149" s="110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3"/>
      <c r="U1149" s="1"/>
      <c r="V1149" s="1"/>
    </row>
    <row r="1150" spans="1:22" x14ac:dyDescent="0.25">
      <c r="A1150" s="1"/>
      <c r="B1150" s="1"/>
      <c r="C1150" s="1"/>
      <c r="D1150" s="1"/>
      <c r="E1150" s="110"/>
      <c r="F1150" s="1"/>
      <c r="G1150" s="1"/>
      <c r="H1150" s="110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3"/>
      <c r="U1150" s="1"/>
      <c r="V1150" s="1"/>
    </row>
    <row r="1151" spans="1:22" x14ac:dyDescent="0.25">
      <c r="A1151" s="1"/>
      <c r="B1151" s="1"/>
      <c r="C1151" s="1"/>
      <c r="D1151" s="1"/>
      <c r="E1151" s="110"/>
      <c r="F1151" s="1"/>
      <c r="G1151" s="1"/>
      <c r="H1151" s="110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3"/>
      <c r="U1151" s="1"/>
      <c r="V1151" s="1"/>
    </row>
    <row r="1152" spans="1:22" x14ac:dyDescent="0.25">
      <c r="A1152" s="1"/>
      <c r="B1152" s="1"/>
      <c r="C1152" s="1"/>
      <c r="D1152" s="1"/>
      <c r="E1152" s="110"/>
      <c r="F1152" s="1"/>
      <c r="G1152" s="1"/>
      <c r="H1152" s="110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3"/>
      <c r="U1152" s="1"/>
      <c r="V1152" s="1"/>
    </row>
    <row r="1153" spans="1:22" x14ac:dyDescent="0.25">
      <c r="A1153" s="1"/>
      <c r="B1153" s="1"/>
      <c r="C1153" s="1"/>
      <c r="D1153" s="1"/>
      <c r="E1153" s="110"/>
      <c r="F1153" s="1"/>
      <c r="G1153" s="1"/>
      <c r="H1153" s="110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3"/>
      <c r="U1153" s="1"/>
      <c r="V1153" s="1"/>
    </row>
    <row r="1154" spans="1:22" x14ac:dyDescent="0.25">
      <c r="A1154" s="1"/>
      <c r="B1154" s="1"/>
      <c r="C1154" s="1"/>
      <c r="D1154" s="1"/>
      <c r="E1154" s="110"/>
      <c r="F1154" s="1"/>
      <c r="G1154" s="1"/>
      <c r="H1154" s="110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3"/>
      <c r="U1154" s="1"/>
      <c r="V1154" s="1"/>
    </row>
    <row r="1155" spans="1:22" x14ac:dyDescent="0.25">
      <c r="A1155" s="1"/>
      <c r="B1155" s="1"/>
      <c r="C1155" s="1"/>
      <c r="D1155" s="1"/>
      <c r="E1155" s="110"/>
      <c r="F1155" s="1"/>
      <c r="G1155" s="1"/>
      <c r="H1155" s="110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3"/>
      <c r="U1155" s="1"/>
      <c r="V1155" s="1"/>
    </row>
    <row r="1156" spans="1:22" x14ac:dyDescent="0.25">
      <c r="A1156" s="1"/>
      <c r="B1156" s="1"/>
      <c r="C1156" s="1"/>
      <c r="D1156" s="1"/>
      <c r="E1156" s="110"/>
      <c r="F1156" s="1"/>
      <c r="G1156" s="1"/>
      <c r="H1156" s="110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3"/>
      <c r="U1156" s="1"/>
      <c r="V1156" s="1"/>
    </row>
    <row r="1157" spans="1:22" x14ac:dyDescent="0.25">
      <c r="A1157" s="1"/>
      <c r="B1157" s="1"/>
      <c r="C1157" s="1"/>
      <c r="D1157" s="1"/>
      <c r="E1157" s="110"/>
      <c r="F1157" s="1"/>
      <c r="G1157" s="1"/>
      <c r="H1157" s="110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3"/>
      <c r="U1157" s="1"/>
      <c r="V1157" s="1"/>
    </row>
    <row r="1158" spans="1:22" x14ac:dyDescent="0.25">
      <c r="A1158" s="1"/>
      <c r="B1158" s="1"/>
      <c r="C1158" s="1"/>
      <c r="D1158" s="1"/>
      <c r="E1158" s="110"/>
      <c r="F1158" s="1"/>
      <c r="G1158" s="1"/>
      <c r="H1158" s="110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3"/>
      <c r="U1158" s="1"/>
      <c r="V1158" s="1"/>
    </row>
    <row r="1159" spans="1:22" x14ac:dyDescent="0.25">
      <c r="A1159" s="1"/>
      <c r="B1159" s="1"/>
      <c r="C1159" s="1"/>
      <c r="D1159" s="1"/>
      <c r="E1159" s="110"/>
      <c r="F1159" s="1"/>
      <c r="G1159" s="1"/>
      <c r="H1159" s="110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3"/>
      <c r="U1159" s="1"/>
      <c r="V1159" s="1"/>
    </row>
    <row r="1160" spans="1:22" x14ac:dyDescent="0.25">
      <c r="A1160" s="1"/>
      <c r="B1160" s="1"/>
      <c r="C1160" s="1"/>
      <c r="D1160" s="1"/>
      <c r="E1160" s="110"/>
      <c r="F1160" s="1"/>
      <c r="G1160" s="1"/>
      <c r="H1160" s="110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3"/>
      <c r="U1160" s="1"/>
      <c r="V1160" s="1"/>
    </row>
    <row r="1161" spans="1:22" x14ac:dyDescent="0.25">
      <c r="A1161" s="1"/>
      <c r="B1161" s="1"/>
      <c r="C1161" s="1"/>
      <c r="D1161" s="1"/>
      <c r="E1161" s="110"/>
      <c r="F1161" s="1"/>
      <c r="G1161" s="1"/>
      <c r="H1161" s="110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3"/>
      <c r="U1161" s="1"/>
      <c r="V1161" s="1"/>
    </row>
    <row r="1162" spans="1:22" x14ac:dyDescent="0.25">
      <c r="A1162" s="1"/>
      <c r="B1162" s="1"/>
      <c r="C1162" s="1"/>
      <c r="D1162" s="1"/>
      <c r="E1162" s="110"/>
      <c r="F1162" s="1"/>
      <c r="G1162" s="1"/>
      <c r="H1162" s="110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3"/>
      <c r="U1162" s="1"/>
      <c r="V1162" s="1"/>
    </row>
    <row r="1163" spans="1:22" x14ac:dyDescent="0.25">
      <c r="A1163" s="1"/>
      <c r="B1163" s="1"/>
      <c r="C1163" s="1"/>
      <c r="D1163" s="1"/>
      <c r="E1163" s="110"/>
      <c r="F1163" s="1"/>
      <c r="G1163" s="1"/>
      <c r="H1163" s="110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3"/>
      <c r="U1163" s="1"/>
      <c r="V1163" s="1"/>
    </row>
    <row r="1164" spans="1:22" x14ac:dyDescent="0.25">
      <c r="A1164" s="1"/>
      <c r="B1164" s="1"/>
      <c r="C1164" s="1"/>
      <c r="D1164" s="1"/>
      <c r="E1164" s="110"/>
      <c r="F1164" s="1"/>
      <c r="G1164" s="1"/>
      <c r="H1164" s="110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3"/>
      <c r="U1164" s="1"/>
      <c r="V1164" s="1"/>
    </row>
    <row r="1165" spans="1:22" x14ac:dyDescent="0.25">
      <c r="A1165" s="1"/>
      <c r="B1165" s="1"/>
      <c r="C1165" s="1"/>
      <c r="D1165" s="1"/>
      <c r="E1165" s="110"/>
      <c r="F1165" s="1"/>
      <c r="G1165" s="1"/>
      <c r="H1165" s="110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3"/>
      <c r="U1165" s="1"/>
      <c r="V1165" s="1"/>
    </row>
    <row r="1166" spans="1:22" x14ac:dyDescent="0.25">
      <c r="A1166" s="1"/>
      <c r="B1166" s="1"/>
      <c r="C1166" s="1"/>
      <c r="D1166" s="1"/>
      <c r="E1166" s="110"/>
      <c r="F1166" s="1"/>
      <c r="G1166" s="1"/>
      <c r="H1166" s="110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3"/>
      <c r="U1166" s="1"/>
      <c r="V1166" s="1"/>
    </row>
    <row r="1167" spans="1:22" x14ac:dyDescent="0.25">
      <c r="A1167" s="1"/>
      <c r="B1167" s="1"/>
      <c r="C1167" s="1"/>
      <c r="D1167" s="1"/>
      <c r="E1167" s="110"/>
      <c r="F1167" s="1"/>
      <c r="G1167" s="1"/>
      <c r="H1167" s="110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3"/>
      <c r="U1167" s="1"/>
      <c r="V1167" s="1"/>
    </row>
    <row r="1168" spans="1:22" x14ac:dyDescent="0.25">
      <c r="A1168" s="1"/>
      <c r="B1168" s="1"/>
      <c r="C1168" s="1"/>
      <c r="D1168" s="1"/>
      <c r="E1168" s="110"/>
      <c r="F1168" s="1"/>
      <c r="G1168" s="1"/>
      <c r="H1168" s="110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3"/>
      <c r="U1168" s="1"/>
      <c r="V1168" s="1"/>
    </row>
    <row r="1169" spans="1:22" x14ac:dyDescent="0.25">
      <c r="A1169" s="1"/>
      <c r="B1169" s="1"/>
      <c r="C1169" s="1"/>
      <c r="D1169" s="1"/>
      <c r="E1169" s="110"/>
      <c r="F1169" s="1"/>
      <c r="G1169" s="1"/>
      <c r="H1169" s="110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3"/>
      <c r="U1169" s="1"/>
      <c r="V1169" s="1"/>
    </row>
    <row r="1170" spans="1:22" x14ac:dyDescent="0.25">
      <c r="A1170" s="1"/>
      <c r="B1170" s="1"/>
      <c r="C1170" s="1"/>
      <c r="D1170" s="1"/>
      <c r="E1170" s="110"/>
      <c r="F1170" s="1"/>
      <c r="G1170" s="1"/>
      <c r="H1170" s="110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3"/>
      <c r="U1170" s="1"/>
      <c r="V1170" s="1"/>
    </row>
    <row r="1171" spans="1:22" x14ac:dyDescent="0.25">
      <c r="A1171" s="1"/>
      <c r="B1171" s="1"/>
      <c r="C1171" s="1"/>
      <c r="D1171" s="1"/>
      <c r="E1171" s="110"/>
      <c r="F1171" s="1"/>
      <c r="G1171" s="1"/>
      <c r="H1171" s="110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3"/>
      <c r="U1171" s="1"/>
      <c r="V1171" s="1"/>
    </row>
    <row r="1172" spans="1:22" x14ac:dyDescent="0.25">
      <c r="A1172" s="1"/>
      <c r="B1172" s="1"/>
      <c r="C1172" s="1"/>
      <c r="D1172" s="1"/>
      <c r="E1172" s="110"/>
      <c r="F1172" s="1"/>
      <c r="G1172" s="1"/>
      <c r="H1172" s="110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3"/>
      <c r="U1172" s="1"/>
      <c r="V1172" s="1"/>
    </row>
    <row r="1173" spans="1:22" x14ac:dyDescent="0.25">
      <c r="A1173" s="1"/>
      <c r="B1173" s="1"/>
      <c r="C1173" s="1"/>
      <c r="D1173" s="1"/>
      <c r="E1173" s="110"/>
      <c r="F1173" s="1"/>
      <c r="G1173" s="1"/>
      <c r="H1173" s="110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3"/>
      <c r="U1173" s="1"/>
      <c r="V1173" s="1"/>
    </row>
    <row r="1174" spans="1:22" x14ac:dyDescent="0.25">
      <c r="A1174" s="1"/>
      <c r="B1174" s="1"/>
      <c r="C1174" s="1"/>
      <c r="D1174" s="1"/>
      <c r="E1174" s="110"/>
      <c r="F1174" s="1"/>
      <c r="G1174" s="1"/>
      <c r="H1174" s="110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3"/>
      <c r="U1174" s="1"/>
      <c r="V1174" s="1"/>
    </row>
    <row r="1175" spans="1:22" x14ac:dyDescent="0.25">
      <c r="A1175" s="1"/>
      <c r="B1175" s="1"/>
      <c r="C1175" s="1"/>
      <c r="D1175" s="1"/>
      <c r="E1175" s="110"/>
      <c r="F1175" s="1"/>
      <c r="G1175" s="1"/>
      <c r="H1175" s="110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3"/>
      <c r="U1175" s="1"/>
      <c r="V1175" s="1"/>
    </row>
    <row r="1176" spans="1:22" x14ac:dyDescent="0.25">
      <c r="A1176" s="1"/>
      <c r="B1176" s="1"/>
      <c r="C1176" s="1"/>
      <c r="D1176" s="1"/>
      <c r="E1176" s="110"/>
      <c r="F1176" s="1"/>
      <c r="G1176" s="1"/>
      <c r="H1176" s="110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3"/>
      <c r="U1176" s="1"/>
      <c r="V1176" s="1"/>
    </row>
    <row r="1177" spans="1:22" x14ac:dyDescent="0.25">
      <c r="A1177" s="1"/>
      <c r="B1177" s="1"/>
      <c r="C1177" s="1"/>
      <c r="D1177" s="1"/>
      <c r="E1177" s="110"/>
      <c r="F1177" s="1"/>
      <c r="G1177" s="1"/>
      <c r="H1177" s="110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3"/>
      <c r="U1177" s="1"/>
      <c r="V1177" s="1"/>
    </row>
    <row r="1178" spans="1:22" x14ac:dyDescent="0.25">
      <c r="A1178" s="1"/>
      <c r="B1178" s="1"/>
      <c r="C1178" s="1"/>
      <c r="D1178" s="1"/>
      <c r="E1178" s="110"/>
      <c r="F1178" s="1"/>
      <c r="G1178" s="1"/>
      <c r="H1178" s="110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3"/>
      <c r="U1178" s="1"/>
      <c r="V1178" s="1"/>
    </row>
    <row r="1179" spans="1:22" x14ac:dyDescent="0.25">
      <c r="A1179" s="1"/>
      <c r="B1179" s="1"/>
      <c r="C1179" s="1"/>
      <c r="D1179" s="1"/>
      <c r="E1179" s="110"/>
      <c r="F1179" s="1"/>
      <c r="G1179" s="1"/>
      <c r="H1179" s="110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3"/>
      <c r="U1179" s="1"/>
      <c r="V1179" s="1"/>
    </row>
    <row r="1180" spans="1:22" x14ac:dyDescent="0.25">
      <c r="A1180" s="1"/>
      <c r="B1180" s="1"/>
      <c r="C1180" s="1"/>
      <c r="D1180" s="1"/>
      <c r="E1180" s="110"/>
      <c r="F1180" s="1"/>
      <c r="G1180" s="1"/>
      <c r="H1180" s="110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3"/>
      <c r="U1180" s="1"/>
      <c r="V1180" s="1"/>
    </row>
    <row r="1181" spans="1:22" x14ac:dyDescent="0.25">
      <c r="A1181" s="1"/>
      <c r="B1181" s="1"/>
      <c r="C1181" s="1"/>
      <c r="D1181" s="1"/>
      <c r="E1181" s="110"/>
      <c r="F1181" s="1"/>
      <c r="G1181" s="1"/>
      <c r="H1181" s="110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3"/>
      <c r="U1181" s="1"/>
      <c r="V1181" s="1"/>
    </row>
    <row r="1182" spans="1:22" x14ac:dyDescent="0.25">
      <c r="A1182" s="1"/>
      <c r="B1182" s="1"/>
      <c r="C1182" s="1"/>
      <c r="D1182" s="1"/>
      <c r="E1182" s="110"/>
      <c r="F1182" s="1"/>
      <c r="G1182" s="1"/>
      <c r="H1182" s="110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3"/>
      <c r="U1182" s="1"/>
      <c r="V1182" s="1"/>
    </row>
    <row r="1183" spans="1:22" x14ac:dyDescent="0.25">
      <c r="A1183" s="1"/>
      <c r="B1183" s="1"/>
      <c r="C1183" s="1"/>
      <c r="D1183" s="1"/>
      <c r="E1183" s="110"/>
      <c r="F1183" s="1"/>
      <c r="G1183" s="1"/>
      <c r="H1183" s="110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3"/>
      <c r="U1183" s="1"/>
      <c r="V1183" s="1"/>
    </row>
    <row r="1184" spans="1:22" x14ac:dyDescent="0.25">
      <c r="A1184" s="1"/>
      <c r="B1184" s="1"/>
      <c r="C1184" s="1"/>
      <c r="D1184" s="1"/>
      <c r="E1184" s="110"/>
      <c r="F1184" s="1"/>
      <c r="G1184" s="1"/>
      <c r="H1184" s="110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3"/>
      <c r="U1184" s="1"/>
      <c r="V1184" s="1"/>
    </row>
    <row r="1185" spans="1:22" x14ac:dyDescent="0.25">
      <c r="A1185" s="1"/>
      <c r="B1185" s="1"/>
      <c r="C1185" s="1"/>
      <c r="D1185" s="1"/>
      <c r="E1185" s="110"/>
      <c r="F1185" s="1"/>
      <c r="G1185" s="1"/>
      <c r="H1185" s="110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3"/>
      <c r="U1185" s="1"/>
      <c r="V1185" s="1"/>
    </row>
    <row r="1186" spans="1:22" x14ac:dyDescent="0.25">
      <c r="A1186" s="1"/>
      <c r="B1186" s="1"/>
      <c r="C1186" s="1"/>
      <c r="D1186" s="1"/>
      <c r="E1186" s="110"/>
      <c r="F1186" s="1"/>
      <c r="G1186" s="1"/>
      <c r="H1186" s="110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3"/>
      <c r="U1186" s="1"/>
      <c r="V1186" s="1"/>
    </row>
    <row r="1187" spans="1:22" x14ac:dyDescent="0.25">
      <c r="A1187" s="1"/>
      <c r="B1187" s="1"/>
      <c r="C1187" s="1"/>
      <c r="D1187" s="1"/>
      <c r="E1187" s="110"/>
      <c r="F1187" s="1"/>
      <c r="G1187" s="1"/>
      <c r="H1187" s="110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3"/>
      <c r="U1187" s="1"/>
      <c r="V1187" s="1"/>
    </row>
    <row r="1188" spans="1:22" x14ac:dyDescent="0.25">
      <c r="A1188" s="1"/>
      <c r="B1188" s="1"/>
      <c r="C1188" s="1"/>
      <c r="D1188" s="1"/>
      <c r="E1188" s="110"/>
      <c r="F1188" s="1"/>
      <c r="G1188" s="1"/>
      <c r="H1188" s="110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3"/>
      <c r="U1188" s="1"/>
      <c r="V1188" s="1"/>
    </row>
    <row r="1189" spans="1:22" x14ac:dyDescent="0.25">
      <c r="A1189" s="1"/>
      <c r="B1189" s="1"/>
      <c r="C1189" s="1"/>
      <c r="D1189" s="1"/>
      <c r="E1189" s="110"/>
      <c r="F1189" s="1"/>
      <c r="G1189" s="1"/>
      <c r="H1189" s="110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3"/>
      <c r="U1189" s="1"/>
      <c r="V1189" s="1"/>
    </row>
    <row r="1190" spans="1:22" x14ac:dyDescent="0.25">
      <c r="A1190" s="1"/>
      <c r="B1190" s="1"/>
      <c r="C1190" s="1"/>
      <c r="D1190" s="1"/>
      <c r="E1190" s="110"/>
      <c r="F1190" s="1"/>
      <c r="G1190" s="1"/>
      <c r="H1190" s="110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3"/>
      <c r="U1190" s="1"/>
      <c r="V1190" s="1"/>
    </row>
    <row r="1191" spans="1:22" x14ac:dyDescent="0.25">
      <c r="A1191" s="1"/>
      <c r="B1191" s="1"/>
      <c r="C1191" s="1"/>
      <c r="D1191" s="1"/>
      <c r="E1191" s="110"/>
      <c r="F1191" s="1"/>
      <c r="G1191" s="1"/>
      <c r="H1191" s="110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3"/>
      <c r="U1191" s="1"/>
      <c r="V1191" s="1"/>
    </row>
    <row r="1192" spans="1:22" x14ac:dyDescent="0.25">
      <c r="A1192" s="1"/>
      <c r="B1192" s="1"/>
      <c r="C1192" s="1"/>
      <c r="D1192" s="1"/>
      <c r="E1192" s="110"/>
      <c r="F1192" s="1"/>
      <c r="G1192" s="1"/>
      <c r="H1192" s="110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3"/>
      <c r="U1192" s="1"/>
      <c r="V1192" s="1"/>
    </row>
    <row r="1193" spans="1:22" x14ac:dyDescent="0.25">
      <c r="A1193" s="1"/>
      <c r="B1193" s="1"/>
      <c r="C1193" s="1"/>
      <c r="D1193" s="1"/>
      <c r="E1193" s="110"/>
      <c r="F1193" s="1"/>
      <c r="G1193" s="1"/>
      <c r="H1193" s="110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3"/>
      <c r="U1193" s="1"/>
      <c r="V1193" s="1"/>
    </row>
    <row r="1194" spans="1:22" x14ac:dyDescent="0.25">
      <c r="A1194" s="1"/>
      <c r="B1194" s="1"/>
      <c r="C1194" s="1"/>
      <c r="D1194" s="1"/>
      <c r="E1194" s="110"/>
      <c r="F1194" s="1"/>
      <c r="G1194" s="1"/>
      <c r="H1194" s="110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3"/>
      <c r="U1194" s="1"/>
      <c r="V1194" s="1"/>
    </row>
    <row r="1195" spans="1:22" x14ac:dyDescent="0.25">
      <c r="A1195" s="1"/>
      <c r="B1195" s="1"/>
      <c r="C1195" s="1"/>
      <c r="D1195" s="1"/>
      <c r="E1195" s="110"/>
      <c r="F1195" s="1"/>
      <c r="G1195" s="1"/>
      <c r="H1195" s="110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3"/>
      <c r="U1195" s="1"/>
      <c r="V1195" s="1"/>
    </row>
    <row r="1196" spans="1:22" x14ac:dyDescent="0.25">
      <c r="A1196" s="1"/>
      <c r="B1196" s="1"/>
      <c r="C1196" s="1"/>
      <c r="D1196" s="1"/>
      <c r="E1196" s="110"/>
      <c r="F1196" s="1"/>
      <c r="G1196" s="1"/>
      <c r="H1196" s="110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3"/>
      <c r="U1196" s="1"/>
      <c r="V1196" s="1"/>
    </row>
    <row r="1197" spans="1:22" x14ac:dyDescent="0.25">
      <c r="A1197" s="1"/>
      <c r="B1197" s="1"/>
      <c r="C1197" s="1"/>
      <c r="D1197" s="1"/>
      <c r="E1197" s="110"/>
      <c r="F1197" s="1"/>
      <c r="G1197" s="1"/>
      <c r="H1197" s="110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3"/>
      <c r="U1197" s="1"/>
      <c r="V1197" s="1"/>
    </row>
    <row r="1198" spans="1:22" x14ac:dyDescent="0.25">
      <c r="A1198" s="1"/>
      <c r="B1198" s="1"/>
      <c r="C1198" s="1"/>
      <c r="D1198" s="1"/>
      <c r="E1198" s="110"/>
      <c r="F1198" s="1"/>
      <c r="G1198" s="1"/>
      <c r="H1198" s="110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3"/>
      <c r="U1198" s="1"/>
      <c r="V1198" s="1"/>
    </row>
    <row r="1199" spans="1:22" x14ac:dyDescent="0.25">
      <c r="A1199" s="1"/>
      <c r="B1199" s="1"/>
      <c r="C1199" s="1"/>
      <c r="D1199" s="1"/>
      <c r="E1199" s="110"/>
      <c r="F1199" s="1"/>
      <c r="G1199" s="1"/>
      <c r="H1199" s="110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3"/>
      <c r="U1199" s="1"/>
      <c r="V1199" s="1"/>
    </row>
    <row r="1200" spans="1:22" x14ac:dyDescent="0.25">
      <c r="A1200" s="1"/>
      <c r="B1200" s="1"/>
      <c r="C1200" s="1"/>
      <c r="D1200" s="1"/>
      <c r="E1200" s="110"/>
      <c r="F1200" s="1"/>
      <c r="G1200" s="1"/>
      <c r="H1200" s="110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3"/>
      <c r="U1200" s="1"/>
      <c r="V1200" s="1"/>
    </row>
    <row r="1201" spans="1:22" x14ac:dyDescent="0.25">
      <c r="A1201" s="1"/>
      <c r="B1201" s="1"/>
      <c r="C1201" s="1"/>
      <c r="D1201" s="1"/>
      <c r="E1201" s="110"/>
      <c r="F1201" s="1"/>
      <c r="G1201" s="1"/>
      <c r="H1201" s="110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3"/>
      <c r="U1201" s="1"/>
      <c r="V1201" s="1"/>
    </row>
    <row r="1202" spans="1:22" x14ac:dyDescent="0.25">
      <c r="A1202" s="1"/>
      <c r="B1202" s="1"/>
      <c r="C1202" s="1"/>
      <c r="D1202" s="1"/>
      <c r="E1202" s="110"/>
      <c r="F1202" s="1"/>
      <c r="G1202" s="1"/>
      <c r="H1202" s="110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3"/>
      <c r="U1202" s="1"/>
      <c r="V1202" s="1"/>
    </row>
    <row r="1203" spans="1:22" x14ac:dyDescent="0.25">
      <c r="A1203" s="1"/>
      <c r="B1203" s="1"/>
      <c r="C1203" s="1"/>
      <c r="D1203" s="1"/>
      <c r="E1203" s="110"/>
      <c r="F1203" s="1"/>
      <c r="G1203" s="1"/>
      <c r="H1203" s="110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3"/>
      <c r="U1203" s="1"/>
      <c r="V1203" s="1"/>
    </row>
    <row r="1204" spans="1:22" x14ac:dyDescent="0.25">
      <c r="A1204" s="1"/>
      <c r="B1204" s="1"/>
      <c r="C1204" s="1"/>
      <c r="D1204" s="1"/>
      <c r="E1204" s="110"/>
      <c r="F1204" s="1"/>
      <c r="G1204" s="1"/>
      <c r="H1204" s="110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3"/>
      <c r="U1204" s="1"/>
      <c r="V1204" s="1"/>
    </row>
    <row r="1205" spans="1:22" x14ac:dyDescent="0.25">
      <c r="A1205" s="1"/>
      <c r="B1205" s="1"/>
      <c r="C1205" s="1"/>
      <c r="D1205" s="1"/>
      <c r="E1205" s="110"/>
      <c r="F1205" s="1"/>
      <c r="G1205" s="1"/>
      <c r="H1205" s="110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3"/>
      <c r="U1205" s="1"/>
      <c r="V1205" s="1"/>
    </row>
    <row r="1206" spans="1:22" x14ac:dyDescent="0.25">
      <c r="A1206" s="1"/>
      <c r="B1206" s="1"/>
      <c r="C1206" s="1"/>
      <c r="D1206" s="1"/>
      <c r="E1206" s="110"/>
      <c r="F1206" s="1"/>
      <c r="G1206" s="1"/>
      <c r="H1206" s="110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3"/>
      <c r="U1206" s="1"/>
      <c r="V1206" s="1"/>
    </row>
    <row r="1207" spans="1:22" x14ac:dyDescent="0.25">
      <c r="A1207" s="1"/>
      <c r="B1207" s="1"/>
      <c r="C1207" s="1"/>
      <c r="D1207" s="1"/>
      <c r="E1207" s="110"/>
      <c r="F1207" s="1"/>
      <c r="G1207" s="1"/>
      <c r="H1207" s="110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3"/>
      <c r="U1207" s="1"/>
      <c r="V1207" s="1"/>
    </row>
    <row r="1208" spans="1:22" x14ac:dyDescent="0.25">
      <c r="A1208" s="1"/>
      <c r="B1208" s="1"/>
      <c r="C1208" s="1"/>
      <c r="D1208" s="1"/>
      <c r="E1208" s="110"/>
      <c r="F1208" s="1"/>
      <c r="G1208" s="1"/>
      <c r="H1208" s="110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3"/>
      <c r="U1208" s="1"/>
      <c r="V1208" s="1"/>
    </row>
    <row r="1209" spans="1:22" x14ac:dyDescent="0.25">
      <c r="A1209" s="1"/>
      <c r="B1209" s="1"/>
      <c r="C1209" s="1"/>
      <c r="D1209" s="1"/>
      <c r="E1209" s="110"/>
      <c r="F1209" s="1"/>
      <c r="G1209" s="1"/>
      <c r="H1209" s="110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3"/>
      <c r="U1209" s="1"/>
      <c r="V1209" s="1"/>
    </row>
    <row r="1210" spans="1:22" x14ac:dyDescent="0.25">
      <c r="A1210" s="1"/>
      <c r="B1210" s="1"/>
      <c r="C1210" s="1"/>
      <c r="D1210" s="1"/>
      <c r="E1210" s="110"/>
      <c r="F1210" s="1"/>
      <c r="G1210" s="1"/>
      <c r="H1210" s="110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3"/>
      <c r="U1210" s="1"/>
      <c r="V1210" s="1"/>
    </row>
    <row r="1211" spans="1:22" x14ac:dyDescent="0.25">
      <c r="A1211" s="1"/>
      <c r="B1211" s="1"/>
      <c r="C1211" s="1"/>
      <c r="D1211" s="1"/>
      <c r="E1211" s="110"/>
      <c r="F1211" s="1"/>
      <c r="G1211" s="1"/>
      <c r="H1211" s="110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3"/>
      <c r="U1211" s="1"/>
      <c r="V1211" s="1"/>
    </row>
    <row r="1212" spans="1:22" x14ac:dyDescent="0.25">
      <c r="A1212" s="1"/>
      <c r="B1212" s="1"/>
      <c r="C1212" s="1"/>
      <c r="D1212" s="1"/>
      <c r="E1212" s="110"/>
      <c r="F1212" s="1"/>
      <c r="G1212" s="1"/>
      <c r="H1212" s="110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3"/>
      <c r="U1212" s="1"/>
      <c r="V1212" s="1"/>
    </row>
    <row r="1213" spans="1:22" x14ac:dyDescent="0.25">
      <c r="A1213" s="1"/>
      <c r="B1213" s="1"/>
      <c r="C1213" s="1"/>
      <c r="D1213" s="1"/>
      <c r="E1213" s="110"/>
      <c r="F1213" s="1"/>
      <c r="G1213" s="1"/>
      <c r="H1213" s="110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3"/>
      <c r="U1213" s="1"/>
      <c r="V1213" s="1"/>
    </row>
    <row r="1214" spans="1:22" x14ac:dyDescent="0.25">
      <c r="A1214" s="1"/>
      <c r="B1214" s="1"/>
      <c r="C1214" s="1"/>
      <c r="D1214" s="1"/>
      <c r="E1214" s="110"/>
      <c r="F1214" s="1"/>
      <c r="G1214" s="1"/>
      <c r="H1214" s="110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3"/>
      <c r="U1214" s="1"/>
      <c r="V1214" s="1"/>
    </row>
    <row r="1215" spans="1:22" x14ac:dyDescent="0.25">
      <c r="A1215" s="1"/>
      <c r="B1215" s="1"/>
      <c r="C1215" s="1"/>
      <c r="D1215" s="1"/>
      <c r="E1215" s="110"/>
      <c r="F1215" s="1"/>
      <c r="G1215" s="1"/>
      <c r="H1215" s="110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3"/>
      <c r="U1215" s="1"/>
      <c r="V1215" s="1"/>
    </row>
    <row r="1216" spans="1:22" x14ac:dyDescent="0.25">
      <c r="A1216" s="1"/>
      <c r="B1216" s="1"/>
      <c r="C1216" s="1"/>
      <c r="D1216" s="1"/>
      <c r="E1216" s="110"/>
      <c r="F1216" s="1"/>
      <c r="G1216" s="1"/>
      <c r="H1216" s="110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3"/>
      <c r="U1216" s="1"/>
      <c r="V1216" s="1"/>
    </row>
    <row r="1217" spans="1:22" x14ac:dyDescent="0.25">
      <c r="A1217" s="1"/>
      <c r="B1217" s="1"/>
      <c r="C1217" s="1"/>
      <c r="D1217" s="1"/>
      <c r="E1217" s="110"/>
      <c r="F1217" s="1"/>
      <c r="G1217" s="1"/>
      <c r="H1217" s="110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3"/>
      <c r="U1217" s="1"/>
      <c r="V1217" s="1"/>
    </row>
    <row r="1218" spans="1:22" x14ac:dyDescent="0.25">
      <c r="A1218" s="1"/>
      <c r="B1218" s="1"/>
      <c r="C1218" s="1"/>
      <c r="D1218" s="1"/>
      <c r="E1218" s="110"/>
      <c r="F1218" s="1"/>
      <c r="G1218" s="1"/>
      <c r="H1218" s="110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3"/>
      <c r="U1218" s="1"/>
      <c r="V1218" s="1"/>
    </row>
    <row r="1219" spans="1:22" x14ac:dyDescent="0.25">
      <c r="A1219" s="1"/>
      <c r="B1219" s="1"/>
      <c r="C1219" s="1"/>
      <c r="D1219" s="1"/>
      <c r="E1219" s="110"/>
      <c r="F1219" s="1"/>
      <c r="G1219" s="1"/>
      <c r="H1219" s="110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3"/>
      <c r="U1219" s="1"/>
      <c r="V1219" s="1"/>
    </row>
    <row r="1220" spans="1:22" x14ac:dyDescent="0.25">
      <c r="A1220" s="1"/>
      <c r="B1220" s="1"/>
      <c r="C1220" s="1"/>
      <c r="D1220" s="1"/>
      <c r="E1220" s="110"/>
      <c r="F1220" s="1"/>
      <c r="G1220" s="1"/>
      <c r="H1220" s="110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3"/>
      <c r="U1220" s="1"/>
      <c r="V1220" s="1"/>
    </row>
    <row r="1221" spans="1:22" x14ac:dyDescent="0.25">
      <c r="A1221" s="1"/>
      <c r="B1221" s="1"/>
      <c r="C1221" s="1"/>
      <c r="D1221" s="1"/>
      <c r="E1221" s="110"/>
      <c r="F1221" s="1"/>
      <c r="G1221" s="1"/>
      <c r="H1221" s="110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3"/>
      <c r="U1221" s="1"/>
      <c r="V1221" s="1"/>
    </row>
    <row r="1222" spans="1:22" x14ac:dyDescent="0.25">
      <c r="A1222" s="1"/>
      <c r="B1222" s="1"/>
      <c r="C1222" s="1"/>
      <c r="D1222" s="1"/>
      <c r="E1222" s="110"/>
      <c r="F1222" s="1"/>
      <c r="G1222" s="1"/>
      <c r="H1222" s="110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3"/>
      <c r="U1222" s="1"/>
      <c r="V1222" s="1"/>
    </row>
    <row r="1223" spans="1:22" x14ac:dyDescent="0.25">
      <c r="A1223" s="1"/>
      <c r="B1223" s="1"/>
      <c r="C1223" s="1"/>
      <c r="D1223" s="1"/>
      <c r="E1223" s="110"/>
      <c r="F1223" s="1"/>
      <c r="G1223" s="1"/>
      <c r="H1223" s="110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3"/>
      <c r="U1223" s="1"/>
      <c r="V1223" s="1"/>
    </row>
    <row r="1224" spans="1:22" x14ac:dyDescent="0.25">
      <c r="A1224" s="1"/>
      <c r="B1224" s="1"/>
      <c r="C1224" s="1"/>
      <c r="D1224" s="1"/>
      <c r="E1224" s="110"/>
      <c r="F1224" s="1"/>
      <c r="G1224" s="1"/>
      <c r="H1224" s="110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3"/>
      <c r="U1224" s="1"/>
      <c r="V1224" s="1"/>
    </row>
    <row r="1225" spans="1:22" x14ac:dyDescent="0.25">
      <c r="A1225" s="1"/>
      <c r="B1225" s="1"/>
      <c r="C1225" s="1"/>
      <c r="D1225" s="1"/>
      <c r="E1225" s="110"/>
      <c r="F1225" s="1"/>
      <c r="G1225" s="1"/>
      <c r="H1225" s="110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3"/>
      <c r="U1225" s="1"/>
      <c r="V1225" s="1"/>
    </row>
    <row r="1226" spans="1:22" x14ac:dyDescent="0.25">
      <c r="A1226" s="1"/>
      <c r="B1226" s="1"/>
      <c r="C1226" s="1"/>
      <c r="D1226" s="1"/>
      <c r="E1226" s="110"/>
      <c r="F1226" s="1"/>
      <c r="G1226" s="1"/>
      <c r="H1226" s="110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3"/>
      <c r="U1226" s="1"/>
      <c r="V1226" s="1"/>
    </row>
    <row r="1227" spans="1:22" x14ac:dyDescent="0.25">
      <c r="A1227" s="1"/>
      <c r="B1227" s="1"/>
      <c r="C1227" s="1"/>
      <c r="D1227" s="1"/>
      <c r="E1227" s="110"/>
      <c r="F1227" s="1"/>
      <c r="G1227" s="1"/>
      <c r="H1227" s="110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3"/>
      <c r="U1227" s="1"/>
      <c r="V1227" s="1"/>
    </row>
    <row r="1228" spans="1:22" x14ac:dyDescent="0.25">
      <c r="A1228" s="1"/>
      <c r="B1228" s="1"/>
      <c r="C1228" s="1"/>
      <c r="D1228" s="1"/>
      <c r="E1228" s="110"/>
      <c r="F1228" s="1"/>
      <c r="G1228" s="1"/>
      <c r="H1228" s="110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3"/>
      <c r="U1228" s="1"/>
      <c r="V1228" s="1"/>
    </row>
    <row r="1229" spans="1:22" x14ac:dyDescent="0.25">
      <c r="A1229" s="1"/>
      <c r="B1229" s="1"/>
      <c r="C1229" s="1"/>
      <c r="D1229" s="1"/>
      <c r="E1229" s="110"/>
      <c r="F1229" s="1"/>
      <c r="G1229" s="1"/>
      <c r="H1229" s="110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3"/>
      <c r="U1229" s="1"/>
      <c r="V1229" s="1"/>
    </row>
    <row r="1230" spans="1:22" x14ac:dyDescent="0.25">
      <c r="A1230" s="1"/>
      <c r="B1230" s="1"/>
      <c r="C1230" s="1"/>
      <c r="D1230" s="1"/>
      <c r="E1230" s="110"/>
      <c r="F1230" s="1"/>
      <c r="G1230" s="1"/>
      <c r="H1230" s="110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3"/>
      <c r="U1230" s="1"/>
      <c r="V1230" s="1"/>
    </row>
    <row r="1231" spans="1:22" x14ac:dyDescent="0.25">
      <c r="A1231" s="1"/>
      <c r="B1231" s="1"/>
      <c r="C1231" s="1"/>
      <c r="D1231" s="1"/>
      <c r="E1231" s="110"/>
      <c r="F1231" s="1"/>
      <c r="G1231" s="1"/>
      <c r="H1231" s="110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3"/>
      <c r="U1231" s="1"/>
      <c r="V1231" s="1"/>
    </row>
    <row r="1232" spans="1:22" x14ac:dyDescent="0.25">
      <c r="A1232" s="1"/>
      <c r="B1232" s="1"/>
      <c r="C1232" s="1"/>
      <c r="D1232" s="1"/>
      <c r="E1232" s="110"/>
      <c r="F1232" s="1"/>
      <c r="G1232" s="1"/>
      <c r="H1232" s="110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3"/>
      <c r="U1232" s="1"/>
      <c r="V1232" s="1"/>
    </row>
    <row r="1233" spans="1:22" x14ac:dyDescent="0.25">
      <c r="A1233" s="1"/>
      <c r="B1233" s="1"/>
      <c r="C1233" s="1"/>
      <c r="D1233" s="1"/>
      <c r="E1233" s="110"/>
      <c r="F1233" s="1"/>
      <c r="G1233" s="1"/>
      <c r="H1233" s="110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3"/>
      <c r="U1233" s="1"/>
      <c r="V1233" s="1"/>
    </row>
    <row r="1234" spans="1:22" x14ac:dyDescent="0.25">
      <c r="A1234" s="1"/>
      <c r="B1234" s="1"/>
      <c r="C1234" s="1"/>
      <c r="D1234" s="1"/>
      <c r="E1234" s="110"/>
      <c r="F1234" s="1"/>
      <c r="G1234" s="1"/>
      <c r="H1234" s="110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3"/>
      <c r="U1234" s="1"/>
      <c r="V1234" s="1"/>
    </row>
    <row r="1235" spans="1:22" x14ac:dyDescent="0.25">
      <c r="A1235" s="1"/>
      <c r="B1235" s="1"/>
      <c r="C1235" s="1"/>
      <c r="D1235" s="1"/>
      <c r="E1235" s="110"/>
      <c r="F1235" s="1"/>
      <c r="G1235" s="1"/>
      <c r="H1235" s="110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3"/>
      <c r="U1235" s="1"/>
      <c r="V1235" s="1"/>
    </row>
    <row r="1236" spans="1:22" x14ac:dyDescent="0.25">
      <c r="A1236" s="1"/>
      <c r="B1236" s="1"/>
      <c r="C1236" s="1"/>
      <c r="D1236" s="1"/>
      <c r="E1236" s="110"/>
      <c r="F1236" s="1"/>
      <c r="G1236" s="1"/>
      <c r="H1236" s="110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3"/>
      <c r="U1236" s="1"/>
      <c r="V1236" s="1"/>
    </row>
    <row r="1237" spans="1:22" x14ac:dyDescent="0.25">
      <c r="A1237" s="1"/>
      <c r="B1237" s="1"/>
      <c r="C1237" s="1"/>
      <c r="D1237" s="1"/>
      <c r="E1237" s="110"/>
      <c r="F1237" s="1"/>
      <c r="G1237" s="1"/>
      <c r="H1237" s="110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3"/>
      <c r="U1237" s="1"/>
      <c r="V1237" s="1"/>
    </row>
    <row r="1238" spans="1:22" x14ac:dyDescent="0.25">
      <c r="A1238" s="1"/>
      <c r="B1238" s="1"/>
      <c r="C1238" s="1"/>
      <c r="D1238" s="1"/>
      <c r="E1238" s="110"/>
      <c r="F1238" s="1"/>
      <c r="G1238" s="1"/>
      <c r="H1238" s="110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3"/>
      <c r="U1238" s="1"/>
      <c r="V1238" s="1"/>
    </row>
    <row r="1239" spans="1:22" x14ac:dyDescent="0.25">
      <c r="A1239" s="1"/>
      <c r="B1239" s="1"/>
      <c r="C1239" s="1"/>
      <c r="D1239" s="1"/>
      <c r="E1239" s="110"/>
      <c r="F1239" s="1"/>
      <c r="G1239" s="1"/>
      <c r="H1239" s="110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3"/>
      <c r="U1239" s="1"/>
      <c r="V1239" s="1"/>
    </row>
    <row r="1240" spans="1:22" x14ac:dyDescent="0.25">
      <c r="A1240" s="1"/>
      <c r="B1240" s="1"/>
      <c r="C1240" s="1"/>
      <c r="D1240" s="1"/>
      <c r="E1240" s="110"/>
      <c r="F1240" s="1"/>
      <c r="G1240" s="1"/>
      <c r="H1240" s="110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3"/>
      <c r="U1240" s="1"/>
      <c r="V1240" s="1"/>
    </row>
    <row r="1241" spans="1:22" x14ac:dyDescent="0.25">
      <c r="A1241" s="1"/>
      <c r="B1241" s="1"/>
      <c r="C1241" s="1"/>
      <c r="D1241" s="1"/>
      <c r="E1241" s="110"/>
      <c r="F1241" s="1"/>
      <c r="G1241" s="1"/>
      <c r="H1241" s="110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3"/>
      <c r="U1241" s="1"/>
      <c r="V1241" s="1"/>
    </row>
    <row r="1242" spans="1:22" x14ac:dyDescent="0.25">
      <c r="A1242" s="1"/>
      <c r="B1242" s="1"/>
      <c r="C1242" s="1"/>
      <c r="D1242" s="1"/>
      <c r="E1242" s="110"/>
      <c r="F1242" s="1"/>
      <c r="G1242" s="1"/>
      <c r="H1242" s="110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3"/>
      <c r="U1242" s="1"/>
      <c r="V1242" s="1"/>
    </row>
    <row r="1243" spans="1:22" x14ac:dyDescent="0.25">
      <c r="A1243" s="1"/>
      <c r="B1243" s="1"/>
      <c r="C1243" s="1"/>
      <c r="D1243" s="1"/>
      <c r="E1243" s="110"/>
      <c r="F1243" s="1"/>
      <c r="G1243" s="1"/>
      <c r="H1243" s="110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3"/>
      <c r="U1243" s="1"/>
      <c r="V1243" s="1"/>
    </row>
    <row r="1244" spans="1:22" x14ac:dyDescent="0.25">
      <c r="A1244" s="1"/>
      <c r="B1244" s="1"/>
      <c r="C1244" s="1"/>
      <c r="D1244" s="1"/>
      <c r="E1244" s="110"/>
      <c r="F1244" s="1"/>
      <c r="G1244" s="1"/>
      <c r="H1244" s="110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3"/>
      <c r="U1244" s="1"/>
      <c r="V1244" s="1"/>
    </row>
    <row r="1245" spans="1:22" x14ac:dyDescent="0.25">
      <c r="A1245" s="1"/>
      <c r="B1245" s="1"/>
      <c r="C1245" s="1"/>
      <c r="D1245" s="1"/>
      <c r="E1245" s="110"/>
      <c r="F1245" s="1"/>
      <c r="G1245" s="1"/>
      <c r="H1245" s="110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3"/>
      <c r="U1245" s="1"/>
      <c r="V1245" s="1"/>
    </row>
    <row r="1246" spans="1:22" x14ac:dyDescent="0.25">
      <c r="A1246" s="1"/>
      <c r="B1246" s="1"/>
      <c r="C1246" s="1"/>
      <c r="D1246" s="1"/>
      <c r="E1246" s="110"/>
      <c r="F1246" s="1"/>
      <c r="G1246" s="1"/>
      <c r="H1246" s="110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3"/>
      <c r="U1246" s="1"/>
      <c r="V1246" s="1"/>
    </row>
    <row r="1247" spans="1:22" x14ac:dyDescent="0.25">
      <c r="A1247" s="1"/>
      <c r="B1247" s="1"/>
      <c r="C1247" s="1"/>
      <c r="D1247" s="1"/>
      <c r="E1247" s="110"/>
      <c r="F1247" s="1"/>
      <c r="G1247" s="1"/>
      <c r="H1247" s="110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3"/>
      <c r="U1247" s="1"/>
      <c r="V1247" s="1"/>
    </row>
    <row r="1248" spans="1:22" x14ac:dyDescent="0.25">
      <c r="A1248" s="1"/>
      <c r="B1248" s="1"/>
      <c r="C1248" s="1"/>
      <c r="D1248" s="1"/>
      <c r="E1248" s="110"/>
      <c r="F1248" s="1"/>
      <c r="G1248" s="1"/>
      <c r="H1248" s="110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3"/>
      <c r="U1248" s="1"/>
      <c r="V1248" s="1"/>
    </row>
    <row r="1249" spans="1:22" x14ac:dyDescent="0.25">
      <c r="A1249" s="1"/>
      <c r="B1249" s="1"/>
      <c r="C1249" s="1"/>
      <c r="D1249" s="1"/>
      <c r="E1249" s="110"/>
      <c r="F1249" s="1"/>
      <c r="G1249" s="1"/>
      <c r="H1249" s="110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3"/>
      <c r="U1249" s="1"/>
      <c r="V1249" s="1"/>
    </row>
    <row r="1250" spans="1:22" x14ac:dyDescent="0.25">
      <c r="A1250" s="1"/>
      <c r="B1250" s="1"/>
      <c r="C1250" s="1"/>
      <c r="D1250" s="1"/>
      <c r="E1250" s="110"/>
      <c r="F1250" s="1"/>
      <c r="G1250" s="1"/>
      <c r="H1250" s="110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3"/>
      <c r="U1250" s="1"/>
      <c r="V1250" s="1"/>
    </row>
    <row r="1251" spans="1:22" x14ac:dyDescent="0.25">
      <c r="A1251" s="1"/>
      <c r="B1251" s="1"/>
      <c r="C1251" s="1"/>
      <c r="D1251" s="1"/>
      <c r="E1251" s="110"/>
      <c r="F1251" s="1"/>
      <c r="G1251" s="1"/>
      <c r="H1251" s="110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3"/>
      <c r="U1251" s="1"/>
      <c r="V1251" s="1"/>
    </row>
    <row r="1252" spans="1:22" x14ac:dyDescent="0.25">
      <c r="A1252" s="1"/>
      <c r="B1252" s="1"/>
      <c r="C1252" s="1"/>
      <c r="D1252" s="1"/>
      <c r="E1252" s="110"/>
      <c r="F1252" s="1"/>
      <c r="G1252" s="1"/>
      <c r="H1252" s="110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3"/>
      <c r="U1252" s="1"/>
      <c r="V1252" s="1"/>
    </row>
    <row r="1253" spans="1:22" x14ac:dyDescent="0.25">
      <c r="A1253" s="1"/>
      <c r="B1253" s="1"/>
      <c r="C1253" s="1"/>
      <c r="D1253" s="1"/>
      <c r="E1253" s="110"/>
      <c r="F1253" s="1"/>
      <c r="G1253" s="1"/>
      <c r="H1253" s="110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3"/>
      <c r="U1253" s="1"/>
      <c r="V1253" s="1"/>
    </row>
    <row r="1254" spans="1:22" x14ac:dyDescent="0.25">
      <c r="A1254" s="1"/>
      <c r="B1254" s="1"/>
      <c r="C1254" s="1"/>
      <c r="D1254" s="1"/>
      <c r="E1254" s="110"/>
      <c r="F1254" s="1"/>
      <c r="G1254" s="1"/>
      <c r="H1254" s="110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3"/>
      <c r="U1254" s="1"/>
      <c r="V1254" s="1"/>
    </row>
    <row r="1255" spans="1:22" x14ac:dyDescent="0.25">
      <c r="A1255" s="1"/>
      <c r="B1255" s="1"/>
      <c r="C1255" s="1"/>
      <c r="D1255" s="1"/>
      <c r="E1255" s="110"/>
      <c r="F1255" s="1"/>
      <c r="G1255" s="1"/>
      <c r="H1255" s="110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3"/>
      <c r="U1255" s="1"/>
      <c r="V1255" s="1"/>
    </row>
    <row r="1256" spans="1:22" x14ac:dyDescent="0.25">
      <c r="A1256" s="1"/>
      <c r="B1256" s="1"/>
      <c r="C1256" s="1"/>
      <c r="D1256" s="1"/>
      <c r="E1256" s="110"/>
      <c r="F1256" s="1"/>
      <c r="G1256" s="1"/>
      <c r="H1256" s="110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3"/>
      <c r="U1256" s="1"/>
      <c r="V1256" s="1"/>
    </row>
    <row r="1257" spans="1:22" x14ac:dyDescent="0.25">
      <c r="A1257" s="1"/>
      <c r="B1257" s="1"/>
      <c r="C1257" s="1"/>
      <c r="D1257" s="1"/>
      <c r="E1257" s="110"/>
      <c r="F1257" s="1"/>
      <c r="G1257" s="1"/>
      <c r="H1257" s="110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3"/>
      <c r="U1257" s="1"/>
      <c r="V1257" s="1"/>
    </row>
    <row r="1258" spans="1:22" x14ac:dyDescent="0.25">
      <c r="A1258" s="1"/>
      <c r="B1258" s="1"/>
      <c r="C1258" s="1"/>
      <c r="D1258" s="1"/>
      <c r="E1258" s="110"/>
      <c r="F1258" s="1"/>
      <c r="G1258" s="1"/>
      <c r="H1258" s="110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3"/>
      <c r="U1258" s="1"/>
      <c r="V1258" s="1"/>
    </row>
    <row r="1259" spans="1:22" x14ac:dyDescent="0.25">
      <c r="A1259" s="1"/>
      <c r="B1259" s="1"/>
      <c r="C1259" s="1"/>
      <c r="D1259" s="1"/>
      <c r="E1259" s="110"/>
      <c r="F1259" s="1"/>
      <c r="G1259" s="1"/>
      <c r="H1259" s="110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3"/>
      <c r="U1259" s="1"/>
      <c r="V1259" s="1"/>
    </row>
    <row r="1260" spans="1:22" x14ac:dyDescent="0.25">
      <c r="A1260" s="1"/>
      <c r="B1260" s="1"/>
      <c r="C1260" s="1"/>
      <c r="D1260" s="1"/>
      <c r="E1260" s="110"/>
      <c r="F1260" s="1"/>
      <c r="G1260" s="1"/>
      <c r="H1260" s="110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3"/>
      <c r="U1260" s="1"/>
      <c r="V1260" s="1"/>
    </row>
    <row r="1261" spans="1:22" x14ac:dyDescent="0.25">
      <c r="A1261" s="1"/>
      <c r="B1261" s="1"/>
      <c r="C1261" s="1"/>
      <c r="D1261" s="1"/>
      <c r="E1261" s="110"/>
      <c r="F1261" s="1"/>
      <c r="G1261" s="1"/>
      <c r="H1261" s="110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3"/>
      <c r="U1261" s="1"/>
      <c r="V1261" s="1"/>
    </row>
    <row r="1262" spans="1:22" x14ac:dyDescent="0.25">
      <c r="A1262" s="1"/>
      <c r="B1262" s="1"/>
      <c r="C1262" s="1"/>
      <c r="D1262" s="1"/>
      <c r="E1262" s="110"/>
      <c r="F1262" s="1"/>
      <c r="G1262" s="1"/>
      <c r="H1262" s="110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3"/>
      <c r="U1262" s="1"/>
      <c r="V1262" s="1"/>
    </row>
    <row r="1263" spans="1:22" x14ac:dyDescent="0.25">
      <c r="A1263" s="1"/>
      <c r="B1263" s="1"/>
      <c r="C1263" s="1"/>
      <c r="D1263" s="1"/>
      <c r="E1263" s="110"/>
      <c r="F1263" s="1"/>
      <c r="G1263" s="1"/>
      <c r="H1263" s="110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3"/>
      <c r="U1263" s="1"/>
      <c r="V1263" s="1"/>
    </row>
    <row r="1264" spans="1:22" x14ac:dyDescent="0.25">
      <c r="A1264" s="1"/>
      <c r="B1264" s="1"/>
      <c r="C1264" s="1"/>
      <c r="D1264" s="1"/>
      <c r="E1264" s="110"/>
      <c r="F1264" s="1"/>
      <c r="G1264" s="1"/>
      <c r="H1264" s="110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3"/>
      <c r="U1264" s="1"/>
      <c r="V1264" s="1"/>
    </row>
    <row r="1265" spans="1:22" x14ac:dyDescent="0.25">
      <c r="A1265" s="1"/>
      <c r="B1265" s="1"/>
      <c r="C1265" s="1"/>
      <c r="D1265" s="1"/>
      <c r="E1265" s="110"/>
      <c r="F1265" s="1"/>
      <c r="G1265" s="1"/>
      <c r="H1265" s="110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3"/>
      <c r="U1265" s="1"/>
      <c r="V1265" s="1"/>
    </row>
    <row r="1266" spans="1:22" x14ac:dyDescent="0.25">
      <c r="A1266" s="1"/>
      <c r="B1266" s="1"/>
      <c r="C1266" s="1"/>
      <c r="D1266" s="1"/>
      <c r="E1266" s="110"/>
      <c r="F1266" s="1"/>
      <c r="G1266" s="1"/>
      <c r="H1266" s="110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3"/>
      <c r="U1266" s="1"/>
      <c r="V1266" s="1"/>
    </row>
    <row r="1267" spans="1:22" x14ac:dyDescent="0.25">
      <c r="A1267" s="1"/>
      <c r="B1267" s="1"/>
      <c r="C1267" s="1"/>
      <c r="D1267" s="1"/>
      <c r="E1267" s="110"/>
      <c r="F1267" s="1"/>
      <c r="G1267" s="1"/>
      <c r="H1267" s="110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3"/>
      <c r="U1267" s="1"/>
      <c r="V1267" s="1"/>
    </row>
    <row r="1268" spans="1:22" x14ac:dyDescent="0.25">
      <c r="A1268" s="1"/>
      <c r="B1268" s="1"/>
      <c r="C1268" s="1"/>
      <c r="D1268" s="1"/>
      <c r="E1268" s="110"/>
      <c r="F1268" s="1"/>
      <c r="G1268" s="1"/>
      <c r="H1268" s="110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3"/>
      <c r="U1268" s="1"/>
      <c r="V1268" s="1"/>
    </row>
    <row r="1269" spans="1:22" x14ac:dyDescent="0.25">
      <c r="A1269" s="1"/>
      <c r="B1269" s="1"/>
      <c r="C1269" s="1"/>
      <c r="D1269" s="1"/>
      <c r="E1269" s="110"/>
      <c r="F1269" s="1"/>
      <c r="G1269" s="1"/>
      <c r="H1269" s="110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3"/>
      <c r="U1269" s="1"/>
      <c r="V1269" s="1"/>
    </row>
    <row r="1270" spans="1:22" x14ac:dyDescent="0.25">
      <c r="A1270" s="1"/>
      <c r="B1270" s="1"/>
      <c r="C1270" s="1"/>
      <c r="D1270" s="1"/>
      <c r="E1270" s="110"/>
      <c r="F1270" s="1"/>
      <c r="G1270" s="1"/>
      <c r="H1270" s="110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3"/>
      <c r="U1270" s="1"/>
      <c r="V1270" s="1"/>
    </row>
    <row r="1271" spans="1:22" x14ac:dyDescent="0.25">
      <c r="A1271" s="1"/>
      <c r="B1271" s="1"/>
      <c r="C1271" s="1"/>
      <c r="D1271" s="1"/>
      <c r="E1271" s="110"/>
      <c r="F1271" s="1"/>
      <c r="G1271" s="1"/>
      <c r="H1271" s="110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3"/>
      <c r="U1271" s="1"/>
      <c r="V1271" s="1"/>
    </row>
    <row r="1272" spans="1:22" x14ac:dyDescent="0.25">
      <c r="A1272" s="1"/>
      <c r="B1272" s="1"/>
      <c r="C1272" s="1"/>
      <c r="D1272" s="1"/>
      <c r="E1272" s="110"/>
      <c r="F1272" s="1"/>
      <c r="G1272" s="1"/>
      <c r="H1272" s="110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3"/>
      <c r="U1272" s="1"/>
      <c r="V1272" s="1"/>
    </row>
    <row r="1273" spans="1:22" x14ac:dyDescent="0.25">
      <c r="A1273" s="1"/>
      <c r="B1273" s="1"/>
      <c r="C1273" s="1"/>
      <c r="D1273" s="1"/>
      <c r="E1273" s="110"/>
      <c r="F1273" s="1"/>
      <c r="G1273" s="1"/>
      <c r="H1273" s="110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3"/>
      <c r="U1273" s="1"/>
      <c r="V1273" s="1"/>
    </row>
    <row r="1274" spans="1:22" x14ac:dyDescent="0.25">
      <c r="A1274" s="1"/>
      <c r="B1274" s="1"/>
      <c r="C1274" s="1"/>
      <c r="D1274" s="1"/>
      <c r="E1274" s="110"/>
      <c r="F1274" s="1"/>
      <c r="G1274" s="1"/>
      <c r="H1274" s="110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3"/>
      <c r="U1274" s="1"/>
      <c r="V1274" s="1"/>
    </row>
    <row r="1275" spans="1:22" x14ac:dyDescent="0.25">
      <c r="A1275" s="1"/>
      <c r="B1275" s="1"/>
      <c r="C1275" s="1"/>
      <c r="D1275" s="1"/>
      <c r="E1275" s="110"/>
      <c r="F1275" s="1"/>
      <c r="G1275" s="1"/>
      <c r="H1275" s="110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3"/>
      <c r="U1275" s="1"/>
      <c r="V1275" s="1"/>
    </row>
    <row r="1276" spans="1:22" x14ac:dyDescent="0.25">
      <c r="A1276" s="1"/>
      <c r="B1276" s="1"/>
      <c r="C1276" s="1"/>
      <c r="D1276" s="1"/>
      <c r="E1276" s="110"/>
      <c r="F1276" s="1"/>
      <c r="G1276" s="1"/>
      <c r="H1276" s="110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3"/>
      <c r="U1276" s="1"/>
      <c r="V1276" s="1"/>
    </row>
    <row r="1277" spans="1:22" x14ac:dyDescent="0.25">
      <c r="A1277" s="1"/>
      <c r="B1277" s="1"/>
      <c r="C1277" s="1"/>
      <c r="D1277" s="1"/>
      <c r="E1277" s="110"/>
      <c r="F1277" s="1"/>
      <c r="G1277" s="1"/>
      <c r="H1277" s="110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3"/>
      <c r="U1277" s="1"/>
      <c r="V1277" s="1"/>
    </row>
    <row r="1278" spans="1:22" x14ac:dyDescent="0.25">
      <c r="A1278" s="1"/>
      <c r="B1278" s="1"/>
      <c r="C1278" s="1"/>
      <c r="D1278" s="1"/>
      <c r="E1278" s="110"/>
      <c r="F1278" s="1"/>
      <c r="G1278" s="1"/>
      <c r="H1278" s="110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3"/>
      <c r="U1278" s="1"/>
      <c r="V1278" s="1"/>
    </row>
    <row r="1279" spans="1:22" x14ac:dyDescent="0.25">
      <c r="A1279" s="1"/>
      <c r="B1279" s="1"/>
      <c r="C1279" s="1"/>
      <c r="D1279" s="1"/>
      <c r="E1279" s="110"/>
      <c r="F1279" s="1"/>
      <c r="G1279" s="1"/>
      <c r="H1279" s="110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3"/>
      <c r="U1279" s="1"/>
      <c r="V1279" s="1"/>
    </row>
    <row r="1280" spans="1:22" x14ac:dyDescent="0.25">
      <c r="A1280" s="1"/>
      <c r="B1280" s="1"/>
      <c r="C1280" s="1"/>
      <c r="D1280" s="1"/>
      <c r="E1280" s="110"/>
      <c r="F1280" s="1"/>
      <c r="G1280" s="1"/>
      <c r="H1280" s="110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3"/>
      <c r="U1280" s="1"/>
      <c r="V1280" s="1"/>
    </row>
    <row r="1281" spans="1:22" x14ac:dyDescent="0.25">
      <c r="A1281" s="1"/>
      <c r="B1281" s="1"/>
      <c r="C1281" s="1"/>
      <c r="D1281" s="1"/>
      <c r="E1281" s="110"/>
      <c r="F1281" s="1"/>
      <c r="G1281" s="1"/>
      <c r="H1281" s="110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3"/>
      <c r="U1281" s="1"/>
      <c r="V1281" s="1"/>
    </row>
    <row r="1282" spans="1:22" x14ac:dyDescent="0.25">
      <c r="A1282" s="1"/>
      <c r="B1282" s="1"/>
      <c r="C1282" s="1"/>
      <c r="D1282" s="1"/>
      <c r="E1282" s="110"/>
      <c r="F1282" s="1"/>
      <c r="G1282" s="1"/>
      <c r="H1282" s="110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3"/>
      <c r="U1282" s="1"/>
      <c r="V1282" s="1"/>
    </row>
    <row r="1283" spans="1:22" x14ac:dyDescent="0.25">
      <c r="A1283" s="1"/>
      <c r="B1283" s="1"/>
      <c r="C1283" s="1"/>
      <c r="D1283" s="1"/>
      <c r="E1283" s="110"/>
      <c r="F1283" s="1"/>
      <c r="G1283" s="1"/>
      <c r="H1283" s="110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3"/>
      <c r="U1283" s="1"/>
      <c r="V1283" s="1"/>
    </row>
    <row r="1284" spans="1:22" x14ac:dyDescent="0.25">
      <c r="A1284" s="1"/>
      <c r="B1284" s="1"/>
      <c r="C1284" s="1"/>
      <c r="D1284" s="1"/>
      <c r="E1284" s="110"/>
      <c r="F1284" s="1"/>
      <c r="G1284" s="1"/>
      <c r="H1284" s="110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3"/>
      <c r="U1284" s="1"/>
      <c r="V1284" s="1"/>
    </row>
    <row r="1285" spans="1:22" x14ac:dyDescent="0.25">
      <c r="A1285" s="1"/>
      <c r="B1285" s="1"/>
      <c r="C1285" s="1"/>
      <c r="D1285" s="1"/>
      <c r="E1285" s="110"/>
      <c r="F1285" s="1"/>
      <c r="G1285" s="1"/>
      <c r="H1285" s="110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3"/>
      <c r="U1285" s="1"/>
      <c r="V1285" s="1"/>
    </row>
    <row r="1286" spans="1:22" x14ac:dyDescent="0.25">
      <c r="A1286" s="1"/>
      <c r="B1286" s="1"/>
      <c r="C1286" s="1"/>
      <c r="D1286" s="1"/>
      <c r="E1286" s="110"/>
      <c r="F1286" s="1"/>
      <c r="G1286" s="1"/>
      <c r="H1286" s="110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3"/>
      <c r="U1286" s="1"/>
      <c r="V1286" s="1"/>
    </row>
    <row r="1287" spans="1:22" x14ac:dyDescent="0.25">
      <c r="A1287" s="1"/>
      <c r="B1287" s="1"/>
      <c r="C1287" s="1"/>
      <c r="D1287" s="1"/>
      <c r="E1287" s="110"/>
      <c r="F1287" s="1"/>
      <c r="G1287" s="1"/>
      <c r="H1287" s="110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3"/>
      <c r="U1287" s="1"/>
      <c r="V1287" s="1"/>
    </row>
    <row r="1288" spans="1:22" x14ac:dyDescent="0.25">
      <c r="A1288" s="1"/>
      <c r="B1288" s="1"/>
      <c r="C1288" s="1"/>
      <c r="D1288" s="1"/>
      <c r="E1288" s="110"/>
      <c r="F1288" s="1"/>
      <c r="G1288" s="1"/>
      <c r="H1288" s="110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3"/>
      <c r="U1288" s="1"/>
      <c r="V1288" s="1"/>
    </row>
    <row r="1289" spans="1:22" x14ac:dyDescent="0.25">
      <c r="A1289" s="1"/>
      <c r="B1289" s="1"/>
      <c r="C1289" s="1"/>
      <c r="D1289" s="1"/>
      <c r="E1289" s="110"/>
      <c r="F1289" s="1"/>
      <c r="G1289" s="1"/>
      <c r="H1289" s="110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3"/>
      <c r="U1289" s="1"/>
      <c r="V1289" s="1"/>
    </row>
    <row r="1290" spans="1:22" x14ac:dyDescent="0.25">
      <c r="A1290" s="1"/>
      <c r="B1290" s="1"/>
      <c r="C1290" s="1"/>
      <c r="D1290" s="1"/>
      <c r="E1290" s="110"/>
      <c r="F1290" s="1"/>
      <c r="G1290" s="1"/>
      <c r="H1290" s="110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3"/>
      <c r="U1290" s="1"/>
      <c r="V1290" s="1"/>
    </row>
    <row r="1291" spans="1:22" x14ac:dyDescent="0.25">
      <c r="A1291" s="1"/>
      <c r="B1291" s="1"/>
      <c r="C1291" s="1"/>
      <c r="D1291" s="1"/>
      <c r="E1291" s="110"/>
      <c r="F1291" s="1"/>
      <c r="G1291" s="1"/>
      <c r="H1291" s="110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3"/>
      <c r="U1291" s="1"/>
      <c r="V1291" s="1"/>
    </row>
    <row r="1292" spans="1:22" x14ac:dyDescent="0.25">
      <c r="A1292" s="1"/>
      <c r="B1292" s="1"/>
      <c r="C1292" s="1"/>
      <c r="D1292" s="1"/>
      <c r="E1292" s="110"/>
      <c r="F1292" s="1"/>
      <c r="G1292" s="1"/>
      <c r="H1292" s="110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3"/>
      <c r="U1292" s="1"/>
      <c r="V1292" s="1"/>
    </row>
    <row r="1293" spans="1:22" x14ac:dyDescent="0.25">
      <c r="A1293" s="1"/>
      <c r="B1293" s="1"/>
      <c r="C1293" s="1"/>
      <c r="D1293" s="1"/>
      <c r="E1293" s="110"/>
      <c r="F1293" s="1"/>
      <c r="G1293" s="1"/>
      <c r="H1293" s="110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3"/>
      <c r="U1293" s="1"/>
      <c r="V1293" s="1"/>
    </row>
    <row r="1294" spans="1:22" x14ac:dyDescent="0.25">
      <c r="A1294" s="1"/>
      <c r="B1294" s="1"/>
      <c r="C1294" s="1"/>
      <c r="D1294" s="1"/>
      <c r="E1294" s="110"/>
      <c r="F1294" s="1"/>
      <c r="G1294" s="1"/>
      <c r="H1294" s="110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3"/>
      <c r="U1294" s="1"/>
      <c r="V1294" s="1"/>
    </row>
    <row r="1295" spans="1:22" x14ac:dyDescent="0.25">
      <c r="A1295" s="1"/>
      <c r="B1295" s="1"/>
      <c r="C1295" s="1"/>
      <c r="D1295" s="1"/>
      <c r="E1295" s="110"/>
      <c r="F1295" s="1"/>
      <c r="G1295" s="1"/>
      <c r="H1295" s="110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3"/>
      <c r="U1295" s="1"/>
      <c r="V1295" s="1"/>
    </row>
    <row r="1296" spans="1:22" x14ac:dyDescent="0.25">
      <c r="A1296" s="1"/>
      <c r="B1296" s="1"/>
      <c r="C1296" s="1"/>
      <c r="D1296" s="1"/>
      <c r="E1296" s="110"/>
      <c r="F1296" s="1"/>
      <c r="G1296" s="1"/>
      <c r="H1296" s="110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3"/>
      <c r="U1296" s="1"/>
      <c r="V1296" s="1"/>
    </row>
    <row r="1297" spans="1:22" x14ac:dyDescent="0.25">
      <c r="A1297" s="1"/>
      <c r="B1297" s="1"/>
      <c r="C1297" s="1"/>
      <c r="D1297" s="1"/>
      <c r="E1297" s="110"/>
      <c r="F1297" s="1"/>
      <c r="G1297" s="1"/>
      <c r="H1297" s="110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3"/>
      <c r="U1297" s="1"/>
      <c r="V1297" s="1"/>
    </row>
    <row r="1298" spans="1:22" x14ac:dyDescent="0.25">
      <c r="A1298" s="1"/>
      <c r="B1298" s="1"/>
      <c r="C1298" s="1"/>
      <c r="D1298" s="1"/>
      <c r="E1298" s="110"/>
      <c r="F1298" s="1"/>
      <c r="G1298" s="1"/>
      <c r="H1298" s="110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3"/>
      <c r="U1298" s="1"/>
      <c r="V1298" s="1"/>
    </row>
    <row r="1299" spans="1:22" x14ac:dyDescent="0.25">
      <c r="A1299" s="1"/>
      <c r="B1299" s="1"/>
      <c r="C1299" s="1"/>
      <c r="D1299" s="1"/>
      <c r="E1299" s="110"/>
      <c r="F1299" s="1"/>
      <c r="G1299" s="1"/>
      <c r="H1299" s="110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3"/>
      <c r="U1299" s="1"/>
      <c r="V1299" s="1"/>
    </row>
    <row r="1300" spans="1:22" x14ac:dyDescent="0.25">
      <c r="A1300" s="1"/>
      <c r="B1300" s="1"/>
      <c r="C1300" s="1"/>
      <c r="D1300" s="1"/>
      <c r="E1300" s="110"/>
      <c r="F1300" s="1"/>
      <c r="G1300" s="1"/>
      <c r="H1300" s="110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3"/>
      <c r="U1300" s="1"/>
      <c r="V1300" s="1"/>
    </row>
    <row r="1301" spans="1:22" x14ac:dyDescent="0.25">
      <c r="A1301" s="1"/>
      <c r="B1301" s="1"/>
      <c r="C1301" s="1"/>
      <c r="D1301" s="1"/>
      <c r="E1301" s="110"/>
      <c r="F1301" s="1"/>
      <c r="G1301" s="1"/>
      <c r="H1301" s="110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3"/>
      <c r="U1301" s="1"/>
      <c r="V1301" s="1"/>
    </row>
    <row r="1302" spans="1:22" x14ac:dyDescent="0.25">
      <c r="A1302" s="1"/>
      <c r="B1302" s="1"/>
      <c r="C1302" s="1"/>
      <c r="D1302" s="1"/>
      <c r="E1302" s="110"/>
      <c r="F1302" s="1"/>
      <c r="G1302" s="1"/>
      <c r="H1302" s="110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3"/>
      <c r="U1302" s="1"/>
      <c r="V1302" s="1"/>
    </row>
    <row r="1303" spans="1:22" x14ac:dyDescent="0.25">
      <c r="A1303" s="1"/>
      <c r="B1303" s="1"/>
      <c r="C1303" s="1"/>
      <c r="D1303" s="1"/>
      <c r="E1303" s="110"/>
      <c r="F1303" s="1"/>
      <c r="G1303" s="1"/>
      <c r="H1303" s="110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3"/>
      <c r="U1303" s="1"/>
      <c r="V1303" s="1"/>
    </row>
    <row r="1304" spans="1:22" x14ac:dyDescent="0.25">
      <c r="A1304" s="1"/>
      <c r="B1304" s="1"/>
      <c r="C1304" s="1"/>
      <c r="D1304" s="1"/>
      <c r="E1304" s="110"/>
      <c r="F1304" s="1"/>
      <c r="G1304" s="1"/>
      <c r="H1304" s="110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3"/>
      <c r="U1304" s="1"/>
      <c r="V1304" s="1"/>
    </row>
    <row r="1305" spans="1:22" x14ac:dyDescent="0.25">
      <c r="A1305" s="1"/>
      <c r="B1305" s="1"/>
      <c r="C1305" s="1"/>
      <c r="D1305" s="1"/>
      <c r="E1305" s="110"/>
      <c r="F1305" s="1"/>
      <c r="G1305" s="1"/>
      <c r="H1305" s="110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3"/>
      <c r="U1305" s="1"/>
      <c r="V1305" s="1"/>
    </row>
    <row r="1306" spans="1:22" x14ac:dyDescent="0.25">
      <c r="A1306" s="1"/>
      <c r="B1306" s="1"/>
      <c r="C1306" s="1"/>
      <c r="D1306" s="1"/>
      <c r="E1306" s="110"/>
      <c r="F1306" s="1"/>
      <c r="G1306" s="1"/>
      <c r="H1306" s="110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3"/>
      <c r="U1306" s="1"/>
      <c r="V1306" s="1"/>
    </row>
    <row r="1307" spans="1:22" x14ac:dyDescent="0.25">
      <c r="A1307" s="1"/>
      <c r="B1307" s="1"/>
      <c r="C1307" s="1"/>
      <c r="D1307" s="1"/>
      <c r="E1307" s="110"/>
      <c r="F1307" s="1"/>
      <c r="G1307" s="1"/>
      <c r="H1307" s="110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3"/>
      <c r="U1307" s="1"/>
      <c r="V1307" s="1"/>
    </row>
    <row r="1308" spans="1:22" x14ac:dyDescent="0.25">
      <c r="A1308" s="1"/>
      <c r="B1308" s="1"/>
      <c r="C1308" s="1"/>
      <c r="D1308" s="1"/>
      <c r="E1308" s="110"/>
      <c r="F1308" s="1"/>
      <c r="G1308" s="1"/>
      <c r="H1308" s="110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3"/>
      <c r="U1308" s="1"/>
      <c r="V1308" s="1"/>
    </row>
    <row r="1309" spans="1:22" x14ac:dyDescent="0.25">
      <c r="A1309" s="1"/>
      <c r="B1309" s="1"/>
      <c r="C1309" s="1"/>
      <c r="D1309" s="1"/>
      <c r="E1309" s="110"/>
      <c r="F1309" s="1"/>
      <c r="G1309" s="1"/>
      <c r="H1309" s="110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3"/>
      <c r="U1309" s="1"/>
      <c r="V1309" s="1"/>
    </row>
    <row r="1310" spans="1:22" x14ac:dyDescent="0.25">
      <c r="A1310" s="1"/>
      <c r="B1310" s="1"/>
      <c r="C1310" s="1"/>
      <c r="D1310" s="1"/>
      <c r="E1310" s="110"/>
      <c r="F1310" s="1"/>
      <c r="G1310" s="1"/>
      <c r="H1310" s="110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3"/>
      <c r="U1310" s="1"/>
      <c r="V1310" s="1"/>
    </row>
    <row r="1311" spans="1:22" x14ac:dyDescent="0.25">
      <c r="A1311" s="1"/>
      <c r="B1311" s="1"/>
      <c r="C1311" s="1"/>
      <c r="D1311" s="1"/>
      <c r="E1311" s="110"/>
      <c r="F1311" s="1"/>
      <c r="G1311" s="1"/>
      <c r="H1311" s="110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3"/>
      <c r="U1311" s="1"/>
      <c r="V1311" s="1"/>
    </row>
    <row r="1312" spans="1:22" x14ac:dyDescent="0.25">
      <c r="A1312" s="1"/>
      <c r="B1312" s="1"/>
      <c r="C1312" s="1"/>
      <c r="D1312" s="1"/>
      <c r="E1312" s="110"/>
      <c r="F1312" s="1"/>
      <c r="G1312" s="1"/>
      <c r="H1312" s="110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3"/>
      <c r="U1312" s="1"/>
      <c r="V1312" s="1"/>
    </row>
    <row r="1313" spans="1:22" x14ac:dyDescent="0.25">
      <c r="A1313" s="1"/>
      <c r="B1313" s="1"/>
      <c r="C1313" s="1"/>
      <c r="D1313" s="1"/>
      <c r="E1313" s="110"/>
      <c r="F1313" s="1"/>
      <c r="G1313" s="1"/>
      <c r="H1313" s="110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3"/>
      <c r="U1313" s="1"/>
      <c r="V1313" s="1"/>
    </row>
    <row r="1314" spans="1:22" x14ac:dyDescent="0.25">
      <c r="A1314" s="1"/>
      <c r="B1314" s="1"/>
      <c r="C1314" s="1"/>
      <c r="D1314" s="1"/>
      <c r="E1314" s="110"/>
      <c r="F1314" s="1"/>
      <c r="G1314" s="1"/>
      <c r="H1314" s="110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3"/>
      <c r="U1314" s="1"/>
      <c r="V1314" s="1"/>
    </row>
    <row r="1315" spans="1:22" x14ac:dyDescent="0.25">
      <c r="A1315" s="1"/>
      <c r="B1315" s="1"/>
      <c r="C1315" s="1"/>
      <c r="D1315" s="1"/>
      <c r="E1315" s="110"/>
      <c r="F1315" s="1"/>
      <c r="G1315" s="1"/>
      <c r="H1315" s="110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3"/>
      <c r="U1315" s="1"/>
      <c r="V1315" s="1"/>
    </row>
    <row r="1316" spans="1:22" x14ac:dyDescent="0.25">
      <c r="A1316" s="1"/>
      <c r="B1316" s="1"/>
      <c r="C1316" s="1"/>
      <c r="D1316" s="1"/>
      <c r="E1316" s="110"/>
      <c r="F1316" s="1"/>
      <c r="G1316" s="1"/>
      <c r="H1316" s="110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3"/>
      <c r="U1316" s="1"/>
      <c r="V1316" s="1"/>
    </row>
    <row r="1317" spans="1:22" x14ac:dyDescent="0.25">
      <c r="A1317" s="1"/>
      <c r="B1317" s="1"/>
      <c r="C1317" s="1"/>
      <c r="D1317" s="1"/>
      <c r="E1317" s="110"/>
      <c r="F1317" s="1"/>
      <c r="G1317" s="1"/>
      <c r="H1317" s="110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3"/>
      <c r="U1317" s="1"/>
      <c r="V1317" s="1"/>
    </row>
    <row r="1318" spans="1:22" x14ac:dyDescent="0.25">
      <c r="A1318" s="1"/>
      <c r="B1318" s="1"/>
      <c r="C1318" s="1"/>
      <c r="D1318" s="1"/>
      <c r="E1318" s="110"/>
      <c r="F1318" s="1"/>
      <c r="G1318" s="1"/>
      <c r="H1318" s="110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3"/>
      <c r="U1318" s="1"/>
      <c r="V1318" s="1"/>
    </row>
    <row r="1319" spans="1:22" x14ac:dyDescent="0.25">
      <c r="A1319" s="1"/>
      <c r="B1319" s="1"/>
      <c r="C1319" s="1"/>
      <c r="D1319" s="1"/>
      <c r="E1319" s="110"/>
      <c r="F1319" s="1"/>
      <c r="G1319" s="1"/>
      <c r="H1319" s="110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3"/>
      <c r="U1319" s="1"/>
      <c r="V1319" s="1"/>
    </row>
    <row r="1320" spans="1:22" x14ac:dyDescent="0.25">
      <c r="A1320" s="1"/>
      <c r="B1320" s="1"/>
      <c r="C1320" s="1"/>
      <c r="D1320" s="1"/>
      <c r="E1320" s="110"/>
      <c r="F1320" s="1"/>
      <c r="G1320" s="1"/>
      <c r="H1320" s="110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3"/>
      <c r="U1320" s="1"/>
      <c r="V1320" s="1"/>
    </row>
    <row r="1321" spans="1:22" x14ac:dyDescent="0.25">
      <c r="A1321" s="1"/>
      <c r="B1321" s="1"/>
      <c r="C1321" s="1"/>
      <c r="D1321" s="1"/>
      <c r="E1321" s="110"/>
      <c r="F1321" s="1"/>
      <c r="G1321" s="1"/>
      <c r="H1321" s="110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3"/>
      <c r="U1321" s="1"/>
      <c r="V1321" s="1"/>
    </row>
    <row r="1322" spans="1:22" x14ac:dyDescent="0.25">
      <c r="A1322" s="1"/>
      <c r="B1322" s="1"/>
      <c r="C1322" s="1"/>
      <c r="D1322" s="1"/>
      <c r="E1322" s="110"/>
      <c r="F1322" s="1"/>
      <c r="G1322" s="1"/>
      <c r="H1322" s="110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3"/>
      <c r="U1322" s="1"/>
      <c r="V1322" s="1"/>
    </row>
    <row r="1323" spans="1:22" x14ac:dyDescent="0.25">
      <c r="A1323" s="1"/>
      <c r="B1323" s="1"/>
      <c r="C1323" s="1"/>
      <c r="D1323" s="1"/>
      <c r="E1323" s="110"/>
      <c r="F1323" s="1"/>
      <c r="G1323" s="1"/>
      <c r="H1323" s="110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3"/>
      <c r="U1323" s="1"/>
      <c r="V1323" s="1"/>
    </row>
    <row r="1324" spans="1:22" x14ac:dyDescent="0.25">
      <c r="A1324" s="1"/>
      <c r="B1324" s="1"/>
      <c r="C1324" s="1"/>
      <c r="D1324" s="1"/>
      <c r="E1324" s="110"/>
      <c r="F1324" s="1"/>
      <c r="G1324" s="1"/>
      <c r="H1324" s="110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3"/>
      <c r="U1324" s="1"/>
      <c r="V1324" s="1"/>
    </row>
    <row r="1325" spans="1:22" x14ac:dyDescent="0.25">
      <c r="A1325" s="1"/>
      <c r="B1325" s="1"/>
      <c r="C1325" s="1"/>
      <c r="D1325" s="1"/>
      <c r="E1325" s="110"/>
      <c r="F1325" s="1"/>
      <c r="G1325" s="1"/>
      <c r="H1325" s="110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3"/>
      <c r="U1325" s="1"/>
      <c r="V1325" s="1"/>
    </row>
    <row r="1326" spans="1:22" x14ac:dyDescent="0.25">
      <c r="A1326" s="1"/>
      <c r="B1326" s="1"/>
      <c r="C1326" s="1"/>
      <c r="D1326" s="1"/>
      <c r="E1326" s="110"/>
      <c r="F1326" s="1"/>
      <c r="G1326" s="1"/>
      <c r="H1326" s="110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3"/>
      <c r="U1326" s="1"/>
      <c r="V1326" s="1"/>
    </row>
    <row r="1327" spans="1:22" x14ac:dyDescent="0.25">
      <c r="A1327" s="1"/>
      <c r="B1327" s="1"/>
      <c r="C1327" s="1"/>
      <c r="D1327" s="1"/>
      <c r="E1327" s="110"/>
      <c r="F1327" s="1"/>
      <c r="G1327" s="1"/>
      <c r="H1327" s="110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3"/>
      <c r="U1327" s="1"/>
      <c r="V1327" s="1"/>
    </row>
    <row r="1328" spans="1:22" x14ac:dyDescent="0.25">
      <c r="A1328" s="1"/>
      <c r="B1328" s="1"/>
      <c r="C1328" s="1"/>
      <c r="D1328" s="1"/>
      <c r="E1328" s="110"/>
      <c r="F1328" s="1"/>
      <c r="G1328" s="1"/>
      <c r="H1328" s="110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3"/>
      <c r="U1328" s="1"/>
      <c r="V1328" s="1"/>
    </row>
    <row r="1329" spans="1:22" x14ac:dyDescent="0.25">
      <c r="A1329" s="1"/>
      <c r="B1329" s="1"/>
      <c r="C1329" s="1"/>
      <c r="D1329" s="1"/>
      <c r="E1329" s="110"/>
      <c r="F1329" s="1"/>
      <c r="G1329" s="1"/>
      <c r="H1329" s="110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3"/>
      <c r="U1329" s="1"/>
      <c r="V1329" s="1"/>
    </row>
    <row r="1330" spans="1:22" x14ac:dyDescent="0.25">
      <c r="A1330" s="1"/>
      <c r="B1330" s="1"/>
      <c r="C1330" s="1"/>
      <c r="D1330" s="1"/>
      <c r="E1330" s="110"/>
      <c r="F1330" s="1"/>
      <c r="G1330" s="1"/>
      <c r="H1330" s="110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3"/>
      <c r="U1330" s="1"/>
      <c r="V1330" s="1"/>
    </row>
    <row r="1331" spans="1:22" x14ac:dyDescent="0.25">
      <c r="A1331" s="1"/>
      <c r="B1331" s="1"/>
      <c r="C1331" s="1"/>
      <c r="D1331" s="1"/>
      <c r="E1331" s="110"/>
      <c r="F1331" s="1"/>
      <c r="G1331" s="1"/>
      <c r="H1331" s="110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3"/>
      <c r="U1331" s="1"/>
      <c r="V1331" s="1"/>
    </row>
    <row r="1332" spans="1:22" x14ac:dyDescent="0.25">
      <c r="A1332" s="1"/>
      <c r="B1332" s="1"/>
      <c r="C1332" s="1"/>
      <c r="D1332" s="1"/>
      <c r="E1332" s="110"/>
      <c r="F1332" s="1"/>
      <c r="G1332" s="1"/>
      <c r="H1332" s="110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3"/>
      <c r="U1332" s="1"/>
      <c r="V1332" s="1"/>
    </row>
    <row r="1333" spans="1:22" x14ac:dyDescent="0.25">
      <c r="A1333" s="1"/>
      <c r="B1333" s="1"/>
      <c r="C1333" s="1"/>
      <c r="D1333" s="1"/>
      <c r="E1333" s="110"/>
      <c r="F1333" s="1"/>
      <c r="G1333" s="1"/>
      <c r="H1333" s="110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3"/>
      <c r="U1333" s="1"/>
      <c r="V1333" s="1"/>
    </row>
    <row r="1334" spans="1:22" x14ac:dyDescent="0.25">
      <c r="A1334" s="1"/>
      <c r="B1334" s="1"/>
      <c r="C1334" s="1"/>
      <c r="D1334" s="1"/>
      <c r="E1334" s="110"/>
      <c r="F1334" s="1"/>
      <c r="G1334" s="1"/>
      <c r="H1334" s="110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3"/>
      <c r="U1334" s="1"/>
      <c r="V1334" s="1"/>
    </row>
    <row r="1335" spans="1:22" x14ac:dyDescent="0.25">
      <c r="A1335" s="1"/>
      <c r="B1335" s="1"/>
      <c r="C1335" s="1"/>
      <c r="D1335" s="1"/>
      <c r="E1335" s="110"/>
      <c r="F1335" s="1"/>
      <c r="G1335" s="1"/>
      <c r="H1335" s="110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3"/>
      <c r="U1335" s="1"/>
      <c r="V1335" s="1"/>
    </row>
    <row r="1336" spans="1:22" x14ac:dyDescent="0.25">
      <c r="A1336" s="1"/>
      <c r="B1336" s="1"/>
      <c r="C1336" s="1"/>
      <c r="D1336" s="1"/>
      <c r="E1336" s="110"/>
      <c r="F1336" s="1"/>
      <c r="G1336" s="1"/>
      <c r="H1336" s="110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3"/>
      <c r="U1336" s="1"/>
      <c r="V1336" s="1"/>
    </row>
    <row r="1337" spans="1:22" x14ac:dyDescent="0.25">
      <c r="A1337" s="1"/>
      <c r="B1337" s="1"/>
      <c r="C1337" s="1"/>
      <c r="D1337" s="1"/>
      <c r="E1337" s="110"/>
      <c r="F1337" s="1"/>
      <c r="G1337" s="1"/>
      <c r="H1337" s="110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3"/>
      <c r="U1337" s="1"/>
      <c r="V1337" s="1"/>
    </row>
    <row r="1338" spans="1:22" x14ac:dyDescent="0.25">
      <c r="A1338" s="1"/>
      <c r="B1338" s="1"/>
      <c r="C1338" s="1"/>
      <c r="D1338" s="1"/>
      <c r="E1338" s="110"/>
      <c r="F1338" s="1"/>
      <c r="G1338" s="1"/>
      <c r="H1338" s="110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3"/>
      <c r="U1338" s="1"/>
      <c r="V1338" s="1"/>
    </row>
    <row r="1339" spans="1:22" x14ac:dyDescent="0.25">
      <c r="A1339" s="1"/>
      <c r="B1339" s="1"/>
      <c r="C1339" s="1"/>
      <c r="D1339" s="1"/>
      <c r="E1339" s="110"/>
      <c r="F1339" s="1"/>
      <c r="G1339" s="1"/>
      <c r="H1339" s="110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3"/>
      <c r="U1339" s="1"/>
      <c r="V1339" s="1"/>
    </row>
    <row r="1340" spans="1:22" x14ac:dyDescent="0.25">
      <c r="A1340" s="1"/>
      <c r="B1340" s="1"/>
      <c r="C1340" s="1"/>
      <c r="D1340" s="1"/>
      <c r="E1340" s="110"/>
      <c r="F1340" s="1"/>
      <c r="G1340" s="1"/>
      <c r="H1340" s="110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3"/>
      <c r="U1340" s="1"/>
      <c r="V1340" s="1"/>
    </row>
    <row r="1341" spans="1:22" x14ac:dyDescent="0.25">
      <c r="A1341" s="1"/>
      <c r="B1341" s="1"/>
      <c r="C1341" s="1"/>
      <c r="D1341" s="1"/>
      <c r="E1341" s="110"/>
      <c r="F1341" s="1"/>
      <c r="G1341" s="1"/>
      <c r="H1341" s="110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3"/>
      <c r="U1341" s="1"/>
      <c r="V1341" s="1"/>
    </row>
    <row r="1342" spans="1:22" x14ac:dyDescent="0.25">
      <c r="A1342" s="1"/>
      <c r="B1342" s="1"/>
      <c r="C1342" s="1"/>
      <c r="D1342" s="1"/>
      <c r="E1342" s="110"/>
      <c r="F1342" s="1"/>
      <c r="G1342" s="1"/>
      <c r="H1342" s="110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3"/>
      <c r="U1342" s="1"/>
      <c r="V1342" s="1"/>
    </row>
    <row r="1343" spans="1:22" x14ac:dyDescent="0.25">
      <c r="A1343" s="1"/>
      <c r="B1343" s="1"/>
      <c r="C1343" s="1"/>
      <c r="D1343" s="1"/>
      <c r="E1343" s="110"/>
      <c r="F1343" s="1"/>
      <c r="G1343" s="1"/>
      <c r="H1343" s="110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3"/>
      <c r="U1343" s="1"/>
      <c r="V1343" s="1"/>
    </row>
    <row r="1344" spans="1:22" x14ac:dyDescent="0.25">
      <c r="A1344" s="1"/>
      <c r="B1344" s="1"/>
      <c r="C1344" s="1"/>
      <c r="D1344" s="1"/>
      <c r="E1344" s="110"/>
      <c r="F1344" s="1"/>
      <c r="G1344" s="1"/>
      <c r="H1344" s="110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3"/>
      <c r="U1344" s="1"/>
      <c r="V1344" s="1"/>
    </row>
    <row r="1345" spans="1:22" x14ac:dyDescent="0.25">
      <c r="A1345" s="1"/>
      <c r="B1345" s="1"/>
      <c r="C1345" s="1"/>
      <c r="D1345" s="1"/>
      <c r="E1345" s="110"/>
      <c r="F1345" s="1"/>
      <c r="G1345" s="1"/>
      <c r="H1345" s="110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3"/>
      <c r="U1345" s="1"/>
      <c r="V1345" s="1"/>
    </row>
    <row r="1346" spans="1:22" x14ac:dyDescent="0.25">
      <c r="A1346" s="1"/>
      <c r="B1346" s="1"/>
      <c r="C1346" s="1"/>
      <c r="D1346" s="1"/>
      <c r="E1346" s="110"/>
      <c r="F1346" s="1"/>
      <c r="G1346" s="1"/>
      <c r="H1346" s="110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3"/>
      <c r="U1346" s="1"/>
      <c r="V1346" s="1"/>
    </row>
    <row r="1347" spans="1:22" x14ac:dyDescent="0.25">
      <c r="A1347" s="1"/>
      <c r="B1347" s="1"/>
      <c r="C1347" s="1"/>
      <c r="D1347" s="1"/>
      <c r="E1347" s="110"/>
      <c r="F1347" s="1"/>
      <c r="G1347" s="1"/>
      <c r="H1347" s="110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3"/>
      <c r="U1347" s="1"/>
      <c r="V1347" s="1"/>
    </row>
    <row r="1348" spans="1:22" x14ac:dyDescent="0.25">
      <c r="A1348" s="1"/>
      <c r="B1348" s="1"/>
      <c r="C1348" s="1"/>
      <c r="D1348" s="1"/>
      <c r="E1348" s="110"/>
      <c r="F1348" s="1"/>
      <c r="G1348" s="1"/>
      <c r="H1348" s="110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3"/>
      <c r="U1348" s="1"/>
      <c r="V1348" s="1"/>
    </row>
    <row r="1349" spans="1:22" x14ac:dyDescent="0.25">
      <c r="A1349" s="1"/>
      <c r="B1349" s="1"/>
      <c r="C1349" s="1"/>
      <c r="D1349" s="1"/>
      <c r="E1349" s="110"/>
      <c r="F1349" s="1"/>
      <c r="G1349" s="1"/>
      <c r="H1349" s="110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3"/>
      <c r="U1349" s="1"/>
      <c r="V1349" s="1"/>
    </row>
    <row r="1350" spans="1:22" x14ac:dyDescent="0.25">
      <c r="A1350" s="1"/>
      <c r="B1350" s="1"/>
      <c r="C1350" s="1"/>
      <c r="D1350" s="1"/>
      <c r="E1350" s="110"/>
      <c r="F1350" s="1"/>
      <c r="G1350" s="1"/>
      <c r="H1350" s="110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3"/>
      <c r="U1350" s="1"/>
      <c r="V1350" s="1"/>
    </row>
    <row r="1351" spans="1:22" x14ac:dyDescent="0.25">
      <c r="A1351" s="1"/>
      <c r="B1351" s="1"/>
      <c r="C1351" s="1"/>
      <c r="D1351" s="1"/>
      <c r="E1351" s="110"/>
      <c r="F1351" s="1"/>
      <c r="G1351" s="1"/>
      <c r="H1351" s="110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3"/>
      <c r="U1351" s="1"/>
      <c r="V1351" s="1"/>
    </row>
    <row r="1352" spans="1:22" x14ac:dyDescent="0.25">
      <c r="A1352" s="1"/>
      <c r="B1352" s="1"/>
      <c r="C1352" s="1"/>
      <c r="D1352" s="1"/>
      <c r="E1352" s="110"/>
      <c r="F1352" s="1"/>
      <c r="G1352" s="1"/>
      <c r="H1352" s="110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3"/>
      <c r="U1352" s="1"/>
      <c r="V1352" s="1"/>
    </row>
    <row r="1353" spans="1:22" x14ac:dyDescent="0.25">
      <c r="A1353" s="1"/>
      <c r="B1353" s="1"/>
      <c r="C1353" s="1"/>
      <c r="D1353" s="1"/>
      <c r="E1353" s="110"/>
      <c r="F1353" s="1"/>
      <c r="G1353" s="1"/>
      <c r="H1353" s="110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3"/>
      <c r="U1353" s="1"/>
      <c r="V1353" s="1"/>
    </row>
    <row r="1354" spans="1:22" x14ac:dyDescent="0.25">
      <c r="A1354" s="1"/>
      <c r="B1354" s="1"/>
      <c r="C1354" s="1"/>
      <c r="D1354" s="1"/>
      <c r="E1354" s="110"/>
      <c r="F1354" s="1"/>
      <c r="G1354" s="1"/>
      <c r="H1354" s="110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3"/>
      <c r="U1354" s="1"/>
      <c r="V1354" s="1"/>
    </row>
    <row r="1355" spans="1:22" x14ac:dyDescent="0.25">
      <c r="A1355" s="1"/>
      <c r="B1355" s="1"/>
      <c r="C1355" s="1"/>
      <c r="D1355" s="1"/>
      <c r="E1355" s="110"/>
      <c r="F1355" s="1"/>
      <c r="G1355" s="1"/>
      <c r="H1355" s="110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3"/>
      <c r="U1355" s="1"/>
      <c r="V1355" s="1"/>
    </row>
    <row r="1356" spans="1:22" x14ac:dyDescent="0.25">
      <c r="A1356" s="1"/>
      <c r="B1356" s="1"/>
      <c r="C1356" s="1"/>
      <c r="D1356" s="1"/>
      <c r="E1356" s="110"/>
      <c r="F1356" s="1"/>
      <c r="G1356" s="1"/>
      <c r="H1356" s="110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3"/>
      <c r="U1356" s="1"/>
      <c r="V1356" s="1"/>
    </row>
    <row r="1357" spans="1:22" x14ac:dyDescent="0.25">
      <c r="A1357" s="1"/>
      <c r="B1357" s="1"/>
      <c r="C1357" s="1"/>
      <c r="D1357" s="1"/>
      <c r="E1357" s="110"/>
      <c r="F1357" s="1"/>
      <c r="G1357" s="1"/>
      <c r="H1357" s="110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3"/>
      <c r="U1357" s="1"/>
      <c r="V1357" s="1"/>
    </row>
    <row r="1358" spans="1:22" x14ac:dyDescent="0.25">
      <c r="A1358" s="1"/>
      <c r="B1358" s="1"/>
      <c r="C1358" s="1"/>
      <c r="D1358" s="1"/>
      <c r="E1358" s="110"/>
      <c r="F1358" s="1"/>
      <c r="G1358" s="1"/>
      <c r="H1358" s="110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3"/>
      <c r="U1358" s="1"/>
      <c r="V1358" s="1"/>
    </row>
    <row r="1359" spans="1:22" x14ac:dyDescent="0.25">
      <c r="A1359" s="1"/>
      <c r="B1359" s="1"/>
      <c r="C1359" s="1"/>
      <c r="D1359" s="1"/>
      <c r="E1359" s="110"/>
      <c r="F1359" s="1"/>
      <c r="G1359" s="1"/>
      <c r="H1359" s="110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3"/>
      <c r="U1359" s="1"/>
      <c r="V1359" s="1"/>
    </row>
    <row r="1360" spans="1:22" x14ac:dyDescent="0.25">
      <c r="A1360" s="1"/>
      <c r="B1360" s="1"/>
      <c r="C1360" s="1"/>
      <c r="D1360" s="1"/>
      <c r="E1360" s="110"/>
      <c r="F1360" s="1"/>
      <c r="G1360" s="1"/>
      <c r="H1360" s="110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3"/>
      <c r="U1360" s="1"/>
      <c r="V1360" s="1"/>
    </row>
    <row r="1361" spans="1:22" x14ac:dyDescent="0.25">
      <c r="A1361" s="1"/>
      <c r="B1361" s="1"/>
      <c r="C1361" s="1"/>
      <c r="D1361" s="1"/>
      <c r="E1361" s="110"/>
      <c r="F1361" s="1"/>
      <c r="G1361" s="1"/>
      <c r="H1361" s="110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3"/>
      <c r="U1361" s="1"/>
      <c r="V1361" s="1"/>
    </row>
    <row r="1362" spans="1:22" x14ac:dyDescent="0.25">
      <c r="A1362" s="1"/>
      <c r="B1362" s="1"/>
      <c r="C1362" s="1"/>
      <c r="D1362" s="1"/>
      <c r="E1362" s="110"/>
      <c r="F1362" s="1"/>
      <c r="G1362" s="1"/>
      <c r="H1362" s="110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3"/>
      <c r="U1362" s="1"/>
      <c r="V1362" s="1"/>
    </row>
    <row r="1363" spans="1:22" x14ac:dyDescent="0.25">
      <c r="A1363" s="1"/>
      <c r="B1363" s="1"/>
      <c r="C1363" s="1"/>
      <c r="D1363" s="1"/>
      <c r="E1363" s="110"/>
      <c r="F1363" s="1"/>
      <c r="G1363" s="1"/>
      <c r="H1363" s="110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3"/>
      <c r="U1363" s="1"/>
      <c r="V1363" s="1"/>
    </row>
    <row r="1364" spans="1:22" x14ac:dyDescent="0.25">
      <c r="A1364" s="1"/>
      <c r="B1364" s="1"/>
      <c r="C1364" s="1"/>
      <c r="D1364" s="1"/>
      <c r="E1364" s="110"/>
      <c r="F1364" s="1"/>
      <c r="G1364" s="1"/>
      <c r="H1364" s="110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3"/>
      <c r="U1364" s="1"/>
      <c r="V1364" s="1"/>
    </row>
    <row r="1365" spans="1:22" x14ac:dyDescent="0.25">
      <c r="A1365" s="1"/>
      <c r="B1365" s="1"/>
      <c r="C1365" s="1"/>
      <c r="D1365" s="1"/>
      <c r="E1365" s="110"/>
      <c r="F1365" s="1"/>
      <c r="G1365" s="1"/>
      <c r="H1365" s="110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3"/>
      <c r="U1365" s="1"/>
      <c r="V1365" s="1"/>
    </row>
    <row r="1366" spans="1:22" x14ac:dyDescent="0.25">
      <c r="A1366" s="1"/>
      <c r="B1366" s="1"/>
      <c r="C1366" s="1"/>
      <c r="D1366" s="1"/>
      <c r="E1366" s="110"/>
      <c r="F1366" s="1"/>
      <c r="G1366" s="1"/>
      <c r="H1366" s="110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3"/>
      <c r="U1366" s="1"/>
      <c r="V1366" s="1"/>
    </row>
    <row r="1367" spans="1:22" x14ac:dyDescent="0.25">
      <c r="A1367" s="1"/>
      <c r="B1367" s="1"/>
      <c r="C1367" s="1"/>
      <c r="D1367" s="1"/>
      <c r="E1367" s="110"/>
      <c r="F1367" s="1"/>
      <c r="G1367" s="1"/>
      <c r="H1367" s="110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3"/>
      <c r="U1367" s="1"/>
      <c r="V1367" s="1"/>
    </row>
    <row r="1368" spans="1:22" x14ac:dyDescent="0.25">
      <c r="A1368" s="1"/>
      <c r="B1368" s="1"/>
      <c r="C1368" s="1"/>
      <c r="D1368" s="1"/>
      <c r="E1368" s="110"/>
      <c r="F1368" s="1"/>
      <c r="G1368" s="1"/>
      <c r="H1368" s="110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3"/>
      <c r="U1368" s="1"/>
      <c r="V1368" s="1"/>
    </row>
    <row r="1369" spans="1:22" x14ac:dyDescent="0.25">
      <c r="A1369" s="1"/>
      <c r="B1369" s="1"/>
      <c r="C1369" s="1"/>
      <c r="D1369" s="1"/>
      <c r="E1369" s="110"/>
      <c r="F1369" s="1"/>
      <c r="G1369" s="1"/>
      <c r="H1369" s="110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3"/>
      <c r="U1369" s="1"/>
      <c r="V1369" s="1"/>
    </row>
    <row r="1370" spans="1:22" x14ac:dyDescent="0.25">
      <c r="A1370" s="1"/>
      <c r="B1370" s="1"/>
      <c r="C1370" s="1"/>
      <c r="D1370" s="1"/>
      <c r="E1370" s="110"/>
      <c r="F1370" s="1"/>
      <c r="G1370" s="1"/>
      <c r="H1370" s="110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3"/>
      <c r="U1370" s="1"/>
      <c r="V1370" s="1"/>
    </row>
    <row r="1371" spans="1:22" x14ac:dyDescent="0.25">
      <c r="A1371" s="1"/>
      <c r="B1371" s="1"/>
      <c r="C1371" s="1"/>
      <c r="D1371" s="1"/>
      <c r="E1371" s="110"/>
      <c r="F1371" s="1"/>
      <c r="G1371" s="1"/>
      <c r="H1371" s="110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3"/>
      <c r="U1371" s="1"/>
      <c r="V1371" s="1"/>
    </row>
    <row r="1372" spans="1:22" x14ac:dyDescent="0.25">
      <c r="A1372" s="1"/>
      <c r="B1372" s="1"/>
      <c r="C1372" s="1"/>
      <c r="D1372" s="1"/>
      <c r="E1372" s="110"/>
      <c r="F1372" s="1"/>
      <c r="G1372" s="1"/>
      <c r="H1372" s="110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3"/>
      <c r="U1372" s="1"/>
      <c r="V1372" s="1"/>
    </row>
    <row r="1373" spans="1:22" x14ac:dyDescent="0.25">
      <c r="A1373" s="1"/>
      <c r="B1373" s="1"/>
      <c r="C1373" s="1"/>
      <c r="D1373" s="1"/>
      <c r="E1373" s="110"/>
      <c r="F1373" s="1"/>
      <c r="G1373" s="1"/>
      <c r="H1373" s="110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3"/>
      <c r="U1373" s="1"/>
      <c r="V1373" s="1"/>
    </row>
    <row r="1374" spans="1:22" x14ac:dyDescent="0.25">
      <c r="A1374" s="1"/>
      <c r="B1374" s="1"/>
      <c r="C1374" s="1"/>
      <c r="D1374" s="1"/>
      <c r="E1374" s="110"/>
      <c r="F1374" s="1"/>
      <c r="G1374" s="1"/>
      <c r="H1374" s="110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3"/>
      <c r="U1374" s="1"/>
      <c r="V1374" s="1"/>
    </row>
    <row r="1375" spans="1:22" x14ac:dyDescent="0.25">
      <c r="A1375" s="1"/>
      <c r="B1375" s="1"/>
      <c r="C1375" s="1"/>
      <c r="D1375" s="1"/>
      <c r="E1375" s="110"/>
      <c r="F1375" s="1"/>
      <c r="G1375" s="1"/>
      <c r="H1375" s="110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3"/>
      <c r="U1375" s="1"/>
      <c r="V1375" s="1"/>
    </row>
    <row r="1376" spans="1:22" x14ac:dyDescent="0.25">
      <c r="A1376" s="1"/>
      <c r="B1376" s="1"/>
      <c r="C1376" s="1"/>
      <c r="D1376" s="1"/>
      <c r="E1376" s="110"/>
      <c r="F1376" s="1"/>
      <c r="G1376" s="1"/>
      <c r="H1376" s="110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3"/>
      <c r="U1376" s="1"/>
      <c r="V1376" s="1"/>
    </row>
    <row r="1377" spans="1:22" x14ac:dyDescent="0.25">
      <c r="A1377" s="1"/>
      <c r="B1377" s="1"/>
      <c r="C1377" s="1"/>
      <c r="D1377" s="1"/>
      <c r="E1377" s="110"/>
      <c r="F1377" s="1"/>
      <c r="G1377" s="1"/>
      <c r="H1377" s="110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3"/>
      <c r="U1377" s="1"/>
      <c r="V1377" s="1"/>
    </row>
    <row r="1378" spans="1:22" x14ac:dyDescent="0.25">
      <c r="A1378" s="1"/>
      <c r="B1378" s="1"/>
      <c r="C1378" s="1"/>
      <c r="D1378" s="1"/>
      <c r="E1378" s="110"/>
      <c r="F1378" s="1"/>
      <c r="G1378" s="1"/>
      <c r="H1378" s="110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3"/>
      <c r="U1378" s="1"/>
      <c r="V1378" s="1"/>
    </row>
    <row r="1379" spans="1:22" x14ac:dyDescent="0.25">
      <c r="A1379" s="1"/>
      <c r="B1379" s="1"/>
      <c r="C1379" s="1"/>
      <c r="D1379" s="1"/>
      <c r="E1379" s="110"/>
      <c r="F1379" s="1"/>
      <c r="G1379" s="1"/>
      <c r="H1379" s="110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3"/>
      <c r="U1379" s="1"/>
      <c r="V1379" s="1"/>
    </row>
    <row r="1380" spans="1:22" x14ac:dyDescent="0.25">
      <c r="A1380" s="1"/>
      <c r="B1380" s="1"/>
      <c r="C1380" s="1"/>
      <c r="D1380" s="1"/>
      <c r="E1380" s="110"/>
      <c r="F1380" s="1"/>
      <c r="G1380" s="1"/>
      <c r="H1380" s="110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3"/>
      <c r="U1380" s="1"/>
      <c r="V1380" s="1"/>
    </row>
    <row r="1381" spans="1:22" x14ac:dyDescent="0.25">
      <c r="A1381" s="1"/>
      <c r="B1381" s="1"/>
      <c r="C1381" s="1"/>
      <c r="D1381" s="1"/>
      <c r="E1381" s="110"/>
      <c r="F1381" s="1"/>
      <c r="G1381" s="1"/>
      <c r="H1381" s="110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3"/>
      <c r="U1381" s="1"/>
      <c r="V1381" s="1"/>
    </row>
    <row r="1382" spans="1:22" x14ac:dyDescent="0.25">
      <c r="A1382" s="1"/>
      <c r="B1382" s="1"/>
      <c r="C1382" s="1"/>
      <c r="D1382" s="1"/>
      <c r="E1382" s="110"/>
      <c r="F1382" s="1"/>
      <c r="G1382" s="1"/>
      <c r="H1382" s="110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3"/>
      <c r="U1382" s="1"/>
      <c r="V1382" s="1"/>
    </row>
    <row r="1383" spans="1:22" x14ac:dyDescent="0.25">
      <c r="A1383" s="1"/>
      <c r="B1383" s="1"/>
      <c r="C1383" s="1"/>
      <c r="D1383" s="1"/>
      <c r="E1383" s="110"/>
      <c r="F1383" s="1"/>
      <c r="G1383" s="1"/>
      <c r="H1383" s="110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3"/>
      <c r="U1383" s="1"/>
      <c r="V1383" s="1"/>
    </row>
    <row r="1384" spans="1:22" x14ac:dyDescent="0.25">
      <c r="A1384" s="1"/>
      <c r="B1384" s="1"/>
      <c r="C1384" s="1"/>
      <c r="D1384" s="1"/>
      <c r="E1384" s="110"/>
      <c r="F1384" s="1"/>
      <c r="G1384" s="1"/>
      <c r="H1384" s="110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3"/>
      <c r="U1384" s="1"/>
      <c r="V1384" s="1"/>
    </row>
    <row r="1385" spans="1:22" x14ac:dyDescent="0.25">
      <c r="A1385" s="1"/>
      <c r="B1385" s="1"/>
      <c r="C1385" s="1"/>
      <c r="D1385" s="1"/>
      <c r="E1385" s="110"/>
      <c r="F1385" s="1"/>
      <c r="G1385" s="1"/>
      <c r="H1385" s="110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3"/>
      <c r="U1385" s="1"/>
      <c r="V1385" s="1"/>
    </row>
    <row r="1386" spans="1:22" x14ac:dyDescent="0.25">
      <c r="A1386" s="1"/>
      <c r="B1386" s="1"/>
      <c r="C1386" s="1"/>
      <c r="D1386" s="1"/>
      <c r="E1386" s="110"/>
      <c r="F1386" s="1"/>
      <c r="G1386" s="1"/>
      <c r="H1386" s="110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3"/>
      <c r="U1386" s="1"/>
      <c r="V1386" s="1"/>
    </row>
    <row r="1387" spans="1:22" x14ac:dyDescent="0.25">
      <c r="A1387" s="1"/>
      <c r="B1387" s="1"/>
      <c r="C1387" s="1"/>
      <c r="D1387" s="1"/>
      <c r="E1387" s="110"/>
      <c r="F1387" s="1"/>
      <c r="G1387" s="1"/>
      <c r="H1387" s="110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3"/>
      <c r="U1387" s="1"/>
      <c r="V1387" s="1"/>
    </row>
    <row r="1388" spans="1:22" x14ac:dyDescent="0.25">
      <c r="A1388" s="1"/>
      <c r="B1388" s="1"/>
      <c r="C1388" s="1"/>
      <c r="D1388" s="1"/>
      <c r="E1388" s="110"/>
      <c r="F1388" s="1"/>
      <c r="G1388" s="1"/>
      <c r="H1388" s="110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3"/>
      <c r="U1388" s="1"/>
      <c r="V1388" s="1"/>
    </row>
    <row r="1389" spans="1:22" x14ac:dyDescent="0.25">
      <c r="A1389" s="1"/>
      <c r="B1389" s="1"/>
      <c r="C1389" s="1"/>
      <c r="D1389" s="1"/>
      <c r="E1389" s="110"/>
      <c r="F1389" s="1"/>
      <c r="G1389" s="1"/>
      <c r="H1389" s="110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3"/>
      <c r="U1389" s="1"/>
      <c r="V1389" s="1"/>
    </row>
    <row r="1390" spans="1:22" x14ac:dyDescent="0.25">
      <c r="A1390" s="1"/>
      <c r="B1390" s="1"/>
      <c r="C1390" s="1"/>
      <c r="D1390" s="1"/>
      <c r="E1390" s="110"/>
      <c r="F1390" s="1"/>
      <c r="G1390" s="1"/>
      <c r="H1390" s="110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3"/>
      <c r="U1390" s="1"/>
      <c r="V1390" s="1"/>
    </row>
    <row r="1391" spans="1:22" x14ac:dyDescent="0.25">
      <c r="A1391" s="1"/>
      <c r="B1391" s="1"/>
      <c r="C1391" s="1"/>
      <c r="D1391" s="1"/>
      <c r="E1391" s="110"/>
      <c r="F1391" s="1"/>
      <c r="G1391" s="1"/>
      <c r="H1391" s="110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3"/>
      <c r="U1391" s="1"/>
      <c r="V1391" s="1"/>
    </row>
    <row r="1392" spans="1:22" x14ac:dyDescent="0.25">
      <c r="A1392" s="1"/>
      <c r="B1392" s="1"/>
      <c r="C1392" s="1"/>
      <c r="D1392" s="1"/>
      <c r="E1392" s="110"/>
      <c r="F1392" s="1"/>
      <c r="G1392" s="1"/>
      <c r="H1392" s="110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3"/>
      <c r="U1392" s="1"/>
      <c r="V1392" s="1"/>
    </row>
    <row r="1393" spans="1:22" x14ac:dyDescent="0.25">
      <c r="A1393" s="1"/>
      <c r="B1393" s="1"/>
      <c r="C1393" s="1"/>
      <c r="D1393" s="1"/>
      <c r="E1393" s="110"/>
      <c r="F1393" s="1"/>
      <c r="G1393" s="1"/>
      <c r="H1393" s="110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3"/>
      <c r="U1393" s="1"/>
      <c r="V1393" s="1"/>
    </row>
    <row r="1394" spans="1:22" x14ac:dyDescent="0.25">
      <c r="A1394" s="1"/>
      <c r="B1394" s="1"/>
      <c r="C1394" s="1"/>
      <c r="D1394" s="1"/>
      <c r="E1394" s="110"/>
      <c r="F1394" s="1"/>
      <c r="G1394" s="1"/>
      <c r="H1394" s="110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3"/>
      <c r="U1394" s="1"/>
      <c r="V1394" s="1"/>
    </row>
    <row r="1395" spans="1:22" x14ac:dyDescent="0.25">
      <c r="A1395" s="1"/>
      <c r="B1395" s="1"/>
      <c r="C1395" s="1"/>
      <c r="D1395" s="1"/>
      <c r="E1395" s="110"/>
      <c r="F1395" s="1"/>
      <c r="G1395" s="1"/>
      <c r="H1395" s="110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3"/>
      <c r="U1395" s="1"/>
      <c r="V1395" s="1"/>
    </row>
    <row r="1396" spans="1:22" x14ac:dyDescent="0.25">
      <c r="A1396" s="1"/>
      <c r="B1396" s="1"/>
      <c r="C1396" s="1"/>
      <c r="D1396" s="1"/>
      <c r="E1396" s="110"/>
      <c r="F1396" s="1"/>
      <c r="G1396" s="1"/>
      <c r="H1396" s="110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3"/>
      <c r="U1396" s="1"/>
      <c r="V1396" s="1"/>
    </row>
    <row r="1397" spans="1:22" x14ac:dyDescent="0.25">
      <c r="A1397" s="1"/>
      <c r="B1397" s="1"/>
      <c r="C1397" s="1"/>
      <c r="D1397" s="1"/>
      <c r="E1397" s="110"/>
      <c r="F1397" s="1"/>
      <c r="G1397" s="1"/>
      <c r="H1397" s="110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3"/>
      <c r="U1397" s="1"/>
      <c r="V1397" s="1"/>
    </row>
    <row r="1398" spans="1:22" x14ac:dyDescent="0.25">
      <c r="A1398" s="1"/>
      <c r="B1398" s="1"/>
      <c r="C1398" s="1"/>
      <c r="D1398" s="1"/>
      <c r="E1398" s="110"/>
      <c r="F1398" s="1"/>
      <c r="G1398" s="1"/>
      <c r="H1398" s="110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3"/>
      <c r="U1398" s="1"/>
      <c r="V1398" s="1"/>
    </row>
    <row r="1399" spans="1:22" x14ac:dyDescent="0.25">
      <c r="A1399" s="1"/>
      <c r="B1399" s="1"/>
      <c r="C1399" s="1"/>
      <c r="D1399" s="1"/>
      <c r="E1399" s="110"/>
      <c r="F1399" s="1"/>
      <c r="G1399" s="1"/>
      <c r="H1399" s="110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3"/>
      <c r="U1399" s="1"/>
      <c r="V1399" s="1"/>
    </row>
    <row r="1400" spans="1:22" x14ac:dyDescent="0.25">
      <c r="A1400" s="1"/>
      <c r="B1400" s="1"/>
      <c r="C1400" s="1"/>
      <c r="D1400" s="1"/>
      <c r="E1400" s="110"/>
      <c r="F1400" s="1"/>
      <c r="G1400" s="1"/>
      <c r="H1400" s="110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3"/>
      <c r="U1400" s="1"/>
      <c r="V1400" s="1"/>
    </row>
    <row r="1401" spans="1:22" x14ac:dyDescent="0.25">
      <c r="A1401" s="1"/>
      <c r="B1401" s="1"/>
      <c r="C1401" s="1"/>
      <c r="D1401" s="1"/>
      <c r="E1401" s="110"/>
      <c r="F1401" s="1"/>
      <c r="G1401" s="1"/>
      <c r="H1401" s="110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3"/>
      <c r="U1401" s="1"/>
      <c r="V1401" s="1"/>
    </row>
    <row r="1402" spans="1:22" x14ac:dyDescent="0.25">
      <c r="A1402" s="1"/>
      <c r="B1402" s="1"/>
      <c r="C1402" s="1"/>
      <c r="D1402" s="1"/>
      <c r="E1402" s="110"/>
      <c r="F1402" s="1"/>
      <c r="G1402" s="1"/>
      <c r="H1402" s="110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3"/>
      <c r="U1402" s="1"/>
      <c r="V1402" s="1"/>
    </row>
    <row r="1403" spans="1:22" x14ac:dyDescent="0.25">
      <c r="A1403" s="1"/>
      <c r="B1403" s="1"/>
      <c r="C1403" s="1"/>
      <c r="D1403" s="1"/>
      <c r="E1403" s="110"/>
      <c r="F1403" s="1"/>
      <c r="G1403" s="1"/>
      <c r="H1403" s="110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3"/>
      <c r="U1403" s="1"/>
      <c r="V1403" s="1"/>
    </row>
    <row r="1404" spans="1:22" x14ac:dyDescent="0.25">
      <c r="A1404" s="1"/>
      <c r="B1404" s="1"/>
      <c r="C1404" s="1"/>
      <c r="D1404" s="1"/>
      <c r="E1404" s="110"/>
      <c r="F1404" s="1"/>
      <c r="G1404" s="1"/>
      <c r="H1404" s="110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3"/>
      <c r="U1404" s="1"/>
      <c r="V1404" s="1"/>
    </row>
    <row r="1405" spans="1:22" x14ac:dyDescent="0.25">
      <c r="A1405" s="1"/>
      <c r="B1405" s="1"/>
      <c r="C1405" s="1"/>
      <c r="D1405" s="1"/>
      <c r="E1405" s="110"/>
      <c r="F1405" s="1"/>
      <c r="G1405" s="1"/>
      <c r="H1405" s="110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3"/>
      <c r="U1405" s="1"/>
      <c r="V1405" s="1"/>
    </row>
    <row r="1406" spans="1:22" x14ac:dyDescent="0.25">
      <c r="A1406" s="1"/>
      <c r="B1406" s="1"/>
      <c r="C1406" s="1"/>
      <c r="D1406" s="1"/>
      <c r="E1406" s="110"/>
      <c r="F1406" s="1"/>
      <c r="G1406" s="1"/>
      <c r="H1406" s="110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3"/>
      <c r="U1406" s="1"/>
      <c r="V1406" s="1"/>
    </row>
    <row r="1407" spans="1:22" x14ac:dyDescent="0.25">
      <c r="A1407" s="1"/>
      <c r="B1407" s="1"/>
      <c r="C1407" s="1"/>
      <c r="D1407" s="1"/>
      <c r="E1407" s="110"/>
      <c r="F1407" s="1"/>
      <c r="G1407" s="1"/>
      <c r="H1407" s="110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3"/>
      <c r="U1407" s="1"/>
      <c r="V1407" s="1"/>
    </row>
    <row r="1408" spans="1:22" x14ac:dyDescent="0.25">
      <c r="A1408" s="1"/>
      <c r="B1408" s="1"/>
      <c r="C1408" s="1"/>
      <c r="D1408" s="1"/>
      <c r="E1408" s="110"/>
      <c r="F1408" s="1"/>
      <c r="G1408" s="1"/>
      <c r="H1408" s="110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3"/>
      <c r="U1408" s="1"/>
      <c r="V1408" s="1"/>
    </row>
    <row r="1409" spans="1:22" x14ac:dyDescent="0.25">
      <c r="A1409" s="1"/>
      <c r="B1409" s="1"/>
      <c r="C1409" s="1"/>
      <c r="D1409" s="1"/>
      <c r="E1409" s="110"/>
      <c r="F1409" s="1"/>
      <c r="G1409" s="1"/>
      <c r="H1409" s="110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3"/>
      <c r="U1409" s="1"/>
      <c r="V1409" s="1"/>
    </row>
    <row r="1410" spans="1:22" x14ac:dyDescent="0.25">
      <c r="A1410" s="1"/>
      <c r="B1410" s="1"/>
      <c r="C1410" s="1"/>
      <c r="D1410" s="1"/>
      <c r="E1410" s="110"/>
      <c r="F1410" s="1"/>
      <c r="G1410" s="1"/>
      <c r="H1410" s="110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3"/>
      <c r="U1410" s="1"/>
      <c r="V1410" s="1"/>
    </row>
    <row r="1411" spans="1:22" x14ac:dyDescent="0.25">
      <c r="A1411" s="1"/>
      <c r="B1411" s="1"/>
      <c r="C1411" s="1"/>
      <c r="D1411" s="1"/>
      <c r="E1411" s="110"/>
      <c r="F1411" s="1"/>
      <c r="G1411" s="1"/>
      <c r="H1411" s="110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3"/>
      <c r="U1411" s="1"/>
      <c r="V1411" s="1"/>
    </row>
    <row r="1412" spans="1:22" x14ac:dyDescent="0.25">
      <c r="A1412" s="1"/>
      <c r="B1412" s="1"/>
      <c r="C1412" s="1"/>
      <c r="D1412" s="1"/>
      <c r="E1412" s="110"/>
      <c r="F1412" s="1"/>
      <c r="G1412" s="1"/>
      <c r="H1412" s="110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3"/>
      <c r="U1412" s="1"/>
      <c r="V1412" s="1"/>
    </row>
    <row r="1413" spans="1:22" x14ac:dyDescent="0.25">
      <c r="A1413" s="1"/>
      <c r="B1413" s="1"/>
      <c r="C1413" s="1"/>
      <c r="D1413" s="1"/>
      <c r="E1413" s="110"/>
      <c r="F1413" s="1"/>
      <c r="G1413" s="1"/>
      <c r="H1413" s="110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3"/>
      <c r="U1413" s="1"/>
      <c r="V1413" s="1"/>
    </row>
    <row r="1414" spans="1:22" x14ac:dyDescent="0.25">
      <c r="A1414" s="1"/>
      <c r="B1414" s="1"/>
      <c r="C1414" s="1"/>
      <c r="D1414" s="1"/>
      <c r="E1414" s="110"/>
      <c r="F1414" s="1"/>
      <c r="G1414" s="1"/>
      <c r="H1414" s="110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3"/>
      <c r="U1414" s="1"/>
      <c r="V1414" s="1"/>
    </row>
    <row r="1415" spans="1:22" x14ac:dyDescent="0.25">
      <c r="A1415" s="1"/>
      <c r="B1415" s="1"/>
      <c r="C1415" s="1"/>
      <c r="D1415" s="1"/>
      <c r="E1415" s="110"/>
      <c r="F1415" s="1"/>
      <c r="G1415" s="1"/>
      <c r="H1415" s="110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3"/>
      <c r="U1415" s="1"/>
      <c r="V1415" s="1"/>
    </row>
    <row r="1416" spans="1:22" x14ac:dyDescent="0.25">
      <c r="A1416" s="1"/>
      <c r="B1416" s="1"/>
      <c r="C1416" s="1"/>
      <c r="D1416" s="1"/>
      <c r="E1416" s="110"/>
      <c r="F1416" s="1"/>
      <c r="G1416" s="1"/>
      <c r="H1416" s="110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3"/>
      <c r="U1416" s="1"/>
      <c r="V1416" s="1"/>
    </row>
    <row r="1417" spans="1:22" x14ac:dyDescent="0.25">
      <c r="A1417" s="1"/>
      <c r="B1417" s="1"/>
      <c r="C1417" s="1"/>
      <c r="D1417" s="1"/>
      <c r="E1417" s="110"/>
      <c r="F1417" s="1"/>
      <c r="G1417" s="1"/>
      <c r="H1417" s="110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3"/>
      <c r="U1417" s="1"/>
      <c r="V1417" s="1"/>
    </row>
    <row r="1418" spans="1:22" x14ac:dyDescent="0.25">
      <c r="A1418" s="1"/>
      <c r="B1418" s="1"/>
      <c r="C1418" s="1"/>
      <c r="D1418" s="1"/>
      <c r="E1418" s="110"/>
      <c r="F1418" s="1"/>
      <c r="G1418" s="1"/>
      <c r="H1418" s="110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3"/>
      <c r="U1418" s="1"/>
      <c r="V1418" s="1"/>
    </row>
    <row r="1419" spans="1:22" x14ac:dyDescent="0.25">
      <c r="A1419" s="1"/>
      <c r="B1419" s="1"/>
      <c r="C1419" s="1"/>
      <c r="D1419" s="1"/>
      <c r="E1419" s="110"/>
      <c r="F1419" s="1"/>
      <c r="G1419" s="1"/>
      <c r="H1419" s="110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3"/>
      <c r="U1419" s="1"/>
      <c r="V1419" s="1"/>
    </row>
    <row r="1420" spans="1:22" x14ac:dyDescent="0.25">
      <c r="A1420" s="1"/>
      <c r="B1420" s="1"/>
      <c r="C1420" s="1"/>
      <c r="D1420" s="1"/>
      <c r="E1420" s="110"/>
      <c r="F1420" s="1"/>
      <c r="G1420" s="1"/>
      <c r="H1420" s="110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3"/>
      <c r="U1420" s="1"/>
      <c r="V1420" s="1"/>
    </row>
    <row r="1421" spans="1:22" x14ac:dyDescent="0.25">
      <c r="A1421" s="1"/>
      <c r="B1421" s="1"/>
      <c r="C1421" s="1"/>
      <c r="D1421" s="1"/>
      <c r="E1421" s="110"/>
      <c r="F1421" s="1"/>
      <c r="G1421" s="1"/>
      <c r="H1421" s="110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3"/>
      <c r="U1421" s="1"/>
      <c r="V1421" s="1"/>
    </row>
    <row r="1422" spans="1:22" x14ac:dyDescent="0.25">
      <c r="A1422" s="1"/>
      <c r="B1422" s="1"/>
      <c r="C1422" s="1"/>
      <c r="D1422" s="1"/>
      <c r="E1422" s="110"/>
      <c r="F1422" s="1"/>
      <c r="G1422" s="1"/>
      <c r="H1422" s="110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3"/>
      <c r="U1422" s="1"/>
      <c r="V1422" s="1"/>
    </row>
    <row r="1423" spans="1:22" x14ac:dyDescent="0.25">
      <c r="A1423" s="1"/>
      <c r="B1423" s="1"/>
      <c r="C1423" s="1"/>
      <c r="D1423" s="1"/>
      <c r="E1423" s="110"/>
      <c r="F1423" s="1"/>
      <c r="G1423" s="1"/>
      <c r="H1423" s="110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3"/>
      <c r="U1423" s="1"/>
      <c r="V1423" s="1"/>
    </row>
    <row r="1424" spans="1:22" x14ac:dyDescent="0.25">
      <c r="A1424" s="1"/>
      <c r="B1424" s="1"/>
      <c r="C1424" s="1"/>
      <c r="D1424" s="1"/>
      <c r="E1424" s="110"/>
      <c r="F1424" s="1"/>
      <c r="G1424" s="1"/>
      <c r="H1424" s="110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3"/>
      <c r="U1424" s="1"/>
      <c r="V1424" s="1"/>
    </row>
    <row r="1425" spans="1:22" x14ac:dyDescent="0.25">
      <c r="A1425" s="1"/>
      <c r="B1425" s="1"/>
      <c r="C1425" s="1"/>
      <c r="D1425" s="1"/>
      <c r="E1425" s="110"/>
      <c r="F1425" s="1"/>
      <c r="G1425" s="1"/>
      <c r="H1425" s="110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3"/>
      <c r="U1425" s="1"/>
      <c r="V1425" s="1"/>
    </row>
    <row r="1426" spans="1:22" x14ac:dyDescent="0.25">
      <c r="A1426" s="1"/>
      <c r="B1426" s="1"/>
      <c r="C1426" s="1"/>
      <c r="D1426" s="1"/>
      <c r="E1426" s="110"/>
      <c r="F1426" s="1"/>
      <c r="G1426" s="1"/>
      <c r="H1426" s="110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3"/>
      <c r="U1426" s="1"/>
      <c r="V1426" s="1"/>
    </row>
    <row r="1427" spans="1:22" x14ac:dyDescent="0.25">
      <c r="A1427" s="1"/>
      <c r="B1427" s="1"/>
      <c r="C1427" s="1"/>
      <c r="D1427" s="1"/>
      <c r="E1427" s="110"/>
      <c r="F1427" s="1"/>
      <c r="G1427" s="1"/>
      <c r="H1427" s="110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3"/>
      <c r="U1427" s="1"/>
      <c r="V1427" s="1"/>
    </row>
    <row r="1428" spans="1:22" x14ac:dyDescent="0.25">
      <c r="A1428" s="1"/>
      <c r="B1428" s="1"/>
      <c r="C1428" s="1"/>
      <c r="D1428" s="1"/>
      <c r="E1428" s="110"/>
      <c r="F1428" s="1"/>
      <c r="G1428" s="1"/>
      <c r="H1428" s="110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3"/>
      <c r="U1428" s="1"/>
      <c r="V1428" s="1"/>
    </row>
    <row r="1429" spans="1:22" x14ac:dyDescent="0.25">
      <c r="A1429" s="1"/>
      <c r="B1429" s="1"/>
      <c r="C1429" s="1"/>
      <c r="D1429" s="1"/>
      <c r="E1429" s="110"/>
      <c r="F1429" s="1"/>
      <c r="G1429" s="1"/>
      <c r="H1429" s="110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3"/>
      <c r="U1429" s="1"/>
      <c r="V1429" s="1"/>
    </row>
    <row r="1430" spans="1:22" x14ac:dyDescent="0.25">
      <c r="A1430" s="1"/>
      <c r="B1430" s="1"/>
      <c r="C1430" s="1"/>
      <c r="D1430" s="1"/>
      <c r="E1430" s="110"/>
      <c r="F1430" s="1"/>
      <c r="G1430" s="1"/>
      <c r="H1430" s="110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3"/>
      <c r="U1430" s="1"/>
      <c r="V1430" s="1"/>
    </row>
    <row r="1431" spans="1:22" x14ac:dyDescent="0.25">
      <c r="A1431" s="1"/>
      <c r="B1431" s="1"/>
      <c r="C1431" s="1"/>
      <c r="D1431" s="1"/>
      <c r="E1431" s="110"/>
      <c r="F1431" s="1"/>
      <c r="G1431" s="1"/>
      <c r="H1431" s="110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3"/>
      <c r="U1431" s="1"/>
      <c r="V1431" s="1"/>
    </row>
    <row r="1432" spans="1:22" x14ac:dyDescent="0.25">
      <c r="A1432" s="1"/>
      <c r="B1432" s="1"/>
      <c r="C1432" s="1"/>
      <c r="D1432" s="1"/>
      <c r="E1432" s="110"/>
      <c r="F1432" s="1"/>
      <c r="G1432" s="1"/>
      <c r="H1432" s="110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3"/>
      <c r="U1432" s="1"/>
      <c r="V1432" s="1"/>
    </row>
    <row r="1433" spans="1:22" x14ac:dyDescent="0.25">
      <c r="A1433" s="1"/>
      <c r="B1433" s="1"/>
      <c r="C1433" s="1"/>
      <c r="D1433" s="1"/>
      <c r="E1433" s="110"/>
      <c r="F1433" s="1"/>
      <c r="G1433" s="1"/>
      <c r="H1433" s="110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3"/>
      <c r="U1433" s="1"/>
      <c r="V1433" s="1"/>
    </row>
    <row r="1434" spans="1:22" x14ac:dyDescent="0.25">
      <c r="A1434" s="1"/>
      <c r="B1434" s="1"/>
      <c r="C1434" s="1"/>
      <c r="D1434" s="1"/>
      <c r="E1434" s="110"/>
      <c r="F1434" s="1"/>
      <c r="G1434" s="1"/>
      <c r="H1434" s="110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3"/>
      <c r="U1434" s="1"/>
      <c r="V1434" s="1"/>
    </row>
    <row r="1435" spans="1:22" x14ac:dyDescent="0.25">
      <c r="A1435" s="1"/>
      <c r="B1435" s="1"/>
      <c r="C1435" s="1"/>
      <c r="D1435" s="1"/>
      <c r="E1435" s="110"/>
      <c r="F1435" s="1"/>
      <c r="G1435" s="1"/>
      <c r="H1435" s="110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3"/>
      <c r="U1435" s="1"/>
      <c r="V1435" s="1"/>
    </row>
    <row r="1436" spans="1:22" x14ac:dyDescent="0.25">
      <c r="A1436" s="1"/>
      <c r="B1436" s="1"/>
      <c r="C1436" s="1"/>
      <c r="D1436" s="1"/>
      <c r="E1436" s="110"/>
      <c r="F1436" s="1"/>
      <c r="G1436" s="1"/>
      <c r="H1436" s="110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3"/>
      <c r="U1436" s="1"/>
      <c r="V1436" s="1"/>
    </row>
    <row r="1437" spans="1:22" x14ac:dyDescent="0.25">
      <c r="A1437" s="1"/>
      <c r="B1437" s="1"/>
      <c r="C1437" s="1"/>
      <c r="D1437" s="1"/>
      <c r="E1437" s="110"/>
      <c r="F1437" s="1"/>
      <c r="G1437" s="1"/>
      <c r="H1437" s="110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3"/>
      <c r="U1437" s="1"/>
      <c r="V1437" s="1"/>
    </row>
    <row r="1438" spans="1:22" x14ac:dyDescent="0.25">
      <c r="A1438" s="1"/>
      <c r="B1438" s="1"/>
      <c r="C1438" s="1"/>
      <c r="D1438" s="1"/>
      <c r="E1438" s="110"/>
      <c r="F1438" s="1"/>
      <c r="G1438" s="1"/>
      <c r="H1438" s="110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3"/>
      <c r="U1438" s="1"/>
      <c r="V1438" s="1"/>
    </row>
    <row r="1439" spans="1:22" x14ac:dyDescent="0.25">
      <c r="A1439" s="1"/>
      <c r="B1439" s="1"/>
      <c r="C1439" s="1"/>
      <c r="D1439" s="1"/>
      <c r="E1439" s="110"/>
      <c r="F1439" s="1"/>
      <c r="G1439" s="1"/>
      <c r="H1439" s="110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3"/>
      <c r="U1439" s="1"/>
      <c r="V1439" s="1"/>
    </row>
    <row r="1440" spans="1:22" x14ac:dyDescent="0.25">
      <c r="A1440" s="1"/>
      <c r="B1440" s="1"/>
      <c r="C1440" s="1"/>
      <c r="D1440" s="1"/>
      <c r="E1440" s="110"/>
      <c r="F1440" s="1"/>
      <c r="G1440" s="1"/>
      <c r="H1440" s="110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3"/>
      <c r="U1440" s="1"/>
      <c r="V1440" s="1"/>
    </row>
    <row r="1441" spans="1:22" x14ac:dyDescent="0.25">
      <c r="A1441" s="1"/>
      <c r="B1441" s="1"/>
      <c r="C1441" s="1"/>
      <c r="D1441" s="1"/>
      <c r="E1441" s="110"/>
      <c r="F1441" s="1"/>
      <c r="G1441" s="1"/>
      <c r="H1441" s="110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3"/>
      <c r="U1441" s="1"/>
      <c r="V1441" s="1"/>
    </row>
    <row r="1442" spans="1:22" x14ac:dyDescent="0.25">
      <c r="A1442" s="1"/>
      <c r="B1442" s="1"/>
      <c r="C1442" s="1"/>
      <c r="D1442" s="1"/>
      <c r="E1442" s="110"/>
      <c r="F1442" s="1"/>
      <c r="G1442" s="1"/>
      <c r="H1442" s="110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3"/>
      <c r="U1442" s="1"/>
      <c r="V1442" s="1"/>
    </row>
    <row r="1443" spans="1:22" x14ac:dyDescent="0.25">
      <c r="A1443" s="1"/>
      <c r="B1443" s="1"/>
      <c r="C1443" s="1"/>
      <c r="D1443" s="1"/>
      <c r="E1443" s="110"/>
      <c r="F1443" s="1"/>
      <c r="G1443" s="1"/>
      <c r="H1443" s="110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3"/>
      <c r="U1443" s="1"/>
      <c r="V1443" s="1"/>
    </row>
    <row r="1444" spans="1:22" x14ac:dyDescent="0.25">
      <c r="A1444" s="1"/>
      <c r="B1444" s="1"/>
      <c r="C1444" s="1"/>
      <c r="D1444" s="1"/>
      <c r="E1444" s="110"/>
      <c r="F1444" s="1"/>
      <c r="G1444" s="1"/>
      <c r="H1444" s="110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3"/>
      <c r="U1444" s="1"/>
      <c r="V1444" s="1"/>
    </row>
    <row r="1445" spans="1:22" x14ac:dyDescent="0.25">
      <c r="A1445" s="1"/>
      <c r="B1445" s="1"/>
      <c r="C1445" s="1"/>
      <c r="D1445" s="1"/>
      <c r="E1445" s="110"/>
      <c r="F1445" s="1"/>
      <c r="G1445" s="1"/>
      <c r="H1445" s="110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3"/>
      <c r="U1445" s="1"/>
      <c r="V1445" s="1"/>
    </row>
    <row r="1446" spans="1:22" x14ac:dyDescent="0.25">
      <c r="A1446" s="1"/>
      <c r="B1446" s="1"/>
      <c r="C1446" s="1"/>
      <c r="D1446" s="1"/>
      <c r="E1446" s="110"/>
      <c r="F1446" s="1"/>
      <c r="G1446" s="1"/>
      <c r="H1446" s="110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3"/>
      <c r="U1446" s="1"/>
      <c r="V1446" s="1"/>
    </row>
    <row r="1447" spans="1:22" x14ac:dyDescent="0.25">
      <c r="A1447" s="1"/>
      <c r="B1447" s="1"/>
      <c r="C1447" s="1"/>
      <c r="D1447" s="1"/>
      <c r="E1447" s="110"/>
      <c r="F1447" s="1"/>
      <c r="G1447" s="1"/>
      <c r="H1447" s="110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3"/>
      <c r="U1447" s="1"/>
      <c r="V1447" s="1"/>
    </row>
    <row r="1448" spans="1:22" x14ac:dyDescent="0.25">
      <c r="A1448" s="1"/>
      <c r="B1448" s="1"/>
      <c r="C1448" s="1"/>
      <c r="D1448" s="1"/>
      <c r="E1448" s="110"/>
      <c r="F1448" s="1"/>
      <c r="G1448" s="1"/>
      <c r="H1448" s="110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3"/>
      <c r="U1448" s="1"/>
      <c r="V1448" s="1"/>
    </row>
    <row r="1449" spans="1:22" x14ac:dyDescent="0.25">
      <c r="A1449" s="1"/>
      <c r="B1449" s="1"/>
      <c r="C1449" s="1"/>
      <c r="D1449" s="1"/>
      <c r="E1449" s="110"/>
      <c r="F1449" s="1"/>
      <c r="G1449" s="1"/>
      <c r="H1449" s="110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3"/>
      <c r="U1449" s="1"/>
      <c r="V1449" s="1"/>
    </row>
    <row r="1450" spans="1:22" x14ac:dyDescent="0.25">
      <c r="A1450" s="1"/>
      <c r="B1450" s="1"/>
      <c r="C1450" s="1"/>
      <c r="D1450" s="1"/>
      <c r="E1450" s="110"/>
      <c r="F1450" s="1"/>
      <c r="G1450" s="1"/>
      <c r="H1450" s="110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3"/>
      <c r="U1450" s="1"/>
      <c r="V1450" s="1"/>
    </row>
    <row r="1451" spans="1:22" x14ac:dyDescent="0.25">
      <c r="A1451" s="1"/>
      <c r="B1451" s="1"/>
      <c r="C1451" s="1"/>
      <c r="D1451" s="1"/>
      <c r="E1451" s="110"/>
      <c r="F1451" s="1"/>
      <c r="G1451" s="1"/>
      <c r="H1451" s="110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3"/>
      <c r="U1451" s="1"/>
      <c r="V1451" s="1"/>
    </row>
    <row r="1452" spans="1:22" x14ac:dyDescent="0.25">
      <c r="A1452" s="1"/>
      <c r="B1452" s="1"/>
      <c r="C1452" s="1"/>
      <c r="D1452" s="1"/>
      <c r="E1452" s="110"/>
      <c r="F1452" s="1"/>
      <c r="G1452" s="1"/>
      <c r="H1452" s="110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3"/>
      <c r="U1452" s="1"/>
      <c r="V1452" s="1"/>
    </row>
    <row r="1453" spans="1:22" x14ac:dyDescent="0.25">
      <c r="A1453" s="1"/>
      <c r="B1453" s="1"/>
      <c r="C1453" s="1"/>
      <c r="D1453" s="1"/>
      <c r="E1453" s="110"/>
      <c r="F1453" s="1"/>
      <c r="G1453" s="1"/>
      <c r="H1453" s="110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3"/>
      <c r="U1453" s="1"/>
      <c r="V1453" s="1"/>
    </row>
    <row r="1454" spans="1:22" x14ac:dyDescent="0.25">
      <c r="A1454" s="1"/>
      <c r="B1454" s="1"/>
      <c r="C1454" s="1"/>
      <c r="D1454" s="1"/>
      <c r="E1454" s="110"/>
      <c r="F1454" s="1"/>
      <c r="G1454" s="1"/>
      <c r="H1454" s="110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3"/>
      <c r="U1454" s="1"/>
      <c r="V1454" s="1"/>
    </row>
    <row r="1455" spans="1:22" x14ac:dyDescent="0.25">
      <c r="A1455" s="1"/>
      <c r="B1455" s="1"/>
      <c r="C1455" s="1"/>
      <c r="D1455" s="1"/>
      <c r="E1455" s="110"/>
      <c r="F1455" s="1"/>
      <c r="G1455" s="1"/>
      <c r="H1455" s="110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3"/>
      <c r="U1455" s="1"/>
      <c r="V1455" s="1"/>
    </row>
    <row r="1456" spans="1:22" x14ac:dyDescent="0.25">
      <c r="A1456" s="1"/>
      <c r="B1456" s="1"/>
      <c r="C1456" s="1"/>
      <c r="D1456" s="1"/>
      <c r="E1456" s="110"/>
      <c r="F1456" s="1"/>
      <c r="G1456" s="1"/>
      <c r="H1456" s="110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3"/>
      <c r="U1456" s="1"/>
      <c r="V1456" s="1"/>
    </row>
    <row r="1457" spans="1:22" x14ac:dyDescent="0.25">
      <c r="A1457" s="1"/>
      <c r="B1457" s="1"/>
      <c r="C1457" s="1"/>
      <c r="D1457" s="1"/>
      <c r="E1457" s="110"/>
      <c r="F1457" s="1"/>
      <c r="G1457" s="1"/>
      <c r="H1457" s="110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3"/>
      <c r="U1457" s="1"/>
      <c r="V1457" s="1"/>
    </row>
    <row r="1458" spans="1:22" x14ac:dyDescent="0.25">
      <c r="A1458" s="1"/>
      <c r="B1458" s="1"/>
      <c r="C1458" s="1"/>
      <c r="D1458" s="1"/>
      <c r="E1458" s="110"/>
      <c r="F1458" s="1"/>
      <c r="G1458" s="1"/>
      <c r="H1458" s="110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3"/>
      <c r="U1458" s="1"/>
      <c r="V1458" s="1"/>
    </row>
    <row r="1459" spans="1:22" x14ac:dyDescent="0.25">
      <c r="A1459" s="1"/>
      <c r="B1459" s="1"/>
      <c r="C1459" s="1"/>
      <c r="D1459" s="1"/>
      <c r="E1459" s="110"/>
      <c r="F1459" s="1"/>
      <c r="G1459" s="1"/>
      <c r="H1459" s="110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3"/>
      <c r="U1459" s="1"/>
      <c r="V1459" s="1"/>
    </row>
    <row r="1460" spans="1:22" x14ac:dyDescent="0.25">
      <c r="A1460" s="1"/>
      <c r="B1460" s="1"/>
      <c r="C1460" s="1"/>
      <c r="D1460" s="1"/>
      <c r="E1460" s="110"/>
      <c r="F1460" s="1"/>
      <c r="G1460" s="1"/>
      <c r="H1460" s="110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3"/>
      <c r="U1460" s="1"/>
      <c r="V1460" s="1"/>
    </row>
    <row r="1461" spans="1:22" x14ac:dyDescent="0.25">
      <c r="A1461" s="1"/>
      <c r="B1461" s="1"/>
      <c r="C1461" s="1"/>
      <c r="D1461" s="1"/>
      <c r="E1461" s="110"/>
      <c r="F1461" s="1"/>
      <c r="G1461" s="1"/>
      <c r="H1461" s="110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3"/>
      <c r="U1461" s="1"/>
      <c r="V1461" s="1"/>
    </row>
    <row r="1462" spans="1:22" x14ac:dyDescent="0.25">
      <c r="A1462" s="1"/>
      <c r="B1462" s="1"/>
      <c r="C1462" s="1"/>
      <c r="D1462" s="1"/>
      <c r="E1462" s="110"/>
      <c r="F1462" s="1"/>
      <c r="G1462" s="1"/>
      <c r="H1462" s="110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3"/>
      <c r="U1462" s="1"/>
      <c r="V1462" s="1"/>
    </row>
    <row r="1463" spans="1:22" x14ac:dyDescent="0.25">
      <c r="A1463" s="1"/>
      <c r="B1463" s="1"/>
      <c r="C1463" s="1"/>
      <c r="D1463" s="1"/>
      <c r="E1463" s="110"/>
      <c r="F1463" s="1"/>
      <c r="G1463" s="1"/>
      <c r="H1463" s="110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3"/>
      <c r="U1463" s="1"/>
      <c r="V1463" s="1"/>
    </row>
    <row r="1464" spans="1:22" x14ac:dyDescent="0.25">
      <c r="A1464" s="1"/>
      <c r="B1464" s="1"/>
      <c r="C1464" s="1"/>
      <c r="D1464" s="1"/>
      <c r="E1464" s="110"/>
      <c r="F1464" s="1"/>
      <c r="G1464" s="1"/>
      <c r="H1464" s="110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3"/>
      <c r="U1464" s="1"/>
      <c r="V1464" s="1"/>
    </row>
    <row r="1465" spans="1:22" x14ac:dyDescent="0.25">
      <c r="A1465" s="1"/>
      <c r="B1465" s="1"/>
      <c r="C1465" s="1"/>
      <c r="D1465" s="1"/>
      <c r="E1465" s="110"/>
      <c r="F1465" s="1"/>
      <c r="G1465" s="1"/>
      <c r="H1465" s="110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3"/>
      <c r="U1465" s="1"/>
      <c r="V1465" s="1"/>
    </row>
    <row r="1466" spans="1:22" x14ac:dyDescent="0.25">
      <c r="A1466" s="1"/>
      <c r="B1466" s="1"/>
      <c r="C1466" s="1"/>
      <c r="D1466" s="1"/>
      <c r="E1466" s="110"/>
      <c r="F1466" s="1"/>
      <c r="G1466" s="1"/>
      <c r="H1466" s="110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3"/>
      <c r="U1466" s="1"/>
      <c r="V1466" s="1"/>
    </row>
    <row r="1467" spans="1:22" x14ac:dyDescent="0.25">
      <c r="A1467" s="1"/>
      <c r="B1467" s="1"/>
      <c r="C1467" s="1"/>
      <c r="D1467" s="1"/>
      <c r="E1467" s="110"/>
      <c r="F1467" s="1"/>
      <c r="G1467" s="1"/>
      <c r="H1467" s="110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3"/>
      <c r="U1467" s="1"/>
      <c r="V1467" s="1"/>
    </row>
    <row r="1468" spans="1:22" x14ac:dyDescent="0.25">
      <c r="A1468" s="1"/>
      <c r="B1468" s="1"/>
      <c r="C1468" s="1"/>
      <c r="D1468" s="1"/>
      <c r="E1468" s="110"/>
      <c r="F1468" s="1"/>
      <c r="G1468" s="1"/>
      <c r="H1468" s="110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3"/>
      <c r="U1468" s="1"/>
      <c r="V1468" s="1"/>
    </row>
    <row r="1469" spans="1:22" x14ac:dyDescent="0.25">
      <c r="A1469" s="1"/>
      <c r="B1469" s="1"/>
      <c r="C1469" s="1"/>
      <c r="D1469" s="1"/>
      <c r="E1469" s="110"/>
      <c r="F1469" s="1"/>
      <c r="G1469" s="1"/>
      <c r="H1469" s="110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3"/>
      <c r="U1469" s="1"/>
      <c r="V1469" s="1"/>
    </row>
    <row r="1470" spans="1:22" x14ac:dyDescent="0.25">
      <c r="A1470" s="1"/>
      <c r="B1470" s="1"/>
      <c r="C1470" s="1"/>
      <c r="D1470" s="1"/>
      <c r="E1470" s="110"/>
      <c r="F1470" s="1"/>
      <c r="G1470" s="1"/>
      <c r="H1470" s="110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3"/>
      <c r="U1470" s="1"/>
      <c r="V1470" s="1"/>
    </row>
    <row r="1471" spans="1:22" x14ac:dyDescent="0.25">
      <c r="A1471" s="1"/>
      <c r="B1471" s="1"/>
      <c r="C1471" s="1"/>
      <c r="D1471" s="1"/>
      <c r="E1471" s="110"/>
      <c r="F1471" s="1"/>
      <c r="G1471" s="1"/>
      <c r="H1471" s="110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3"/>
      <c r="U1471" s="1"/>
      <c r="V1471" s="1"/>
    </row>
    <row r="1472" spans="1:22" x14ac:dyDescent="0.25">
      <c r="A1472" s="1"/>
      <c r="B1472" s="1"/>
      <c r="C1472" s="1"/>
      <c r="D1472" s="1"/>
      <c r="E1472" s="110"/>
      <c r="F1472" s="1"/>
      <c r="G1472" s="1"/>
      <c r="H1472" s="110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3"/>
      <c r="U1472" s="1"/>
      <c r="V1472" s="1"/>
    </row>
    <row r="1473" spans="1:22" x14ac:dyDescent="0.25">
      <c r="A1473" s="1"/>
      <c r="B1473" s="1"/>
      <c r="C1473" s="1"/>
      <c r="D1473" s="1"/>
      <c r="E1473" s="110"/>
      <c r="F1473" s="1"/>
      <c r="G1473" s="1"/>
      <c r="H1473" s="110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3"/>
      <c r="U1473" s="1"/>
      <c r="V1473" s="1"/>
    </row>
    <row r="1474" spans="1:22" x14ac:dyDescent="0.25">
      <c r="A1474" s="1"/>
      <c r="B1474" s="1"/>
      <c r="C1474" s="1"/>
      <c r="D1474" s="1"/>
      <c r="E1474" s="110"/>
      <c r="F1474" s="1"/>
      <c r="G1474" s="1"/>
      <c r="H1474" s="110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3"/>
      <c r="U1474" s="1"/>
      <c r="V1474" s="1"/>
    </row>
    <row r="1475" spans="1:22" x14ac:dyDescent="0.25">
      <c r="A1475" s="1"/>
      <c r="B1475" s="1"/>
      <c r="C1475" s="1"/>
      <c r="D1475" s="1"/>
      <c r="E1475" s="110"/>
      <c r="F1475" s="1"/>
      <c r="G1475" s="1"/>
      <c r="H1475" s="110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3"/>
      <c r="U1475" s="1"/>
      <c r="V1475" s="1"/>
    </row>
    <row r="1476" spans="1:22" x14ac:dyDescent="0.25">
      <c r="A1476" s="1"/>
      <c r="B1476" s="1"/>
      <c r="C1476" s="1"/>
      <c r="D1476" s="1"/>
      <c r="E1476" s="110"/>
      <c r="F1476" s="1"/>
      <c r="G1476" s="1"/>
      <c r="H1476" s="110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3"/>
      <c r="U1476" s="1"/>
      <c r="V1476" s="1"/>
    </row>
    <row r="1477" spans="1:22" x14ac:dyDescent="0.25">
      <c r="A1477" s="1"/>
      <c r="B1477" s="1"/>
      <c r="C1477" s="1"/>
      <c r="D1477" s="1"/>
      <c r="E1477" s="110"/>
      <c r="F1477" s="1"/>
      <c r="G1477" s="1"/>
      <c r="H1477" s="110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3"/>
      <c r="U1477" s="1"/>
      <c r="V1477" s="1"/>
    </row>
    <row r="1478" spans="1:22" x14ac:dyDescent="0.25">
      <c r="A1478" s="1"/>
      <c r="B1478" s="1"/>
      <c r="C1478" s="1"/>
      <c r="D1478" s="1"/>
      <c r="E1478" s="110"/>
      <c r="F1478" s="1"/>
      <c r="G1478" s="1"/>
      <c r="H1478" s="110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3"/>
      <c r="U1478" s="1"/>
      <c r="V1478" s="1"/>
    </row>
    <row r="1479" spans="1:22" x14ac:dyDescent="0.25">
      <c r="A1479" s="1"/>
      <c r="B1479" s="1"/>
      <c r="C1479" s="1"/>
      <c r="D1479" s="1"/>
      <c r="E1479" s="110"/>
      <c r="F1479" s="1"/>
      <c r="G1479" s="1"/>
      <c r="H1479" s="110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3"/>
      <c r="U1479" s="1"/>
      <c r="V1479" s="1"/>
    </row>
    <row r="1480" spans="1:22" x14ac:dyDescent="0.25">
      <c r="A1480" s="1"/>
      <c r="B1480" s="1"/>
      <c r="C1480" s="1"/>
      <c r="D1480" s="1"/>
      <c r="E1480" s="110"/>
      <c r="F1480" s="1"/>
      <c r="G1480" s="1"/>
      <c r="H1480" s="110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3"/>
      <c r="U1480" s="1"/>
      <c r="V1480" s="1"/>
    </row>
    <row r="1481" spans="1:22" x14ac:dyDescent="0.25">
      <c r="A1481" s="1"/>
      <c r="B1481" s="1"/>
      <c r="C1481" s="1"/>
      <c r="D1481" s="1"/>
      <c r="E1481" s="110"/>
      <c r="F1481" s="1"/>
      <c r="G1481" s="1"/>
      <c r="H1481" s="110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3"/>
      <c r="U1481" s="1"/>
      <c r="V1481" s="1"/>
    </row>
    <row r="1482" spans="1:22" x14ac:dyDescent="0.25">
      <c r="A1482" s="1"/>
      <c r="B1482" s="1"/>
      <c r="C1482" s="1"/>
      <c r="D1482" s="1"/>
      <c r="E1482" s="110"/>
      <c r="F1482" s="1"/>
      <c r="G1482" s="1"/>
      <c r="H1482" s="110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3"/>
      <c r="U1482" s="1"/>
      <c r="V1482" s="1"/>
    </row>
    <row r="1483" spans="1:22" x14ac:dyDescent="0.25">
      <c r="A1483" s="1"/>
      <c r="B1483" s="1"/>
      <c r="C1483" s="1"/>
      <c r="D1483" s="1"/>
      <c r="E1483" s="110"/>
      <c r="F1483" s="1"/>
      <c r="G1483" s="1"/>
      <c r="H1483" s="110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3"/>
      <c r="U1483" s="1"/>
      <c r="V1483" s="1"/>
    </row>
    <row r="1484" spans="1:22" x14ac:dyDescent="0.25">
      <c r="A1484" s="1"/>
      <c r="B1484" s="1"/>
      <c r="C1484" s="1"/>
      <c r="D1484" s="1"/>
      <c r="E1484" s="110"/>
      <c r="F1484" s="1"/>
      <c r="G1484" s="1"/>
      <c r="H1484" s="110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3"/>
      <c r="U1484" s="1"/>
      <c r="V1484" s="1"/>
    </row>
    <row r="1485" spans="1:22" x14ac:dyDescent="0.25">
      <c r="A1485" s="1"/>
      <c r="B1485" s="1"/>
      <c r="C1485" s="1"/>
      <c r="D1485" s="1"/>
      <c r="E1485" s="110"/>
      <c r="F1485" s="1"/>
      <c r="G1485" s="1"/>
      <c r="H1485" s="110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3"/>
      <c r="U1485" s="1"/>
      <c r="V1485" s="1"/>
    </row>
    <row r="1486" spans="1:22" x14ac:dyDescent="0.25">
      <c r="A1486" s="1"/>
      <c r="B1486" s="1"/>
      <c r="C1486" s="1"/>
      <c r="D1486" s="1"/>
      <c r="E1486" s="110"/>
      <c r="F1486" s="1"/>
      <c r="G1486" s="1"/>
      <c r="H1486" s="110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3"/>
      <c r="U1486" s="1"/>
      <c r="V1486" s="1"/>
    </row>
    <row r="1487" spans="1:22" x14ac:dyDescent="0.25">
      <c r="A1487" s="1"/>
      <c r="B1487" s="1"/>
      <c r="C1487" s="1"/>
      <c r="D1487" s="1"/>
      <c r="E1487" s="110"/>
      <c r="F1487" s="1"/>
      <c r="G1487" s="1"/>
      <c r="H1487" s="110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3"/>
      <c r="U1487" s="1"/>
      <c r="V1487" s="1"/>
    </row>
    <row r="1488" spans="1:22" x14ac:dyDescent="0.25">
      <c r="A1488" s="1"/>
      <c r="B1488" s="1"/>
      <c r="C1488" s="1"/>
      <c r="D1488" s="1"/>
      <c r="E1488" s="110"/>
      <c r="F1488" s="1"/>
      <c r="G1488" s="1"/>
      <c r="H1488" s="110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3"/>
      <c r="U1488" s="1"/>
      <c r="V1488" s="1"/>
    </row>
    <row r="1489" spans="1:22" x14ac:dyDescent="0.25">
      <c r="A1489" s="1"/>
      <c r="B1489" s="1"/>
      <c r="C1489" s="1"/>
      <c r="D1489" s="1"/>
      <c r="E1489" s="110"/>
      <c r="F1489" s="1"/>
      <c r="G1489" s="1"/>
      <c r="H1489" s="110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3"/>
      <c r="U1489" s="1"/>
      <c r="V1489" s="1"/>
    </row>
    <row r="1490" spans="1:22" x14ac:dyDescent="0.25">
      <c r="A1490" s="1"/>
      <c r="B1490" s="1"/>
      <c r="C1490" s="1"/>
      <c r="D1490" s="1"/>
      <c r="E1490" s="110"/>
      <c r="F1490" s="1"/>
      <c r="G1490" s="1"/>
      <c r="H1490" s="110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3"/>
      <c r="U1490" s="1"/>
      <c r="V1490" s="1"/>
    </row>
    <row r="1491" spans="1:22" x14ac:dyDescent="0.25">
      <c r="A1491" s="1"/>
      <c r="B1491" s="1"/>
      <c r="C1491" s="1"/>
      <c r="D1491" s="1"/>
      <c r="E1491" s="110"/>
      <c r="F1491" s="1"/>
      <c r="G1491" s="1"/>
      <c r="H1491" s="110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3"/>
      <c r="U1491" s="1"/>
      <c r="V1491" s="1"/>
    </row>
    <row r="1492" spans="1:22" x14ac:dyDescent="0.25">
      <c r="A1492" s="1"/>
      <c r="B1492" s="1"/>
      <c r="C1492" s="1"/>
      <c r="D1492" s="1"/>
      <c r="E1492" s="110"/>
      <c r="F1492" s="1"/>
      <c r="G1492" s="1"/>
      <c r="H1492" s="110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3"/>
      <c r="U1492" s="1"/>
      <c r="V1492" s="1"/>
    </row>
    <row r="1493" spans="1:22" x14ac:dyDescent="0.25">
      <c r="A1493" s="1"/>
      <c r="B1493" s="1"/>
      <c r="C1493" s="1"/>
      <c r="D1493" s="1"/>
      <c r="E1493" s="110"/>
      <c r="F1493" s="1"/>
      <c r="G1493" s="1"/>
      <c r="H1493" s="110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3"/>
      <c r="U1493" s="1"/>
      <c r="V1493" s="1"/>
    </row>
    <row r="1494" spans="1:22" x14ac:dyDescent="0.25">
      <c r="A1494" s="1"/>
      <c r="B1494" s="1"/>
      <c r="C1494" s="1"/>
      <c r="D1494" s="1"/>
      <c r="E1494" s="110"/>
      <c r="F1494" s="1"/>
      <c r="G1494" s="1"/>
      <c r="H1494" s="110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3"/>
      <c r="U1494" s="1"/>
      <c r="V1494" s="1"/>
    </row>
    <row r="1495" spans="1:22" x14ac:dyDescent="0.25">
      <c r="A1495" s="1"/>
      <c r="B1495" s="1"/>
      <c r="C1495" s="1"/>
      <c r="D1495" s="1"/>
      <c r="E1495" s="110"/>
      <c r="F1495" s="1"/>
      <c r="G1495" s="1"/>
      <c r="H1495" s="110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3"/>
      <c r="U1495" s="1"/>
      <c r="V1495" s="1"/>
    </row>
    <row r="1496" spans="1:22" x14ac:dyDescent="0.25">
      <c r="A1496" s="1"/>
      <c r="B1496" s="1"/>
      <c r="C1496" s="1"/>
      <c r="D1496" s="1"/>
      <c r="E1496" s="110"/>
      <c r="F1496" s="1"/>
      <c r="G1496" s="1"/>
      <c r="H1496" s="110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3"/>
      <c r="U1496" s="1"/>
      <c r="V1496" s="1"/>
    </row>
    <row r="1497" spans="1:22" x14ac:dyDescent="0.25">
      <c r="A1497" s="1"/>
      <c r="B1497" s="1"/>
      <c r="C1497" s="1"/>
      <c r="D1497" s="1"/>
      <c r="E1497" s="110"/>
      <c r="F1497" s="1"/>
      <c r="G1497" s="1"/>
      <c r="H1497" s="110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3"/>
      <c r="U1497" s="1"/>
      <c r="V1497" s="1"/>
    </row>
    <row r="1498" spans="1:22" x14ac:dyDescent="0.25">
      <c r="A1498" s="1"/>
      <c r="B1498" s="1"/>
      <c r="C1498" s="1"/>
      <c r="D1498" s="1"/>
      <c r="E1498" s="110"/>
      <c r="F1498" s="1"/>
      <c r="G1498" s="1"/>
      <c r="H1498" s="110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3"/>
      <c r="U1498" s="1"/>
      <c r="V1498" s="1"/>
    </row>
    <row r="1499" spans="1:22" x14ac:dyDescent="0.25">
      <c r="A1499" s="1"/>
      <c r="B1499" s="1"/>
      <c r="C1499" s="1"/>
      <c r="D1499" s="1"/>
      <c r="E1499" s="110"/>
      <c r="F1499" s="1"/>
      <c r="G1499" s="1"/>
      <c r="H1499" s="110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3"/>
      <c r="U1499" s="1"/>
      <c r="V1499" s="1"/>
    </row>
    <row r="1500" spans="1:22" x14ac:dyDescent="0.25">
      <c r="A1500" s="1"/>
      <c r="B1500" s="1"/>
      <c r="C1500" s="1"/>
      <c r="D1500" s="1"/>
      <c r="E1500" s="110"/>
      <c r="F1500" s="1"/>
      <c r="G1500" s="1"/>
      <c r="H1500" s="110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3"/>
      <c r="U1500" s="1"/>
      <c r="V1500" s="1"/>
    </row>
    <row r="1501" spans="1:22" x14ac:dyDescent="0.25">
      <c r="A1501" s="1"/>
      <c r="B1501" s="1"/>
      <c r="C1501" s="1"/>
      <c r="D1501" s="1"/>
      <c r="E1501" s="110"/>
      <c r="F1501" s="1"/>
      <c r="G1501" s="1"/>
      <c r="H1501" s="110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3"/>
      <c r="U1501" s="1"/>
      <c r="V1501" s="1"/>
    </row>
    <row r="1502" spans="1:22" x14ac:dyDescent="0.25">
      <c r="A1502" s="1"/>
      <c r="B1502" s="1"/>
      <c r="C1502" s="1"/>
      <c r="D1502" s="1"/>
      <c r="E1502" s="110"/>
      <c r="F1502" s="1"/>
      <c r="G1502" s="1"/>
      <c r="H1502" s="110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3"/>
      <c r="U1502" s="1"/>
      <c r="V1502" s="1"/>
    </row>
    <row r="1503" spans="1:22" x14ac:dyDescent="0.25">
      <c r="A1503" s="1"/>
      <c r="B1503" s="1"/>
      <c r="C1503" s="1"/>
      <c r="D1503" s="1"/>
      <c r="E1503" s="110"/>
      <c r="F1503" s="1"/>
      <c r="G1503" s="1"/>
      <c r="H1503" s="110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3"/>
      <c r="U1503" s="1"/>
      <c r="V1503" s="1"/>
    </row>
    <row r="1504" spans="1:22" x14ac:dyDescent="0.25">
      <c r="A1504" s="1"/>
      <c r="B1504" s="1"/>
      <c r="C1504" s="1"/>
      <c r="D1504" s="1"/>
      <c r="E1504" s="110"/>
      <c r="F1504" s="1"/>
      <c r="G1504" s="1"/>
      <c r="H1504" s="110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3"/>
      <c r="U1504" s="1"/>
      <c r="V1504" s="1"/>
    </row>
    <row r="1505" spans="1:22" x14ac:dyDescent="0.25">
      <c r="A1505" s="1"/>
      <c r="B1505" s="1"/>
      <c r="C1505" s="1"/>
      <c r="D1505" s="1"/>
      <c r="E1505" s="110"/>
      <c r="F1505" s="1"/>
      <c r="G1505" s="1"/>
      <c r="H1505" s="110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3"/>
      <c r="U1505" s="1"/>
      <c r="V1505" s="1"/>
    </row>
    <row r="1506" spans="1:22" x14ac:dyDescent="0.25">
      <c r="A1506" s="1"/>
      <c r="B1506" s="1"/>
      <c r="C1506" s="1"/>
      <c r="D1506" s="1"/>
      <c r="E1506" s="110"/>
      <c r="F1506" s="1"/>
      <c r="G1506" s="1"/>
      <c r="H1506" s="110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3"/>
      <c r="U1506" s="1"/>
      <c r="V1506" s="1"/>
    </row>
    <row r="1507" spans="1:22" x14ac:dyDescent="0.25">
      <c r="A1507" s="1"/>
      <c r="B1507" s="1"/>
      <c r="C1507" s="1"/>
      <c r="D1507" s="1"/>
      <c r="E1507" s="110"/>
      <c r="F1507" s="1"/>
      <c r="G1507" s="1"/>
      <c r="H1507" s="110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3"/>
      <c r="U1507" s="1"/>
      <c r="V1507" s="1"/>
    </row>
    <row r="1508" spans="1:22" x14ac:dyDescent="0.25">
      <c r="A1508" s="1"/>
      <c r="B1508" s="1"/>
      <c r="C1508" s="1"/>
      <c r="D1508" s="1"/>
      <c r="E1508" s="110"/>
      <c r="F1508" s="1"/>
      <c r="G1508" s="1"/>
      <c r="H1508" s="110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3"/>
      <c r="U1508" s="1"/>
      <c r="V1508" s="1"/>
    </row>
    <row r="1509" spans="1:22" x14ac:dyDescent="0.25">
      <c r="A1509" s="1"/>
      <c r="B1509" s="1"/>
      <c r="C1509" s="1"/>
      <c r="D1509" s="1"/>
      <c r="E1509" s="110"/>
      <c r="F1509" s="1"/>
      <c r="G1509" s="1"/>
      <c r="H1509" s="110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3"/>
      <c r="U1509" s="1"/>
      <c r="V1509" s="1"/>
    </row>
    <row r="1510" spans="1:22" x14ac:dyDescent="0.25">
      <c r="A1510" s="1"/>
      <c r="B1510" s="1"/>
      <c r="C1510" s="1"/>
      <c r="D1510" s="1"/>
      <c r="E1510" s="110"/>
      <c r="F1510" s="1"/>
      <c r="G1510" s="1"/>
      <c r="H1510" s="110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3"/>
      <c r="U1510" s="1"/>
      <c r="V1510" s="1"/>
    </row>
    <row r="1511" spans="1:22" x14ac:dyDescent="0.25">
      <c r="A1511" s="1"/>
      <c r="B1511" s="1"/>
      <c r="C1511" s="1"/>
      <c r="D1511" s="1"/>
      <c r="E1511" s="110"/>
      <c r="F1511" s="1"/>
      <c r="G1511" s="1"/>
      <c r="H1511" s="110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3"/>
      <c r="U1511" s="1"/>
      <c r="V1511" s="1"/>
    </row>
    <row r="1512" spans="1:22" x14ac:dyDescent="0.25">
      <c r="A1512" s="1"/>
      <c r="B1512" s="1"/>
      <c r="C1512" s="1"/>
      <c r="D1512" s="1"/>
      <c r="E1512" s="110"/>
      <c r="F1512" s="1"/>
      <c r="G1512" s="1"/>
      <c r="H1512" s="110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3"/>
      <c r="U1512" s="1"/>
      <c r="V1512" s="1"/>
    </row>
    <row r="1513" spans="1:22" x14ac:dyDescent="0.25">
      <c r="A1513" s="1"/>
      <c r="B1513" s="1"/>
      <c r="C1513" s="1"/>
      <c r="D1513" s="1"/>
      <c r="E1513" s="110"/>
      <c r="F1513" s="1"/>
      <c r="G1513" s="1"/>
      <c r="H1513" s="110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3"/>
      <c r="U1513" s="1"/>
      <c r="V1513" s="1"/>
    </row>
    <row r="1514" spans="1:22" x14ac:dyDescent="0.25">
      <c r="A1514" s="1"/>
      <c r="B1514" s="1"/>
      <c r="C1514" s="1"/>
      <c r="D1514" s="1"/>
      <c r="E1514" s="110"/>
      <c r="F1514" s="1"/>
      <c r="G1514" s="1"/>
      <c r="H1514" s="110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3"/>
      <c r="U1514" s="1"/>
      <c r="V1514" s="1"/>
    </row>
    <row r="1515" spans="1:22" x14ac:dyDescent="0.25">
      <c r="A1515" s="1"/>
      <c r="B1515" s="1"/>
      <c r="C1515" s="1"/>
      <c r="D1515" s="1"/>
      <c r="E1515" s="110"/>
      <c r="F1515" s="1"/>
      <c r="G1515" s="1"/>
      <c r="H1515" s="110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3"/>
      <c r="U1515" s="1"/>
      <c r="V1515" s="1"/>
    </row>
    <row r="1516" spans="1:22" x14ac:dyDescent="0.25">
      <c r="A1516" s="1"/>
      <c r="B1516" s="1"/>
      <c r="C1516" s="1"/>
      <c r="D1516" s="1"/>
      <c r="E1516" s="110"/>
      <c r="F1516" s="1"/>
      <c r="G1516" s="1"/>
      <c r="H1516" s="110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3"/>
      <c r="U1516" s="1"/>
      <c r="V1516" s="1"/>
    </row>
    <row r="1517" spans="1:22" x14ac:dyDescent="0.25">
      <c r="A1517" s="1"/>
      <c r="B1517" s="1"/>
      <c r="C1517" s="1"/>
      <c r="D1517" s="1"/>
      <c r="E1517" s="110"/>
      <c r="F1517" s="1"/>
      <c r="G1517" s="1"/>
      <c r="H1517" s="110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3"/>
      <c r="U1517" s="1"/>
      <c r="V1517" s="1"/>
    </row>
    <row r="1518" spans="1:22" x14ac:dyDescent="0.25">
      <c r="A1518" s="1"/>
      <c r="B1518" s="1"/>
      <c r="C1518" s="1"/>
      <c r="D1518" s="1"/>
      <c r="E1518" s="110"/>
      <c r="F1518" s="1"/>
      <c r="G1518" s="1"/>
      <c r="H1518" s="110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3"/>
      <c r="U1518" s="1"/>
      <c r="V1518" s="1"/>
    </row>
    <row r="1519" spans="1:22" x14ac:dyDescent="0.25">
      <c r="A1519" s="1"/>
      <c r="B1519" s="1"/>
      <c r="C1519" s="1"/>
      <c r="D1519" s="1"/>
      <c r="E1519" s="110"/>
      <c r="F1519" s="1"/>
      <c r="G1519" s="1"/>
      <c r="H1519" s="110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3"/>
      <c r="U1519" s="1"/>
      <c r="V1519" s="1"/>
    </row>
    <row r="1520" spans="1:22" x14ac:dyDescent="0.25">
      <c r="A1520" s="1"/>
      <c r="B1520" s="1"/>
      <c r="C1520" s="1"/>
      <c r="D1520" s="1"/>
      <c r="E1520" s="110"/>
      <c r="F1520" s="1"/>
      <c r="G1520" s="1"/>
      <c r="H1520" s="110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3"/>
      <c r="U1520" s="1"/>
      <c r="V1520" s="1"/>
    </row>
    <row r="1521" spans="1:22" x14ac:dyDescent="0.25">
      <c r="A1521" s="1"/>
      <c r="B1521" s="1"/>
      <c r="C1521" s="1"/>
      <c r="D1521" s="1"/>
      <c r="E1521" s="110"/>
      <c r="F1521" s="1"/>
      <c r="G1521" s="1"/>
      <c r="H1521" s="110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3"/>
      <c r="U1521" s="1"/>
      <c r="V1521" s="1"/>
    </row>
    <row r="1522" spans="1:22" x14ac:dyDescent="0.25">
      <c r="A1522" s="1"/>
      <c r="B1522" s="1"/>
      <c r="C1522" s="1"/>
      <c r="D1522" s="1"/>
      <c r="E1522" s="110"/>
      <c r="F1522" s="1"/>
      <c r="G1522" s="1"/>
      <c r="H1522" s="110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3"/>
      <c r="U1522" s="1"/>
      <c r="V1522" s="1"/>
    </row>
    <row r="1523" spans="1:22" x14ac:dyDescent="0.25">
      <c r="A1523" s="1"/>
      <c r="B1523" s="1"/>
      <c r="C1523" s="1"/>
      <c r="D1523" s="1"/>
      <c r="E1523" s="110"/>
      <c r="F1523" s="1"/>
      <c r="G1523" s="1"/>
      <c r="H1523" s="110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3"/>
      <c r="U1523" s="1"/>
      <c r="V1523" s="1"/>
    </row>
    <row r="1524" spans="1:22" x14ac:dyDescent="0.25">
      <c r="A1524" s="1"/>
      <c r="B1524" s="1"/>
      <c r="C1524" s="1"/>
      <c r="D1524" s="1"/>
      <c r="E1524" s="110"/>
      <c r="F1524" s="1"/>
      <c r="G1524" s="1"/>
      <c r="H1524" s="110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3"/>
      <c r="U1524" s="1"/>
      <c r="V1524" s="1"/>
    </row>
    <row r="1525" spans="1:22" x14ac:dyDescent="0.25">
      <c r="A1525" s="1"/>
      <c r="B1525" s="1"/>
      <c r="C1525" s="1"/>
      <c r="D1525" s="1"/>
      <c r="E1525" s="110"/>
      <c r="F1525" s="1"/>
      <c r="G1525" s="1"/>
      <c r="H1525" s="110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3"/>
      <c r="U1525" s="1"/>
      <c r="V1525" s="1"/>
    </row>
    <row r="1526" spans="1:22" x14ac:dyDescent="0.25">
      <c r="A1526" s="1"/>
      <c r="B1526" s="1"/>
      <c r="C1526" s="1"/>
      <c r="D1526" s="1"/>
      <c r="E1526" s="110"/>
      <c r="F1526" s="1"/>
      <c r="G1526" s="1"/>
      <c r="H1526" s="110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3"/>
      <c r="U1526" s="1"/>
      <c r="V1526" s="1"/>
    </row>
    <row r="1527" spans="1:22" x14ac:dyDescent="0.25">
      <c r="A1527" s="1"/>
      <c r="B1527" s="1"/>
      <c r="C1527" s="1"/>
      <c r="D1527" s="1"/>
      <c r="E1527" s="110"/>
      <c r="F1527" s="1"/>
      <c r="G1527" s="1"/>
      <c r="H1527" s="110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3"/>
      <c r="U1527" s="1"/>
      <c r="V1527" s="1"/>
    </row>
    <row r="1528" spans="1:22" x14ac:dyDescent="0.25">
      <c r="A1528" s="1"/>
      <c r="B1528" s="1"/>
      <c r="C1528" s="1"/>
      <c r="D1528" s="1"/>
      <c r="E1528" s="110"/>
      <c r="F1528" s="1"/>
      <c r="G1528" s="1"/>
      <c r="H1528" s="110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3"/>
      <c r="U1528" s="1"/>
      <c r="V1528" s="1"/>
    </row>
    <row r="1529" spans="1:22" x14ac:dyDescent="0.25">
      <c r="A1529" s="1"/>
      <c r="B1529" s="1"/>
      <c r="C1529" s="1"/>
      <c r="D1529" s="1"/>
      <c r="E1529" s="110"/>
      <c r="F1529" s="1"/>
      <c r="G1529" s="1"/>
      <c r="H1529" s="110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3"/>
      <c r="U1529" s="1"/>
      <c r="V1529" s="1"/>
    </row>
    <row r="1530" spans="1:22" x14ac:dyDescent="0.25">
      <c r="A1530" s="1"/>
      <c r="B1530" s="1"/>
      <c r="C1530" s="1"/>
      <c r="D1530" s="1"/>
      <c r="E1530" s="110"/>
      <c r="F1530" s="1"/>
      <c r="G1530" s="1"/>
      <c r="H1530" s="110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3"/>
      <c r="U1530" s="1"/>
      <c r="V1530" s="1"/>
    </row>
    <row r="1531" spans="1:22" x14ac:dyDescent="0.25">
      <c r="A1531" s="1"/>
      <c r="B1531" s="1"/>
      <c r="C1531" s="1"/>
      <c r="D1531" s="1"/>
      <c r="E1531" s="110"/>
      <c r="F1531" s="1"/>
      <c r="G1531" s="1"/>
      <c r="H1531" s="110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3"/>
      <c r="U1531" s="1"/>
      <c r="V1531" s="1"/>
    </row>
    <row r="1532" spans="1:22" x14ac:dyDescent="0.25">
      <c r="A1532" s="1"/>
      <c r="B1532" s="1"/>
      <c r="C1532" s="1"/>
      <c r="D1532" s="1"/>
      <c r="E1532" s="110"/>
      <c r="F1532" s="1"/>
      <c r="G1532" s="1"/>
      <c r="H1532" s="110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3"/>
      <c r="U1532" s="1"/>
      <c r="V1532" s="1"/>
    </row>
    <row r="1533" spans="1:22" x14ac:dyDescent="0.25">
      <c r="A1533" s="1"/>
      <c r="B1533" s="1"/>
      <c r="C1533" s="1"/>
      <c r="D1533" s="1"/>
      <c r="E1533" s="110"/>
      <c r="F1533" s="1"/>
      <c r="G1533" s="1"/>
      <c r="H1533" s="110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3"/>
      <c r="U1533" s="1"/>
      <c r="V1533" s="1"/>
    </row>
    <row r="1534" spans="1:22" x14ac:dyDescent="0.25">
      <c r="A1534" s="1"/>
      <c r="B1534" s="1"/>
      <c r="C1534" s="1"/>
      <c r="D1534" s="1"/>
      <c r="E1534" s="110"/>
      <c r="F1534" s="1"/>
      <c r="G1534" s="1"/>
      <c r="H1534" s="110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3"/>
      <c r="U1534" s="1"/>
      <c r="V1534" s="1"/>
    </row>
    <row r="1535" spans="1:22" x14ac:dyDescent="0.25">
      <c r="A1535" s="1"/>
      <c r="B1535" s="1"/>
      <c r="C1535" s="1"/>
      <c r="D1535" s="1"/>
      <c r="E1535" s="110"/>
      <c r="F1535" s="1"/>
      <c r="G1535" s="1"/>
      <c r="H1535" s="110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3"/>
      <c r="U1535" s="1"/>
      <c r="V1535" s="1"/>
    </row>
    <row r="1536" spans="1:22" x14ac:dyDescent="0.25">
      <c r="A1536" s="1"/>
      <c r="B1536" s="1"/>
      <c r="C1536" s="1"/>
      <c r="D1536" s="1"/>
      <c r="E1536" s="110"/>
      <c r="F1536" s="1"/>
      <c r="G1536" s="1"/>
      <c r="H1536" s="110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3"/>
      <c r="U1536" s="1"/>
      <c r="V1536" s="1"/>
    </row>
    <row r="1537" spans="1:22" x14ac:dyDescent="0.25">
      <c r="A1537" s="1"/>
      <c r="B1537" s="1"/>
      <c r="C1537" s="1"/>
      <c r="D1537" s="1"/>
      <c r="E1537" s="110"/>
      <c r="F1537" s="1"/>
      <c r="G1537" s="1"/>
      <c r="H1537" s="110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3"/>
      <c r="U1537" s="1"/>
      <c r="V1537" s="1"/>
    </row>
    <row r="1538" spans="1:22" x14ac:dyDescent="0.25">
      <c r="A1538" s="1"/>
      <c r="B1538" s="1"/>
      <c r="C1538" s="1"/>
      <c r="D1538" s="1"/>
      <c r="E1538" s="110"/>
      <c r="F1538" s="1"/>
      <c r="G1538" s="1"/>
      <c r="H1538" s="110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3"/>
      <c r="U1538" s="1"/>
      <c r="V1538" s="1"/>
    </row>
    <row r="1539" spans="1:22" x14ac:dyDescent="0.25">
      <c r="A1539" s="1"/>
      <c r="B1539" s="1"/>
      <c r="C1539" s="1"/>
      <c r="D1539" s="1"/>
      <c r="E1539" s="110"/>
      <c r="F1539" s="1"/>
      <c r="G1539" s="1"/>
      <c r="H1539" s="110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3"/>
      <c r="U1539" s="1"/>
      <c r="V1539" s="1"/>
    </row>
    <row r="1540" spans="1:22" x14ac:dyDescent="0.25">
      <c r="A1540" s="1"/>
      <c r="B1540" s="1"/>
      <c r="C1540" s="1"/>
      <c r="D1540" s="1"/>
      <c r="E1540" s="110"/>
      <c r="F1540" s="1"/>
      <c r="G1540" s="1"/>
      <c r="H1540" s="110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3"/>
      <c r="U1540" s="1"/>
      <c r="V1540" s="1"/>
    </row>
    <row r="1541" spans="1:22" x14ac:dyDescent="0.25">
      <c r="A1541" s="1"/>
      <c r="B1541" s="1"/>
      <c r="C1541" s="1"/>
      <c r="D1541" s="1"/>
      <c r="E1541" s="110"/>
      <c r="F1541" s="1"/>
      <c r="G1541" s="1"/>
      <c r="H1541" s="110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3"/>
      <c r="U1541" s="1"/>
      <c r="V1541" s="1"/>
    </row>
    <row r="1542" spans="1:22" x14ac:dyDescent="0.25">
      <c r="A1542" s="1"/>
      <c r="B1542" s="1"/>
      <c r="C1542" s="1"/>
      <c r="D1542" s="1"/>
      <c r="E1542" s="110"/>
      <c r="F1542" s="1"/>
      <c r="G1542" s="1"/>
      <c r="H1542" s="110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3"/>
      <c r="U1542" s="1"/>
      <c r="V1542" s="1"/>
    </row>
    <row r="1543" spans="1:22" x14ac:dyDescent="0.25">
      <c r="A1543" s="1"/>
      <c r="B1543" s="1"/>
      <c r="C1543" s="1"/>
      <c r="D1543" s="1"/>
      <c r="E1543" s="110"/>
      <c r="F1543" s="1"/>
      <c r="G1543" s="1"/>
      <c r="H1543" s="110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3"/>
      <c r="U1543" s="1"/>
      <c r="V1543" s="1"/>
    </row>
    <row r="1544" spans="1:22" x14ac:dyDescent="0.25">
      <c r="A1544" s="1"/>
      <c r="B1544" s="1"/>
      <c r="C1544" s="1"/>
      <c r="D1544" s="1"/>
      <c r="E1544" s="110"/>
      <c r="F1544" s="1"/>
      <c r="G1544" s="1"/>
      <c r="H1544" s="110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3"/>
      <c r="U1544" s="1"/>
      <c r="V1544" s="1"/>
    </row>
    <row r="1545" spans="1:22" x14ac:dyDescent="0.25">
      <c r="A1545" s="1"/>
      <c r="B1545" s="1"/>
      <c r="C1545" s="1"/>
      <c r="D1545" s="1"/>
      <c r="E1545" s="110"/>
      <c r="F1545" s="1"/>
      <c r="G1545" s="1"/>
      <c r="H1545" s="110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3"/>
      <c r="U1545" s="1"/>
      <c r="V1545" s="1"/>
    </row>
    <row r="1546" spans="1:22" x14ac:dyDescent="0.25">
      <c r="A1546" s="1"/>
      <c r="B1546" s="1"/>
      <c r="C1546" s="1"/>
      <c r="D1546" s="1"/>
      <c r="E1546" s="110"/>
      <c r="F1546" s="1"/>
      <c r="G1546" s="1"/>
      <c r="H1546" s="110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3"/>
      <c r="U1546" s="1"/>
      <c r="V1546" s="1"/>
    </row>
    <row r="1547" spans="1:22" x14ac:dyDescent="0.25">
      <c r="A1547" s="1"/>
      <c r="B1547" s="1"/>
      <c r="C1547" s="1"/>
      <c r="D1547" s="1"/>
      <c r="E1547" s="110"/>
      <c r="F1547" s="1"/>
      <c r="G1547" s="1"/>
      <c r="H1547" s="110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3"/>
      <c r="U1547" s="1"/>
      <c r="V1547" s="1"/>
    </row>
    <row r="1548" spans="1:22" x14ac:dyDescent="0.25">
      <c r="A1548" s="1"/>
      <c r="B1548" s="1"/>
      <c r="C1548" s="1"/>
      <c r="D1548" s="1"/>
      <c r="E1548" s="110"/>
      <c r="F1548" s="1"/>
      <c r="G1548" s="1"/>
      <c r="H1548" s="110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3"/>
      <c r="U1548" s="1"/>
      <c r="V1548" s="1"/>
    </row>
    <row r="1549" spans="1:22" x14ac:dyDescent="0.25">
      <c r="A1549" s="1"/>
      <c r="B1549" s="1"/>
      <c r="C1549" s="1"/>
      <c r="D1549" s="1"/>
      <c r="E1549" s="110"/>
      <c r="F1549" s="1"/>
      <c r="G1549" s="1"/>
      <c r="H1549" s="110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3"/>
      <c r="U1549" s="1"/>
      <c r="V1549" s="1"/>
    </row>
    <row r="1550" spans="1:22" x14ac:dyDescent="0.25">
      <c r="A1550" s="1"/>
      <c r="B1550" s="1"/>
      <c r="C1550" s="1"/>
      <c r="D1550" s="1"/>
      <c r="E1550" s="110"/>
      <c r="F1550" s="1"/>
      <c r="G1550" s="1"/>
      <c r="H1550" s="110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3"/>
      <c r="U1550" s="1"/>
      <c r="V1550" s="1"/>
    </row>
    <row r="1551" spans="1:22" x14ac:dyDescent="0.25">
      <c r="A1551" s="1"/>
      <c r="B1551" s="1"/>
      <c r="C1551" s="1"/>
      <c r="D1551" s="1"/>
      <c r="E1551" s="110"/>
      <c r="F1551" s="1"/>
      <c r="G1551" s="1"/>
      <c r="H1551" s="110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3"/>
      <c r="U1551" s="1"/>
      <c r="V1551" s="1"/>
    </row>
    <row r="1552" spans="1:22" x14ac:dyDescent="0.25">
      <c r="A1552" s="1"/>
      <c r="B1552" s="1"/>
      <c r="C1552" s="1"/>
      <c r="D1552" s="1"/>
      <c r="E1552" s="110"/>
      <c r="F1552" s="1"/>
      <c r="G1552" s="1"/>
      <c r="H1552" s="110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3"/>
      <c r="U1552" s="1"/>
      <c r="V1552" s="1"/>
    </row>
    <row r="1553" spans="1:22" x14ac:dyDescent="0.25">
      <c r="A1553" s="1"/>
      <c r="B1553" s="1"/>
      <c r="C1553" s="1"/>
      <c r="D1553" s="1"/>
      <c r="E1553" s="110"/>
      <c r="F1553" s="1"/>
      <c r="G1553" s="1"/>
      <c r="H1553" s="110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3"/>
      <c r="U1553" s="1"/>
      <c r="V1553" s="1"/>
    </row>
    <row r="1554" spans="1:22" x14ac:dyDescent="0.25">
      <c r="A1554" s="1"/>
      <c r="B1554" s="1"/>
      <c r="C1554" s="1"/>
      <c r="D1554" s="1"/>
      <c r="E1554" s="110"/>
      <c r="F1554" s="1"/>
      <c r="G1554" s="1"/>
      <c r="H1554" s="110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3"/>
      <c r="U1554" s="1"/>
      <c r="V1554" s="1"/>
    </row>
    <row r="1555" spans="1:22" x14ac:dyDescent="0.25">
      <c r="A1555" s="1"/>
      <c r="B1555" s="1"/>
      <c r="C1555" s="1"/>
      <c r="D1555" s="1"/>
      <c r="E1555" s="110"/>
      <c r="F1555" s="1"/>
      <c r="G1555" s="1"/>
      <c r="H1555" s="110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3"/>
      <c r="U1555" s="1"/>
      <c r="V1555" s="1"/>
    </row>
    <row r="1556" spans="1:22" x14ac:dyDescent="0.25">
      <c r="A1556" s="1"/>
      <c r="B1556" s="1"/>
      <c r="C1556" s="1"/>
      <c r="D1556" s="1"/>
      <c r="E1556" s="110"/>
      <c r="F1556" s="1"/>
      <c r="G1556" s="1"/>
      <c r="H1556" s="110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3"/>
      <c r="U1556" s="1"/>
      <c r="V1556" s="1"/>
    </row>
    <row r="1557" spans="1:22" x14ac:dyDescent="0.25">
      <c r="A1557" s="1"/>
      <c r="B1557" s="1"/>
      <c r="C1557" s="1"/>
      <c r="D1557" s="1"/>
      <c r="E1557" s="110"/>
      <c r="F1557" s="1"/>
      <c r="G1557" s="1"/>
      <c r="H1557" s="110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3"/>
      <c r="U1557" s="1"/>
      <c r="V1557" s="1"/>
    </row>
    <row r="1558" spans="1:22" x14ac:dyDescent="0.25">
      <c r="A1558" s="1"/>
      <c r="B1558" s="1"/>
      <c r="C1558" s="1"/>
      <c r="D1558" s="1"/>
      <c r="E1558" s="110"/>
      <c r="F1558" s="1"/>
      <c r="G1558" s="1"/>
      <c r="H1558" s="110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3"/>
      <c r="U1558" s="1"/>
      <c r="V1558" s="1"/>
    </row>
    <row r="1559" spans="1:22" x14ac:dyDescent="0.25">
      <c r="A1559" s="1"/>
      <c r="B1559" s="1"/>
      <c r="C1559" s="1"/>
      <c r="D1559" s="1"/>
      <c r="E1559" s="110"/>
      <c r="F1559" s="1"/>
      <c r="G1559" s="1"/>
      <c r="H1559" s="110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3"/>
      <c r="U1559" s="1"/>
      <c r="V1559" s="1"/>
    </row>
    <row r="1560" spans="1:22" x14ac:dyDescent="0.25">
      <c r="A1560" s="1"/>
      <c r="B1560" s="1"/>
      <c r="C1560" s="1"/>
      <c r="D1560" s="1"/>
      <c r="E1560" s="110"/>
      <c r="F1560" s="1"/>
      <c r="G1560" s="1"/>
      <c r="H1560" s="110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3"/>
      <c r="U1560" s="1"/>
      <c r="V1560" s="1"/>
    </row>
    <row r="1561" spans="1:22" x14ac:dyDescent="0.25">
      <c r="A1561" s="1"/>
      <c r="B1561" s="1"/>
      <c r="C1561" s="1"/>
      <c r="D1561" s="1"/>
      <c r="E1561" s="110"/>
      <c r="F1561" s="1"/>
      <c r="G1561" s="1"/>
      <c r="H1561" s="110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3"/>
      <c r="U1561" s="1"/>
      <c r="V1561" s="1"/>
    </row>
    <row r="1562" spans="1:22" x14ac:dyDescent="0.25">
      <c r="A1562" s="1"/>
      <c r="B1562" s="1"/>
      <c r="C1562" s="1"/>
      <c r="D1562" s="1"/>
      <c r="E1562" s="110"/>
      <c r="F1562" s="1"/>
      <c r="G1562" s="1"/>
      <c r="H1562" s="110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3"/>
      <c r="U1562" s="1"/>
      <c r="V1562" s="1"/>
    </row>
    <row r="1563" spans="1:22" x14ac:dyDescent="0.25">
      <c r="A1563" s="1"/>
      <c r="B1563" s="1"/>
      <c r="C1563" s="1"/>
      <c r="D1563" s="1"/>
      <c r="E1563" s="110"/>
      <c r="F1563" s="1"/>
      <c r="G1563" s="1"/>
      <c r="H1563" s="110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3"/>
      <c r="U1563" s="1"/>
      <c r="V1563" s="1"/>
    </row>
    <row r="1564" spans="1:22" x14ac:dyDescent="0.25">
      <c r="A1564" s="1"/>
      <c r="B1564" s="1"/>
      <c r="C1564" s="1"/>
      <c r="D1564" s="1"/>
      <c r="E1564" s="110"/>
      <c r="F1564" s="1"/>
      <c r="G1564" s="1"/>
      <c r="H1564" s="110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3"/>
      <c r="U1564" s="1"/>
      <c r="V1564" s="1"/>
    </row>
    <row r="1565" spans="1:22" x14ac:dyDescent="0.25">
      <c r="A1565" s="1"/>
      <c r="B1565" s="1"/>
      <c r="C1565" s="1"/>
      <c r="D1565" s="1"/>
      <c r="E1565" s="110"/>
      <c r="F1565" s="1"/>
      <c r="G1565" s="1"/>
      <c r="H1565" s="110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3"/>
      <c r="U1565" s="1"/>
      <c r="V1565" s="1"/>
    </row>
    <row r="1566" spans="1:22" x14ac:dyDescent="0.25">
      <c r="A1566" s="1"/>
      <c r="B1566" s="1"/>
      <c r="C1566" s="1"/>
      <c r="D1566" s="1"/>
      <c r="E1566" s="110"/>
      <c r="F1566" s="1"/>
      <c r="G1566" s="1"/>
      <c r="H1566" s="110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3"/>
      <c r="U1566" s="1"/>
      <c r="V1566" s="1"/>
    </row>
    <row r="1567" spans="1:22" x14ac:dyDescent="0.25">
      <c r="A1567" s="1"/>
      <c r="B1567" s="1"/>
      <c r="C1567" s="1"/>
      <c r="D1567" s="1"/>
      <c r="E1567" s="110"/>
      <c r="F1567" s="1"/>
      <c r="G1567" s="1"/>
      <c r="H1567" s="110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3"/>
      <c r="U1567" s="1"/>
      <c r="V1567" s="1"/>
    </row>
    <row r="1568" spans="1:22" x14ac:dyDescent="0.25">
      <c r="A1568" s="1"/>
      <c r="B1568" s="1"/>
      <c r="C1568" s="1"/>
      <c r="D1568" s="1"/>
      <c r="E1568" s="110"/>
      <c r="F1568" s="1"/>
      <c r="G1568" s="1"/>
      <c r="H1568" s="110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3"/>
      <c r="U1568" s="1"/>
      <c r="V1568" s="1"/>
    </row>
    <row r="1569" spans="1:22" x14ac:dyDescent="0.25">
      <c r="A1569" s="1"/>
      <c r="B1569" s="1"/>
      <c r="C1569" s="1"/>
      <c r="D1569" s="1"/>
      <c r="E1569" s="110"/>
      <c r="F1569" s="1"/>
      <c r="G1569" s="1"/>
      <c r="H1569" s="110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3"/>
      <c r="U1569" s="1"/>
      <c r="V1569" s="1"/>
    </row>
    <row r="1570" spans="1:22" x14ac:dyDescent="0.25">
      <c r="A1570" s="1"/>
      <c r="B1570" s="1"/>
      <c r="C1570" s="1"/>
      <c r="D1570" s="1"/>
      <c r="E1570" s="110"/>
      <c r="F1570" s="1"/>
      <c r="G1570" s="1"/>
      <c r="H1570" s="110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3"/>
      <c r="U1570" s="1"/>
      <c r="V1570" s="1"/>
    </row>
    <row r="1571" spans="1:22" x14ac:dyDescent="0.25">
      <c r="A1571" s="1"/>
      <c r="B1571" s="1"/>
      <c r="C1571" s="1"/>
      <c r="D1571" s="1"/>
      <c r="E1571" s="110"/>
      <c r="F1571" s="1"/>
      <c r="G1571" s="1"/>
      <c r="H1571" s="110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3"/>
      <c r="U1571" s="1"/>
      <c r="V1571" s="1"/>
    </row>
    <row r="1572" spans="1:22" x14ac:dyDescent="0.25">
      <c r="A1572" s="1"/>
      <c r="B1572" s="1"/>
      <c r="C1572" s="1"/>
      <c r="D1572" s="1"/>
      <c r="E1572" s="110"/>
      <c r="F1572" s="1"/>
      <c r="G1572" s="1"/>
      <c r="H1572" s="110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3"/>
      <c r="U1572" s="1"/>
      <c r="V1572" s="1"/>
    </row>
    <row r="1573" spans="1:22" x14ac:dyDescent="0.25">
      <c r="A1573" s="1"/>
      <c r="B1573" s="1"/>
      <c r="C1573" s="1"/>
      <c r="D1573" s="1"/>
      <c r="E1573" s="110"/>
      <c r="F1573" s="1"/>
      <c r="G1573" s="1"/>
      <c r="H1573" s="110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3"/>
      <c r="U1573" s="1"/>
      <c r="V1573" s="1"/>
    </row>
    <row r="1574" spans="1:22" x14ac:dyDescent="0.25">
      <c r="A1574" s="1"/>
      <c r="B1574" s="1"/>
      <c r="C1574" s="1"/>
      <c r="D1574" s="1"/>
      <c r="E1574" s="110"/>
      <c r="F1574" s="1"/>
      <c r="G1574" s="1"/>
      <c r="H1574" s="110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3"/>
      <c r="U1574" s="1"/>
      <c r="V1574" s="1"/>
    </row>
    <row r="1575" spans="1:22" x14ac:dyDescent="0.25">
      <c r="A1575" s="1"/>
      <c r="B1575" s="1"/>
      <c r="C1575" s="1"/>
      <c r="D1575" s="1"/>
      <c r="E1575" s="110"/>
      <c r="F1575" s="1"/>
      <c r="G1575" s="1"/>
      <c r="H1575" s="110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3"/>
      <c r="U1575" s="1"/>
      <c r="V1575" s="1"/>
    </row>
    <row r="1576" spans="1:22" x14ac:dyDescent="0.25">
      <c r="A1576" s="1"/>
      <c r="B1576" s="1"/>
      <c r="C1576" s="1"/>
      <c r="D1576" s="1"/>
      <c r="E1576" s="110"/>
      <c r="F1576" s="1"/>
      <c r="G1576" s="1"/>
      <c r="H1576" s="110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3"/>
      <c r="U1576" s="1"/>
      <c r="V1576" s="1"/>
    </row>
    <row r="1577" spans="1:22" x14ac:dyDescent="0.25">
      <c r="A1577" s="1"/>
      <c r="B1577" s="1"/>
      <c r="C1577" s="1"/>
      <c r="D1577" s="1"/>
      <c r="E1577" s="110"/>
      <c r="F1577" s="1"/>
      <c r="G1577" s="1"/>
      <c r="H1577" s="110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3"/>
      <c r="U1577" s="1"/>
      <c r="V1577" s="1"/>
    </row>
    <row r="1578" spans="1:22" x14ac:dyDescent="0.25">
      <c r="A1578" s="1"/>
      <c r="B1578" s="1"/>
      <c r="C1578" s="1"/>
      <c r="D1578" s="1"/>
      <c r="E1578" s="110"/>
      <c r="F1578" s="1"/>
      <c r="G1578" s="1"/>
      <c r="H1578" s="110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3"/>
      <c r="U1578" s="1"/>
      <c r="V1578" s="1"/>
    </row>
    <row r="1579" spans="1:22" x14ac:dyDescent="0.25">
      <c r="A1579" s="1"/>
      <c r="B1579" s="1"/>
      <c r="C1579" s="1"/>
      <c r="D1579" s="1"/>
      <c r="E1579" s="110"/>
      <c r="F1579" s="1"/>
      <c r="G1579" s="1"/>
      <c r="H1579" s="110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3"/>
      <c r="U1579" s="1"/>
      <c r="V1579" s="1"/>
    </row>
    <row r="1580" spans="1:22" x14ac:dyDescent="0.25">
      <c r="A1580" s="1"/>
      <c r="B1580" s="1"/>
      <c r="C1580" s="1"/>
      <c r="D1580" s="1"/>
      <c r="E1580" s="110"/>
      <c r="F1580" s="1"/>
      <c r="G1580" s="1"/>
      <c r="H1580" s="110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3"/>
      <c r="U1580" s="1"/>
      <c r="V1580" s="1"/>
    </row>
    <row r="1581" spans="1:22" x14ac:dyDescent="0.25">
      <c r="A1581" s="1"/>
      <c r="B1581" s="1"/>
      <c r="C1581" s="1"/>
      <c r="D1581" s="1"/>
      <c r="E1581" s="110"/>
      <c r="F1581" s="1"/>
      <c r="G1581" s="1"/>
      <c r="H1581" s="110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3"/>
      <c r="U1581" s="1"/>
      <c r="V1581" s="1"/>
    </row>
    <row r="1582" spans="1:22" x14ac:dyDescent="0.25">
      <c r="A1582" s="1"/>
      <c r="B1582" s="1"/>
      <c r="C1582" s="1"/>
      <c r="D1582" s="1"/>
      <c r="E1582" s="110"/>
      <c r="F1582" s="1"/>
      <c r="G1582" s="1"/>
      <c r="H1582" s="110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3"/>
      <c r="U1582" s="1"/>
      <c r="V1582" s="1"/>
    </row>
    <row r="1583" spans="1:22" x14ac:dyDescent="0.25">
      <c r="A1583" s="1"/>
      <c r="B1583" s="1"/>
      <c r="C1583" s="1"/>
      <c r="D1583" s="1"/>
      <c r="E1583" s="110"/>
      <c r="F1583" s="1"/>
      <c r="G1583" s="1"/>
      <c r="H1583" s="110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3"/>
      <c r="U1583" s="1"/>
      <c r="V1583" s="1"/>
    </row>
    <row r="1584" spans="1:22" x14ac:dyDescent="0.25">
      <c r="A1584" s="1"/>
      <c r="B1584" s="1"/>
      <c r="C1584" s="1"/>
      <c r="D1584" s="1"/>
      <c r="E1584" s="110"/>
      <c r="F1584" s="1"/>
      <c r="G1584" s="1"/>
      <c r="H1584" s="110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3"/>
      <c r="U1584" s="1"/>
      <c r="V1584" s="1"/>
    </row>
    <row r="1585" spans="1:22" x14ac:dyDescent="0.25">
      <c r="A1585" s="1"/>
      <c r="B1585" s="1"/>
      <c r="C1585" s="1"/>
      <c r="D1585" s="1"/>
      <c r="E1585" s="110"/>
      <c r="F1585" s="1"/>
      <c r="G1585" s="1"/>
      <c r="H1585" s="110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3"/>
      <c r="U1585" s="1"/>
      <c r="V1585" s="1"/>
    </row>
    <row r="1586" spans="1:22" x14ac:dyDescent="0.25">
      <c r="A1586" s="1"/>
      <c r="B1586" s="1"/>
      <c r="C1586" s="1"/>
      <c r="D1586" s="1"/>
      <c r="E1586" s="110"/>
      <c r="F1586" s="1"/>
      <c r="G1586" s="1"/>
      <c r="H1586" s="110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3"/>
      <c r="U1586" s="1"/>
      <c r="V1586" s="1"/>
    </row>
    <row r="1587" spans="1:22" x14ac:dyDescent="0.25">
      <c r="A1587" s="1"/>
      <c r="B1587" s="1"/>
      <c r="C1587" s="1"/>
      <c r="D1587" s="1"/>
      <c r="E1587" s="110"/>
      <c r="F1587" s="1"/>
      <c r="G1587" s="1"/>
      <c r="H1587" s="110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3"/>
      <c r="U1587" s="1"/>
      <c r="V1587" s="1"/>
    </row>
    <row r="1588" spans="1:22" x14ac:dyDescent="0.25">
      <c r="A1588" s="1"/>
      <c r="B1588" s="1"/>
      <c r="C1588" s="1"/>
      <c r="D1588" s="1"/>
      <c r="E1588" s="110"/>
      <c r="F1588" s="1"/>
      <c r="G1588" s="1"/>
      <c r="H1588" s="110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3"/>
      <c r="U1588" s="1"/>
      <c r="V1588" s="1"/>
    </row>
    <row r="1589" spans="1:22" x14ac:dyDescent="0.25">
      <c r="A1589" s="1"/>
      <c r="B1589" s="1"/>
      <c r="C1589" s="1"/>
      <c r="D1589" s="1"/>
      <c r="E1589" s="110"/>
      <c r="F1589" s="1"/>
      <c r="G1589" s="1"/>
      <c r="H1589" s="110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3"/>
      <c r="U1589" s="1"/>
      <c r="V1589" s="1"/>
    </row>
    <row r="1590" spans="1:22" x14ac:dyDescent="0.25">
      <c r="A1590" s="1"/>
      <c r="B1590" s="1"/>
      <c r="C1590" s="1"/>
      <c r="D1590" s="1"/>
      <c r="E1590" s="110"/>
      <c r="F1590" s="1"/>
      <c r="G1590" s="1"/>
      <c r="H1590" s="110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3"/>
      <c r="U1590" s="1"/>
      <c r="V1590" s="1"/>
    </row>
    <row r="1591" spans="1:22" x14ac:dyDescent="0.25">
      <c r="A1591" s="1"/>
      <c r="B1591" s="1"/>
      <c r="C1591" s="1"/>
      <c r="D1591" s="1"/>
      <c r="E1591" s="110"/>
      <c r="F1591" s="1"/>
      <c r="G1591" s="1"/>
      <c r="H1591" s="110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3"/>
      <c r="U1591" s="1"/>
      <c r="V1591" s="1"/>
    </row>
    <row r="1592" spans="1:22" x14ac:dyDescent="0.25">
      <c r="A1592" s="1"/>
      <c r="B1592" s="1"/>
      <c r="C1592" s="1"/>
      <c r="D1592" s="1"/>
      <c r="E1592" s="110"/>
      <c r="F1592" s="1"/>
      <c r="G1592" s="1"/>
      <c r="H1592" s="110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3"/>
      <c r="U1592" s="1"/>
      <c r="V1592" s="1"/>
    </row>
    <row r="1593" spans="1:22" x14ac:dyDescent="0.25">
      <c r="A1593" s="1"/>
      <c r="B1593" s="1"/>
      <c r="C1593" s="1"/>
      <c r="D1593" s="1"/>
      <c r="E1593" s="110"/>
      <c r="F1593" s="1"/>
      <c r="G1593" s="1"/>
      <c r="H1593" s="110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3"/>
      <c r="U1593" s="1"/>
      <c r="V1593" s="1"/>
    </row>
    <row r="1594" spans="1:22" x14ac:dyDescent="0.25">
      <c r="A1594" s="1"/>
      <c r="B1594" s="1"/>
      <c r="C1594" s="1"/>
      <c r="D1594" s="1"/>
      <c r="E1594" s="110"/>
      <c r="F1594" s="1"/>
      <c r="G1594" s="1"/>
      <c r="H1594" s="110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3"/>
      <c r="U1594" s="1"/>
      <c r="V1594" s="1"/>
    </row>
    <row r="1595" spans="1:22" x14ac:dyDescent="0.25">
      <c r="A1595" s="1"/>
      <c r="B1595" s="1"/>
      <c r="C1595" s="1"/>
      <c r="D1595" s="1"/>
      <c r="E1595" s="110"/>
      <c r="F1595" s="1"/>
      <c r="G1595" s="1"/>
      <c r="H1595" s="110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3"/>
      <c r="U1595" s="1"/>
      <c r="V1595" s="1"/>
    </row>
    <row r="1596" spans="1:22" x14ac:dyDescent="0.25">
      <c r="A1596" s="1"/>
      <c r="B1596" s="1"/>
      <c r="C1596" s="1"/>
      <c r="D1596" s="1"/>
      <c r="E1596" s="110"/>
      <c r="F1596" s="1"/>
      <c r="G1596" s="1"/>
      <c r="H1596" s="110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3"/>
      <c r="U1596" s="1"/>
      <c r="V1596" s="1"/>
    </row>
    <row r="1597" spans="1:22" x14ac:dyDescent="0.25">
      <c r="A1597" s="1"/>
      <c r="B1597" s="1"/>
      <c r="C1597" s="1"/>
      <c r="D1597" s="1"/>
      <c r="E1597" s="110"/>
      <c r="F1597" s="1"/>
      <c r="G1597" s="1"/>
      <c r="H1597" s="110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3"/>
      <c r="U1597" s="1"/>
      <c r="V1597" s="1"/>
    </row>
    <row r="1598" spans="1:22" x14ac:dyDescent="0.25">
      <c r="A1598" s="1"/>
      <c r="B1598" s="1"/>
      <c r="C1598" s="1"/>
      <c r="D1598" s="1"/>
      <c r="E1598" s="110"/>
      <c r="F1598" s="1"/>
      <c r="G1598" s="1"/>
      <c r="H1598" s="110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3"/>
      <c r="U1598" s="1"/>
      <c r="V1598" s="1"/>
    </row>
    <row r="1599" spans="1:22" x14ac:dyDescent="0.25">
      <c r="A1599" s="1"/>
      <c r="B1599" s="1"/>
      <c r="C1599" s="1"/>
      <c r="D1599" s="1"/>
      <c r="E1599" s="110"/>
      <c r="F1599" s="1"/>
      <c r="G1599" s="1"/>
      <c r="H1599" s="110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3"/>
      <c r="U1599" s="1"/>
      <c r="V1599" s="1"/>
    </row>
    <row r="1600" spans="1:22" x14ac:dyDescent="0.25">
      <c r="A1600" s="1"/>
      <c r="B1600" s="1"/>
      <c r="C1600" s="1"/>
      <c r="D1600" s="1"/>
      <c r="E1600" s="110"/>
      <c r="F1600" s="1"/>
      <c r="G1600" s="1"/>
      <c r="H1600" s="110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3"/>
      <c r="U1600" s="1"/>
      <c r="V1600" s="1"/>
    </row>
    <row r="1601" spans="1:22" x14ac:dyDescent="0.25">
      <c r="A1601" s="1"/>
      <c r="B1601" s="1"/>
      <c r="C1601" s="1"/>
      <c r="D1601" s="1"/>
      <c r="E1601" s="110"/>
      <c r="F1601" s="1"/>
      <c r="G1601" s="1"/>
      <c r="H1601" s="110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3"/>
      <c r="U1601" s="1"/>
      <c r="V1601" s="1"/>
    </row>
    <row r="1602" spans="1:22" x14ac:dyDescent="0.25">
      <c r="A1602" s="1"/>
      <c r="B1602" s="1"/>
      <c r="C1602" s="1"/>
      <c r="D1602" s="1"/>
      <c r="E1602" s="110"/>
      <c r="F1602" s="1"/>
      <c r="G1602" s="1"/>
      <c r="H1602" s="110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3"/>
      <c r="U1602" s="1"/>
      <c r="V1602" s="1"/>
    </row>
    <row r="1603" spans="1:22" x14ac:dyDescent="0.25">
      <c r="A1603" s="1"/>
      <c r="B1603" s="1"/>
      <c r="C1603" s="1"/>
      <c r="D1603" s="1"/>
      <c r="E1603" s="110"/>
      <c r="F1603" s="1"/>
      <c r="G1603" s="1"/>
      <c r="H1603" s="110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3"/>
      <c r="U1603" s="1"/>
      <c r="V1603" s="1"/>
    </row>
    <row r="1604" spans="1:22" x14ac:dyDescent="0.25">
      <c r="A1604" s="1"/>
      <c r="B1604" s="1"/>
      <c r="C1604" s="1"/>
      <c r="D1604" s="1"/>
      <c r="E1604" s="110"/>
      <c r="F1604" s="1"/>
      <c r="G1604" s="1"/>
      <c r="H1604" s="110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3"/>
      <c r="U1604" s="1"/>
      <c r="V1604" s="1"/>
    </row>
    <row r="1605" spans="1:22" x14ac:dyDescent="0.25">
      <c r="A1605" s="1"/>
      <c r="B1605" s="1"/>
      <c r="C1605" s="1"/>
      <c r="D1605" s="1"/>
      <c r="E1605" s="110"/>
      <c r="F1605" s="1"/>
      <c r="G1605" s="1"/>
      <c r="H1605" s="110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3"/>
      <c r="U1605" s="1"/>
      <c r="V1605" s="1"/>
    </row>
    <row r="1606" spans="1:22" x14ac:dyDescent="0.25">
      <c r="A1606" s="1"/>
      <c r="B1606" s="1"/>
      <c r="C1606" s="1"/>
      <c r="D1606" s="1"/>
      <c r="E1606" s="110"/>
      <c r="F1606" s="1"/>
      <c r="G1606" s="1"/>
      <c r="H1606" s="110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3"/>
      <c r="U1606" s="1"/>
      <c r="V1606" s="1"/>
    </row>
    <row r="1607" spans="1:22" x14ac:dyDescent="0.25">
      <c r="A1607" s="1"/>
      <c r="B1607" s="1"/>
      <c r="C1607" s="1"/>
      <c r="D1607" s="1"/>
      <c r="E1607" s="110"/>
      <c r="F1607" s="1"/>
      <c r="G1607" s="1"/>
      <c r="H1607" s="110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3"/>
      <c r="U1607" s="1"/>
      <c r="V1607" s="1"/>
    </row>
    <row r="1608" spans="1:22" x14ac:dyDescent="0.25">
      <c r="A1608" s="1"/>
      <c r="B1608" s="1"/>
      <c r="C1608" s="1"/>
      <c r="D1608" s="1"/>
      <c r="E1608" s="110"/>
      <c r="F1608" s="1"/>
      <c r="G1608" s="1"/>
      <c r="H1608" s="110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3"/>
      <c r="U1608" s="1"/>
      <c r="V1608" s="1"/>
    </row>
    <row r="1609" spans="1:22" x14ac:dyDescent="0.25">
      <c r="A1609" s="1"/>
      <c r="B1609" s="1"/>
      <c r="C1609" s="1"/>
      <c r="D1609" s="1"/>
      <c r="E1609" s="110"/>
      <c r="F1609" s="1"/>
      <c r="G1609" s="1"/>
      <c r="H1609" s="110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3"/>
      <c r="U1609" s="1"/>
      <c r="V1609" s="1"/>
    </row>
    <row r="1610" spans="1:22" x14ac:dyDescent="0.25">
      <c r="A1610" s="1"/>
      <c r="B1610" s="1"/>
      <c r="C1610" s="1"/>
      <c r="D1610" s="1"/>
      <c r="E1610" s="110"/>
      <c r="F1610" s="1"/>
      <c r="G1610" s="1"/>
      <c r="H1610" s="110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3"/>
      <c r="U1610" s="1"/>
      <c r="V1610" s="1"/>
    </row>
    <row r="1611" spans="1:22" x14ac:dyDescent="0.25">
      <c r="A1611" s="1"/>
      <c r="B1611" s="1"/>
      <c r="C1611" s="1"/>
      <c r="D1611" s="1"/>
      <c r="E1611" s="110"/>
      <c r="F1611" s="1"/>
      <c r="G1611" s="1"/>
      <c r="H1611" s="110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3"/>
      <c r="U1611" s="1"/>
      <c r="V1611" s="1"/>
    </row>
    <row r="1612" spans="1:22" x14ac:dyDescent="0.25">
      <c r="A1612" s="1"/>
      <c r="B1612" s="1"/>
      <c r="C1612" s="1"/>
      <c r="D1612" s="1"/>
      <c r="E1612" s="110"/>
      <c r="F1612" s="1"/>
      <c r="G1612" s="1"/>
      <c r="H1612" s="110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3"/>
      <c r="U1612" s="1"/>
      <c r="V1612" s="1"/>
    </row>
    <row r="1613" spans="1:22" x14ac:dyDescent="0.25">
      <c r="A1613" s="1"/>
      <c r="B1613" s="1"/>
      <c r="C1613" s="1"/>
      <c r="D1613" s="1"/>
      <c r="E1613" s="110"/>
      <c r="F1613" s="1"/>
      <c r="G1613" s="1"/>
      <c r="H1613" s="110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3"/>
      <c r="U1613" s="1"/>
      <c r="V1613" s="1"/>
    </row>
    <row r="1614" spans="1:22" x14ac:dyDescent="0.25">
      <c r="A1614" s="1"/>
      <c r="B1614" s="1"/>
      <c r="C1614" s="1"/>
      <c r="D1614" s="1"/>
      <c r="E1614" s="110"/>
      <c r="F1614" s="1"/>
      <c r="G1614" s="1"/>
      <c r="H1614" s="110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3"/>
      <c r="U1614" s="1"/>
      <c r="V1614" s="1"/>
    </row>
    <row r="1615" spans="1:22" x14ac:dyDescent="0.25">
      <c r="A1615" s="1"/>
      <c r="B1615" s="1"/>
      <c r="C1615" s="1"/>
      <c r="D1615" s="1"/>
      <c r="E1615" s="110"/>
      <c r="F1615" s="1"/>
      <c r="G1615" s="1"/>
      <c r="H1615" s="110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3"/>
      <c r="U1615" s="1"/>
      <c r="V1615" s="1"/>
    </row>
    <row r="1616" spans="1:22" x14ac:dyDescent="0.25">
      <c r="A1616" s="1"/>
      <c r="B1616" s="1"/>
      <c r="C1616" s="1"/>
      <c r="D1616" s="1"/>
      <c r="E1616" s="110"/>
      <c r="F1616" s="1"/>
      <c r="G1616" s="1"/>
      <c r="H1616" s="110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3"/>
      <c r="U1616" s="1"/>
      <c r="V1616" s="1"/>
    </row>
    <row r="1617" spans="1:22" x14ac:dyDescent="0.25">
      <c r="A1617" s="1"/>
      <c r="B1617" s="1"/>
      <c r="C1617" s="1"/>
      <c r="D1617" s="1"/>
      <c r="E1617" s="110"/>
      <c r="F1617" s="1"/>
      <c r="G1617" s="1"/>
      <c r="H1617" s="110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3"/>
      <c r="U1617" s="1"/>
      <c r="V1617" s="1"/>
    </row>
    <row r="1618" spans="1:22" x14ac:dyDescent="0.25">
      <c r="A1618" s="1"/>
      <c r="B1618" s="1"/>
      <c r="C1618" s="1"/>
      <c r="D1618" s="1"/>
      <c r="E1618" s="110"/>
      <c r="F1618" s="1"/>
      <c r="G1618" s="1"/>
      <c r="H1618" s="110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3"/>
      <c r="U1618" s="1"/>
      <c r="V1618" s="1"/>
    </row>
    <row r="1619" spans="1:22" x14ac:dyDescent="0.25">
      <c r="A1619" s="1"/>
      <c r="B1619" s="1"/>
      <c r="C1619" s="1"/>
      <c r="D1619" s="1"/>
      <c r="E1619" s="110"/>
      <c r="F1619" s="1"/>
      <c r="G1619" s="1"/>
      <c r="H1619" s="110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3"/>
      <c r="U1619" s="1"/>
      <c r="V1619" s="1"/>
    </row>
    <row r="1620" spans="1:22" x14ac:dyDescent="0.25">
      <c r="A1620" s="1"/>
      <c r="B1620" s="1"/>
      <c r="C1620" s="1"/>
      <c r="D1620" s="1"/>
      <c r="E1620" s="110"/>
      <c r="F1620" s="1"/>
      <c r="G1620" s="1"/>
      <c r="H1620" s="110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3"/>
      <c r="U1620" s="1"/>
      <c r="V1620" s="1"/>
    </row>
    <row r="1621" spans="1:22" x14ac:dyDescent="0.25">
      <c r="A1621" s="1"/>
      <c r="B1621" s="1"/>
      <c r="C1621" s="1"/>
      <c r="D1621" s="1"/>
      <c r="E1621" s="110"/>
      <c r="F1621" s="1"/>
      <c r="G1621" s="1"/>
      <c r="H1621" s="110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3"/>
      <c r="U1621" s="1"/>
      <c r="V1621" s="1"/>
    </row>
    <row r="1622" spans="1:22" x14ac:dyDescent="0.25">
      <c r="A1622" s="1"/>
      <c r="B1622" s="1"/>
      <c r="C1622" s="1"/>
      <c r="D1622" s="1"/>
      <c r="E1622" s="110"/>
      <c r="F1622" s="1"/>
      <c r="G1622" s="1"/>
      <c r="H1622" s="110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3"/>
      <c r="U1622" s="1"/>
      <c r="V1622" s="1"/>
    </row>
    <row r="1623" spans="1:22" x14ac:dyDescent="0.25">
      <c r="A1623" s="1"/>
      <c r="B1623" s="1"/>
      <c r="C1623" s="1"/>
      <c r="D1623" s="1"/>
      <c r="E1623" s="110"/>
      <c r="F1623" s="1"/>
      <c r="G1623" s="1"/>
      <c r="H1623" s="110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3"/>
      <c r="U1623" s="1"/>
      <c r="V1623" s="1"/>
    </row>
    <row r="1624" spans="1:22" x14ac:dyDescent="0.25">
      <c r="A1624" s="1"/>
      <c r="B1624" s="1"/>
      <c r="C1624" s="1"/>
      <c r="D1624" s="1"/>
      <c r="E1624" s="110"/>
      <c r="F1624" s="1"/>
      <c r="G1624" s="1"/>
      <c r="H1624" s="110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3"/>
      <c r="U1624" s="1"/>
      <c r="V1624" s="1"/>
    </row>
    <row r="1625" spans="1:22" x14ac:dyDescent="0.25">
      <c r="A1625" s="1"/>
      <c r="B1625" s="1"/>
      <c r="C1625" s="1"/>
      <c r="D1625" s="1"/>
      <c r="E1625" s="110"/>
      <c r="F1625" s="1"/>
      <c r="G1625" s="1"/>
      <c r="H1625" s="110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3"/>
      <c r="U1625" s="1"/>
      <c r="V1625" s="1"/>
    </row>
    <row r="1626" spans="1:22" x14ac:dyDescent="0.25">
      <c r="A1626" s="1"/>
      <c r="B1626" s="1"/>
      <c r="C1626" s="1"/>
      <c r="D1626" s="1"/>
      <c r="E1626" s="110"/>
      <c r="F1626" s="1"/>
      <c r="G1626" s="1"/>
      <c r="H1626" s="110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3"/>
      <c r="U1626" s="1"/>
      <c r="V1626" s="1"/>
    </row>
    <row r="1627" spans="1:22" x14ac:dyDescent="0.25">
      <c r="A1627" s="1"/>
      <c r="B1627" s="1"/>
      <c r="C1627" s="1"/>
      <c r="D1627" s="1"/>
      <c r="E1627" s="110"/>
      <c r="F1627" s="1"/>
      <c r="G1627" s="1"/>
      <c r="H1627" s="110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3"/>
      <c r="U1627" s="1"/>
      <c r="V1627" s="1"/>
    </row>
    <row r="1628" spans="1:22" x14ac:dyDescent="0.25">
      <c r="A1628" s="1"/>
      <c r="B1628" s="1"/>
      <c r="C1628" s="1"/>
      <c r="D1628" s="1"/>
      <c r="E1628" s="110"/>
      <c r="F1628" s="1"/>
      <c r="G1628" s="1"/>
      <c r="H1628" s="110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3"/>
      <c r="U1628" s="1"/>
      <c r="V1628" s="1"/>
    </row>
    <row r="1629" spans="1:22" x14ac:dyDescent="0.25">
      <c r="A1629" s="1"/>
      <c r="B1629" s="1"/>
      <c r="C1629" s="1"/>
      <c r="D1629" s="1"/>
      <c r="E1629" s="110"/>
      <c r="F1629" s="1"/>
      <c r="G1629" s="1"/>
      <c r="H1629" s="110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3"/>
      <c r="U1629" s="1"/>
      <c r="V1629" s="1"/>
    </row>
    <row r="1630" spans="1:22" x14ac:dyDescent="0.25">
      <c r="A1630" s="1"/>
      <c r="B1630" s="1"/>
      <c r="C1630" s="1"/>
      <c r="D1630" s="1"/>
      <c r="E1630" s="110"/>
      <c r="F1630" s="1"/>
      <c r="G1630" s="1"/>
      <c r="H1630" s="110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3"/>
      <c r="U1630" s="1"/>
      <c r="V1630" s="1"/>
    </row>
    <row r="1631" spans="1:22" x14ac:dyDescent="0.25">
      <c r="A1631" s="1"/>
      <c r="B1631" s="1"/>
      <c r="C1631" s="1"/>
      <c r="D1631" s="1"/>
      <c r="E1631" s="110"/>
      <c r="F1631" s="1"/>
      <c r="G1631" s="1"/>
      <c r="H1631" s="110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3"/>
      <c r="U1631" s="1"/>
      <c r="V1631" s="1"/>
    </row>
    <row r="1632" spans="1:22" x14ac:dyDescent="0.25">
      <c r="A1632" s="1"/>
      <c r="B1632" s="1"/>
      <c r="C1632" s="1"/>
      <c r="D1632" s="1"/>
      <c r="E1632" s="110"/>
      <c r="F1632" s="1"/>
      <c r="G1632" s="1"/>
      <c r="H1632" s="110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3"/>
      <c r="U1632" s="1"/>
      <c r="V1632" s="1"/>
    </row>
    <row r="1633" spans="1:22" x14ac:dyDescent="0.25">
      <c r="A1633" s="1"/>
      <c r="B1633" s="1"/>
      <c r="C1633" s="1"/>
      <c r="D1633" s="1"/>
      <c r="E1633" s="110"/>
      <c r="F1633" s="1"/>
      <c r="G1633" s="1"/>
      <c r="H1633" s="110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3"/>
      <c r="U1633" s="1"/>
      <c r="V1633" s="1"/>
    </row>
    <row r="1634" spans="1:22" x14ac:dyDescent="0.25">
      <c r="A1634" s="1"/>
      <c r="B1634" s="1"/>
      <c r="C1634" s="1"/>
      <c r="D1634" s="1"/>
      <c r="E1634" s="110"/>
      <c r="F1634" s="1"/>
      <c r="G1634" s="1"/>
      <c r="H1634" s="110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3"/>
      <c r="U1634" s="1"/>
      <c r="V1634" s="1"/>
    </row>
    <row r="1635" spans="1:22" x14ac:dyDescent="0.25">
      <c r="A1635" s="1"/>
      <c r="B1635" s="1"/>
      <c r="C1635" s="1"/>
      <c r="D1635" s="1"/>
      <c r="E1635" s="110"/>
      <c r="F1635" s="1"/>
      <c r="G1635" s="1"/>
      <c r="H1635" s="110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3"/>
      <c r="U1635" s="1"/>
      <c r="V1635" s="1"/>
    </row>
    <row r="1636" spans="1:22" x14ac:dyDescent="0.25">
      <c r="A1636" s="1"/>
      <c r="B1636" s="1"/>
      <c r="C1636" s="1"/>
      <c r="D1636" s="1"/>
      <c r="E1636" s="110"/>
      <c r="F1636" s="1"/>
      <c r="G1636" s="1"/>
      <c r="H1636" s="110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3"/>
      <c r="U1636" s="1"/>
      <c r="V1636" s="1"/>
    </row>
    <row r="1637" spans="1:22" x14ac:dyDescent="0.25">
      <c r="A1637" s="1"/>
      <c r="B1637" s="1"/>
      <c r="C1637" s="1"/>
      <c r="D1637" s="1"/>
      <c r="E1637" s="110"/>
      <c r="F1637" s="1"/>
      <c r="G1637" s="1"/>
      <c r="H1637" s="110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3"/>
      <c r="U1637" s="1"/>
      <c r="V1637" s="1"/>
    </row>
    <row r="1638" spans="1:22" x14ac:dyDescent="0.25">
      <c r="A1638" s="1"/>
      <c r="B1638" s="1"/>
      <c r="C1638" s="1"/>
      <c r="D1638" s="1"/>
      <c r="E1638" s="110"/>
      <c r="F1638" s="1"/>
      <c r="G1638" s="1"/>
      <c r="H1638" s="110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3"/>
      <c r="U1638" s="1"/>
      <c r="V1638" s="1"/>
    </row>
    <row r="1639" spans="1:22" x14ac:dyDescent="0.25">
      <c r="A1639" s="1"/>
      <c r="B1639" s="1"/>
      <c r="C1639" s="1"/>
      <c r="D1639" s="1"/>
      <c r="E1639" s="110"/>
      <c r="F1639" s="1"/>
      <c r="G1639" s="1"/>
      <c r="H1639" s="110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3"/>
      <c r="U1639" s="1"/>
      <c r="V1639" s="1"/>
    </row>
    <row r="1640" spans="1:22" x14ac:dyDescent="0.25">
      <c r="A1640" s="1"/>
      <c r="B1640" s="1"/>
      <c r="C1640" s="1"/>
      <c r="D1640" s="1"/>
      <c r="E1640" s="110"/>
      <c r="F1640" s="1"/>
      <c r="G1640" s="1"/>
      <c r="H1640" s="110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3"/>
      <c r="U1640" s="1"/>
      <c r="V1640" s="1"/>
    </row>
    <row r="1641" spans="1:22" x14ac:dyDescent="0.25">
      <c r="A1641" s="1"/>
      <c r="B1641" s="1"/>
      <c r="C1641" s="1"/>
      <c r="D1641" s="1"/>
      <c r="E1641" s="110"/>
      <c r="F1641" s="1"/>
      <c r="G1641" s="1"/>
      <c r="H1641" s="110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3"/>
      <c r="U1641" s="1"/>
      <c r="V1641" s="1"/>
    </row>
    <row r="1642" spans="1:22" x14ac:dyDescent="0.25">
      <c r="A1642" s="1"/>
      <c r="B1642" s="1"/>
      <c r="C1642" s="1"/>
      <c r="D1642" s="1"/>
      <c r="E1642" s="110"/>
      <c r="F1642" s="1"/>
      <c r="G1642" s="1"/>
      <c r="H1642" s="110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3"/>
      <c r="U1642" s="1"/>
      <c r="V1642" s="1"/>
    </row>
    <row r="1643" spans="1:22" x14ac:dyDescent="0.25">
      <c r="A1643" s="1"/>
      <c r="B1643" s="1"/>
      <c r="C1643" s="1"/>
      <c r="D1643" s="1"/>
      <c r="E1643" s="110"/>
      <c r="F1643" s="1"/>
      <c r="G1643" s="1"/>
      <c r="H1643" s="110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3"/>
      <c r="U1643" s="1"/>
      <c r="V1643" s="1"/>
    </row>
    <row r="1644" spans="1:22" x14ac:dyDescent="0.25">
      <c r="A1644" s="1"/>
      <c r="B1644" s="1"/>
      <c r="C1644" s="1"/>
      <c r="D1644" s="1"/>
      <c r="E1644" s="110"/>
      <c r="F1644" s="1"/>
      <c r="G1644" s="1"/>
      <c r="H1644" s="110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3"/>
      <c r="U1644" s="1"/>
      <c r="V1644" s="1"/>
    </row>
    <row r="1645" spans="1:22" x14ac:dyDescent="0.25">
      <c r="A1645" s="1"/>
      <c r="B1645" s="1"/>
      <c r="C1645" s="1"/>
      <c r="D1645" s="1"/>
      <c r="E1645" s="110"/>
      <c r="F1645" s="1"/>
      <c r="G1645" s="1"/>
      <c r="H1645" s="110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3"/>
      <c r="U1645" s="1"/>
      <c r="V1645" s="1"/>
    </row>
    <row r="1646" spans="1:22" x14ac:dyDescent="0.25">
      <c r="A1646" s="1"/>
      <c r="B1646" s="1"/>
      <c r="C1646" s="1"/>
      <c r="D1646" s="1"/>
      <c r="E1646" s="110"/>
      <c r="F1646" s="1"/>
      <c r="G1646" s="1"/>
      <c r="H1646" s="110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3"/>
      <c r="U1646" s="1"/>
      <c r="V1646" s="1"/>
    </row>
    <row r="1647" spans="1:22" x14ac:dyDescent="0.25">
      <c r="A1647" s="1"/>
      <c r="B1647" s="1"/>
      <c r="C1647" s="1"/>
      <c r="D1647" s="1"/>
      <c r="E1647" s="110"/>
      <c r="F1647" s="1"/>
      <c r="G1647" s="1"/>
      <c r="H1647" s="110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3"/>
      <c r="U1647" s="1"/>
      <c r="V1647" s="1"/>
    </row>
    <row r="1648" spans="1:22" x14ac:dyDescent="0.25">
      <c r="A1648" s="1"/>
      <c r="B1648" s="1"/>
      <c r="C1648" s="1"/>
      <c r="D1648" s="1"/>
      <c r="E1648" s="110"/>
      <c r="F1648" s="1"/>
      <c r="G1648" s="1"/>
      <c r="H1648" s="110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3"/>
      <c r="U1648" s="1"/>
      <c r="V1648" s="1"/>
    </row>
    <row r="1649" spans="1:22" x14ac:dyDescent="0.25">
      <c r="A1649" s="1"/>
      <c r="B1649" s="1"/>
      <c r="C1649" s="1"/>
      <c r="D1649" s="1"/>
      <c r="E1649" s="110"/>
      <c r="F1649" s="1"/>
      <c r="G1649" s="1"/>
      <c r="H1649" s="110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3"/>
      <c r="U1649" s="1"/>
      <c r="V1649" s="1"/>
    </row>
    <row r="1650" spans="1:22" x14ac:dyDescent="0.25">
      <c r="A1650" s="1"/>
      <c r="B1650" s="1"/>
      <c r="C1650" s="1"/>
      <c r="D1650" s="1"/>
      <c r="E1650" s="110"/>
      <c r="F1650" s="1"/>
      <c r="G1650" s="1"/>
      <c r="H1650" s="110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3"/>
      <c r="U1650" s="1"/>
      <c r="V1650" s="1"/>
    </row>
    <row r="1651" spans="1:22" x14ac:dyDescent="0.25">
      <c r="A1651" s="1"/>
      <c r="B1651" s="1"/>
      <c r="C1651" s="1"/>
      <c r="D1651" s="1"/>
      <c r="E1651" s="110"/>
      <c r="F1651" s="1"/>
      <c r="G1651" s="1"/>
      <c r="H1651" s="110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3"/>
      <c r="U1651" s="1"/>
      <c r="V1651" s="1"/>
    </row>
    <row r="1652" spans="1:22" x14ac:dyDescent="0.25">
      <c r="A1652" s="1"/>
      <c r="B1652" s="1"/>
      <c r="C1652" s="1"/>
      <c r="D1652" s="1"/>
      <c r="E1652" s="110"/>
      <c r="F1652" s="1"/>
      <c r="G1652" s="1"/>
      <c r="H1652" s="110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3"/>
      <c r="U1652" s="1"/>
      <c r="V1652" s="1"/>
    </row>
    <row r="1653" spans="1:22" x14ac:dyDescent="0.25">
      <c r="A1653" s="1"/>
      <c r="B1653" s="1"/>
      <c r="C1653" s="1"/>
      <c r="D1653" s="1"/>
      <c r="E1653" s="110"/>
      <c r="F1653" s="1"/>
      <c r="G1653" s="1"/>
      <c r="H1653" s="110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3"/>
      <c r="U1653" s="1"/>
      <c r="V1653" s="1"/>
    </row>
    <row r="1654" spans="1:22" x14ac:dyDescent="0.25">
      <c r="A1654" s="1"/>
      <c r="B1654" s="1"/>
      <c r="C1654" s="1"/>
      <c r="D1654" s="1"/>
      <c r="E1654" s="110"/>
      <c r="F1654" s="1"/>
      <c r="G1654" s="1"/>
      <c r="H1654" s="110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3"/>
      <c r="U1654" s="1"/>
      <c r="V1654" s="1"/>
    </row>
    <row r="1655" spans="1:22" x14ac:dyDescent="0.25">
      <c r="A1655" s="1"/>
      <c r="B1655" s="1"/>
      <c r="C1655" s="1"/>
      <c r="D1655" s="1"/>
      <c r="E1655" s="110"/>
      <c r="F1655" s="1"/>
      <c r="G1655" s="1"/>
      <c r="H1655" s="110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3"/>
      <c r="U1655" s="1"/>
      <c r="V1655" s="1"/>
    </row>
    <row r="1656" spans="1:22" x14ac:dyDescent="0.25">
      <c r="A1656" s="1"/>
      <c r="B1656" s="1"/>
      <c r="C1656" s="1"/>
      <c r="D1656" s="1"/>
      <c r="E1656" s="110"/>
      <c r="F1656" s="1"/>
      <c r="G1656" s="1"/>
      <c r="H1656" s="110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3"/>
      <c r="U1656" s="1"/>
      <c r="V1656" s="1"/>
    </row>
    <row r="1657" spans="1:22" x14ac:dyDescent="0.25">
      <c r="A1657" s="1"/>
      <c r="B1657" s="1"/>
      <c r="C1657" s="1"/>
      <c r="D1657" s="1"/>
      <c r="E1657" s="110"/>
      <c r="F1657" s="1"/>
      <c r="G1657" s="1"/>
      <c r="H1657" s="110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3"/>
      <c r="U1657" s="1"/>
      <c r="V1657" s="1"/>
    </row>
    <row r="1658" spans="1:22" x14ac:dyDescent="0.25">
      <c r="A1658" s="1"/>
      <c r="B1658" s="1"/>
      <c r="C1658" s="1"/>
      <c r="D1658" s="1"/>
      <c r="E1658" s="110"/>
      <c r="F1658" s="1"/>
      <c r="G1658" s="1"/>
      <c r="H1658" s="110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3"/>
      <c r="U1658" s="1"/>
      <c r="V1658" s="1"/>
    </row>
    <row r="1659" spans="1:22" x14ac:dyDescent="0.25">
      <c r="A1659" s="1"/>
      <c r="B1659" s="1"/>
      <c r="C1659" s="1"/>
      <c r="D1659" s="1"/>
      <c r="E1659" s="110"/>
      <c r="F1659" s="1"/>
      <c r="G1659" s="1"/>
      <c r="H1659" s="110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3"/>
      <c r="U1659" s="1"/>
      <c r="V1659" s="1"/>
    </row>
    <row r="1660" spans="1:22" x14ac:dyDescent="0.25">
      <c r="A1660" s="1"/>
      <c r="B1660" s="1"/>
      <c r="C1660" s="1"/>
      <c r="D1660" s="1"/>
      <c r="E1660" s="110"/>
      <c r="F1660" s="1"/>
      <c r="G1660" s="1"/>
      <c r="H1660" s="110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3"/>
      <c r="U1660" s="1"/>
      <c r="V1660" s="1"/>
    </row>
    <row r="1661" spans="1:22" x14ac:dyDescent="0.25">
      <c r="A1661" s="1"/>
      <c r="B1661" s="1"/>
      <c r="C1661" s="1"/>
      <c r="D1661" s="1"/>
      <c r="E1661" s="110"/>
      <c r="F1661" s="1"/>
      <c r="G1661" s="1"/>
      <c r="H1661" s="110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3"/>
      <c r="U1661" s="1"/>
      <c r="V1661" s="1"/>
    </row>
    <row r="1662" spans="1:22" x14ac:dyDescent="0.25">
      <c r="A1662" s="1"/>
      <c r="B1662" s="1"/>
      <c r="C1662" s="1"/>
      <c r="D1662" s="1"/>
      <c r="E1662" s="110"/>
      <c r="F1662" s="1"/>
      <c r="G1662" s="1"/>
      <c r="H1662" s="110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3"/>
      <c r="U1662" s="1"/>
      <c r="V1662" s="1"/>
    </row>
    <row r="1663" spans="1:22" x14ac:dyDescent="0.25">
      <c r="A1663" s="1"/>
      <c r="B1663" s="1"/>
      <c r="C1663" s="1"/>
      <c r="D1663" s="1"/>
      <c r="E1663" s="110"/>
      <c r="F1663" s="1"/>
      <c r="G1663" s="1"/>
      <c r="H1663" s="110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3"/>
      <c r="U1663" s="1"/>
      <c r="V1663" s="1"/>
    </row>
    <row r="1664" spans="1:22" x14ac:dyDescent="0.25">
      <c r="A1664" s="1"/>
      <c r="B1664" s="1"/>
      <c r="C1664" s="1"/>
      <c r="D1664" s="1"/>
      <c r="E1664" s="110"/>
      <c r="F1664" s="1"/>
      <c r="G1664" s="1"/>
      <c r="H1664" s="110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3"/>
      <c r="U1664" s="1"/>
      <c r="V1664" s="1"/>
    </row>
    <row r="1665" spans="1:22" x14ac:dyDescent="0.25">
      <c r="A1665" s="1"/>
      <c r="B1665" s="1"/>
      <c r="C1665" s="1"/>
      <c r="D1665" s="1"/>
      <c r="E1665" s="110"/>
      <c r="F1665" s="1"/>
      <c r="G1665" s="1"/>
      <c r="H1665" s="110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3"/>
      <c r="U1665" s="1"/>
      <c r="V1665" s="1"/>
    </row>
    <row r="1666" spans="1:22" x14ac:dyDescent="0.25">
      <c r="A1666" s="1"/>
      <c r="B1666" s="1"/>
      <c r="C1666" s="1"/>
      <c r="D1666" s="1"/>
      <c r="E1666" s="110"/>
      <c r="F1666" s="1"/>
      <c r="G1666" s="1"/>
      <c r="H1666" s="110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3"/>
      <c r="U1666" s="1"/>
      <c r="V1666" s="1"/>
    </row>
    <row r="1667" spans="1:22" x14ac:dyDescent="0.25">
      <c r="A1667" s="1"/>
      <c r="B1667" s="1"/>
      <c r="C1667" s="1"/>
      <c r="D1667" s="1"/>
      <c r="E1667" s="110"/>
      <c r="F1667" s="1"/>
      <c r="G1667" s="1"/>
      <c r="H1667" s="110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3"/>
      <c r="U1667" s="1"/>
      <c r="V1667" s="1"/>
    </row>
    <row r="1668" spans="1:22" x14ac:dyDescent="0.25">
      <c r="A1668" s="1"/>
      <c r="B1668" s="1"/>
      <c r="C1668" s="1"/>
      <c r="D1668" s="1"/>
      <c r="E1668" s="110"/>
      <c r="F1668" s="1"/>
      <c r="G1668" s="1"/>
      <c r="H1668" s="110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3"/>
      <c r="U1668" s="1"/>
      <c r="V1668" s="1"/>
    </row>
    <row r="1669" spans="1:22" x14ac:dyDescent="0.25">
      <c r="A1669" s="1"/>
      <c r="B1669" s="1"/>
      <c r="C1669" s="1"/>
      <c r="D1669" s="1"/>
      <c r="E1669" s="110"/>
      <c r="F1669" s="1"/>
      <c r="G1669" s="1"/>
      <c r="H1669" s="110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3"/>
      <c r="U1669" s="1"/>
      <c r="V1669" s="1"/>
    </row>
    <row r="1670" spans="1:22" x14ac:dyDescent="0.25">
      <c r="A1670" s="1"/>
      <c r="B1670" s="1"/>
      <c r="C1670" s="1"/>
      <c r="D1670" s="1"/>
      <c r="E1670" s="110"/>
      <c r="F1670" s="1"/>
      <c r="G1670" s="1"/>
      <c r="H1670" s="110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3"/>
      <c r="U1670" s="1"/>
      <c r="V1670" s="1"/>
    </row>
    <row r="1671" spans="1:22" x14ac:dyDescent="0.25">
      <c r="A1671" s="1"/>
      <c r="B1671" s="1"/>
      <c r="C1671" s="1"/>
      <c r="D1671" s="1"/>
      <c r="E1671" s="110"/>
      <c r="F1671" s="1"/>
      <c r="G1671" s="1"/>
      <c r="H1671" s="110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3"/>
      <c r="U1671" s="1"/>
      <c r="V1671" s="1"/>
    </row>
    <row r="1672" spans="1:22" x14ac:dyDescent="0.25">
      <c r="A1672" s="1"/>
      <c r="B1672" s="1"/>
      <c r="C1672" s="1"/>
      <c r="D1672" s="1"/>
      <c r="E1672" s="110"/>
      <c r="F1672" s="1"/>
      <c r="G1672" s="1"/>
      <c r="H1672" s="110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3"/>
      <c r="U1672" s="1"/>
      <c r="V1672" s="1"/>
    </row>
    <row r="1673" spans="1:22" x14ac:dyDescent="0.25">
      <c r="A1673" s="1"/>
      <c r="B1673" s="1"/>
      <c r="C1673" s="1"/>
      <c r="D1673" s="1"/>
      <c r="E1673" s="110"/>
      <c r="F1673" s="1"/>
      <c r="G1673" s="1"/>
      <c r="H1673" s="110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3"/>
      <c r="U1673" s="1"/>
      <c r="V1673" s="1"/>
    </row>
    <row r="1674" spans="1:22" x14ac:dyDescent="0.25">
      <c r="A1674" s="1"/>
      <c r="B1674" s="1"/>
      <c r="C1674" s="1"/>
      <c r="D1674" s="1"/>
      <c r="E1674" s="110"/>
      <c r="F1674" s="1"/>
      <c r="G1674" s="1"/>
      <c r="H1674" s="110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3"/>
      <c r="U1674" s="1"/>
      <c r="V1674" s="1"/>
    </row>
    <row r="1675" spans="1:22" x14ac:dyDescent="0.25">
      <c r="A1675" s="1"/>
      <c r="B1675" s="1"/>
      <c r="C1675" s="1"/>
      <c r="D1675" s="1"/>
      <c r="E1675" s="110"/>
      <c r="F1675" s="1"/>
      <c r="G1675" s="1"/>
      <c r="H1675" s="110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3"/>
      <c r="U1675" s="1"/>
      <c r="V1675" s="1"/>
    </row>
    <row r="1676" spans="1:22" x14ac:dyDescent="0.25">
      <c r="A1676" s="1"/>
      <c r="B1676" s="1"/>
      <c r="C1676" s="1"/>
      <c r="D1676" s="1"/>
      <c r="E1676" s="110"/>
      <c r="F1676" s="1"/>
      <c r="G1676" s="1"/>
      <c r="H1676" s="110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3"/>
      <c r="U1676" s="1"/>
      <c r="V1676" s="1"/>
    </row>
    <row r="1677" spans="1:22" x14ac:dyDescent="0.25">
      <c r="A1677" s="1"/>
      <c r="B1677" s="1"/>
      <c r="C1677" s="1"/>
      <c r="D1677" s="1"/>
      <c r="E1677" s="110"/>
      <c r="F1677" s="1"/>
      <c r="G1677" s="1"/>
      <c r="H1677" s="110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3"/>
      <c r="U1677" s="1"/>
      <c r="V1677" s="1"/>
    </row>
    <row r="1678" spans="1:22" x14ac:dyDescent="0.25">
      <c r="A1678" s="1"/>
      <c r="B1678" s="1"/>
      <c r="C1678" s="1"/>
      <c r="D1678" s="1"/>
      <c r="E1678" s="110"/>
      <c r="F1678" s="1"/>
      <c r="G1678" s="1"/>
      <c r="H1678" s="110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3"/>
      <c r="U1678" s="1"/>
      <c r="V1678" s="1"/>
    </row>
    <row r="1679" spans="1:22" x14ac:dyDescent="0.25">
      <c r="A1679" s="1"/>
      <c r="B1679" s="1"/>
      <c r="C1679" s="1"/>
      <c r="D1679" s="1"/>
      <c r="E1679" s="110"/>
      <c r="F1679" s="1"/>
      <c r="G1679" s="1"/>
      <c r="H1679" s="110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3"/>
      <c r="U1679" s="1"/>
      <c r="V1679" s="1"/>
    </row>
    <row r="1680" spans="1:22" x14ac:dyDescent="0.25">
      <c r="A1680" s="1"/>
      <c r="B1680" s="1"/>
      <c r="C1680" s="1"/>
      <c r="D1680" s="1"/>
      <c r="E1680" s="110"/>
      <c r="F1680" s="1"/>
      <c r="G1680" s="1"/>
      <c r="H1680" s="110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3"/>
      <c r="U1680" s="1"/>
      <c r="V1680" s="1"/>
    </row>
    <row r="1681" spans="1:22" x14ac:dyDescent="0.25">
      <c r="A1681" s="1"/>
      <c r="B1681" s="1"/>
      <c r="C1681" s="1"/>
      <c r="D1681" s="1"/>
      <c r="E1681" s="110"/>
      <c r="F1681" s="1"/>
      <c r="G1681" s="1"/>
      <c r="H1681" s="110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3"/>
      <c r="U1681" s="1"/>
      <c r="V1681" s="1"/>
    </row>
    <row r="1682" spans="1:22" x14ac:dyDescent="0.25">
      <c r="A1682" s="1"/>
      <c r="B1682" s="1"/>
      <c r="C1682" s="1"/>
      <c r="D1682" s="1"/>
      <c r="E1682" s="110"/>
      <c r="F1682" s="1"/>
      <c r="G1682" s="1"/>
      <c r="H1682" s="110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3"/>
      <c r="U1682" s="1"/>
      <c r="V1682" s="1"/>
    </row>
    <row r="1683" spans="1:22" x14ac:dyDescent="0.25">
      <c r="A1683" s="1"/>
      <c r="B1683" s="1"/>
      <c r="C1683" s="1"/>
      <c r="D1683" s="1"/>
      <c r="E1683" s="110"/>
      <c r="F1683" s="1"/>
      <c r="G1683" s="1"/>
      <c r="H1683" s="110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3"/>
      <c r="U1683" s="1"/>
      <c r="V1683" s="1"/>
    </row>
    <row r="1684" spans="1:22" x14ac:dyDescent="0.25">
      <c r="A1684" s="1"/>
      <c r="B1684" s="1"/>
      <c r="C1684" s="1"/>
      <c r="D1684" s="1"/>
      <c r="E1684" s="110"/>
      <c r="F1684" s="1"/>
      <c r="G1684" s="1"/>
      <c r="H1684" s="110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3"/>
      <c r="U1684" s="1"/>
      <c r="V1684" s="1"/>
    </row>
    <row r="1685" spans="1:22" x14ac:dyDescent="0.25">
      <c r="A1685" s="1"/>
      <c r="B1685" s="1"/>
      <c r="C1685" s="1"/>
      <c r="D1685" s="1"/>
      <c r="E1685" s="110"/>
      <c r="F1685" s="1"/>
      <c r="G1685" s="1"/>
      <c r="H1685" s="110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3"/>
      <c r="U1685" s="1"/>
      <c r="V1685" s="1"/>
    </row>
    <row r="1686" spans="1:22" x14ac:dyDescent="0.25">
      <c r="A1686" s="1"/>
      <c r="B1686" s="1"/>
      <c r="C1686" s="1"/>
      <c r="D1686" s="1"/>
      <c r="E1686" s="110"/>
      <c r="F1686" s="1"/>
      <c r="G1686" s="1"/>
      <c r="H1686" s="110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3"/>
      <c r="U1686" s="1"/>
      <c r="V1686" s="1"/>
    </row>
    <row r="1687" spans="1:22" x14ac:dyDescent="0.25">
      <c r="A1687" s="1"/>
      <c r="B1687" s="1"/>
      <c r="C1687" s="1"/>
      <c r="D1687" s="1"/>
      <c r="E1687" s="110"/>
      <c r="F1687" s="1"/>
      <c r="G1687" s="1"/>
      <c r="H1687" s="110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3"/>
      <c r="U1687" s="1"/>
      <c r="V1687" s="1"/>
    </row>
    <row r="1688" spans="1:22" x14ac:dyDescent="0.25">
      <c r="A1688" s="1"/>
      <c r="B1688" s="1"/>
      <c r="C1688" s="1"/>
      <c r="D1688" s="1"/>
      <c r="E1688" s="110"/>
      <c r="F1688" s="1"/>
      <c r="G1688" s="1"/>
      <c r="H1688" s="110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3"/>
      <c r="U1688" s="1"/>
      <c r="V1688" s="1"/>
    </row>
    <row r="1689" spans="1:22" x14ac:dyDescent="0.25">
      <c r="A1689" s="1"/>
      <c r="B1689" s="1"/>
      <c r="C1689" s="1"/>
      <c r="D1689" s="1"/>
      <c r="E1689" s="110"/>
      <c r="F1689" s="1"/>
      <c r="G1689" s="1"/>
      <c r="H1689" s="110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3"/>
      <c r="U1689" s="1"/>
      <c r="V1689" s="1"/>
    </row>
    <row r="1690" spans="1:22" x14ac:dyDescent="0.25">
      <c r="A1690" s="1"/>
      <c r="B1690" s="1"/>
      <c r="C1690" s="1"/>
      <c r="D1690" s="1"/>
      <c r="E1690" s="110"/>
      <c r="F1690" s="1"/>
      <c r="G1690" s="1"/>
      <c r="H1690" s="110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3"/>
      <c r="U1690" s="1"/>
      <c r="V1690" s="1"/>
    </row>
    <row r="1691" spans="1:22" x14ac:dyDescent="0.25">
      <c r="A1691" s="1"/>
      <c r="B1691" s="1"/>
      <c r="C1691" s="1"/>
      <c r="D1691" s="1"/>
      <c r="E1691" s="110"/>
      <c r="F1691" s="1"/>
      <c r="G1691" s="1"/>
      <c r="H1691" s="110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3"/>
      <c r="U1691" s="1"/>
      <c r="V1691" s="1"/>
    </row>
    <row r="1692" spans="1:22" x14ac:dyDescent="0.25">
      <c r="A1692" s="1"/>
      <c r="B1692" s="1"/>
      <c r="C1692" s="1"/>
      <c r="D1692" s="1"/>
      <c r="E1692" s="110"/>
      <c r="F1692" s="1"/>
      <c r="G1692" s="1"/>
      <c r="H1692" s="110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3"/>
      <c r="U1692" s="1"/>
      <c r="V1692" s="1"/>
    </row>
    <row r="1693" spans="1:22" x14ac:dyDescent="0.25">
      <c r="A1693" s="1"/>
      <c r="B1693" s="1"/>
      <c r="C1693" s="1"/>
      <c r="D1693" s="1"/>
      <c r="E1693" s="110"/>
      <c r="F1693" s="1"/>
      <c r="G1693" s="1"/>
      <c r="H1693" s="110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3"/>
      <c r="U1693" s="1"/>
      <c r="V1693" s="1"/>
    </row>
    <row r="1694" spans="1:22" x14ac:dyDescent="0.25">
      <c r="A1694" s="1"/>
      <c r="B1694" s="1"/>
      <c r="C1694" s="1"/>
      <c r="D1694" s="1"/>
      <c r="E1694" s="110"/>
      <c r="F1694" s="1"/>
      <c r="G1694" s="1"/>
      <c r="H1694" s="110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3"/>
      <c r="U1694" s="1"/>
      <c r="V1694" s="1"/>
    </row>
    <row r="1695" spans="1:22" x14ac:dyDescent="0.25">
      <c r="A1695" s="1"/>
      <c r="B1695" s="1"/>
      <c r="C1695" s="1"/>
      <c r="D1695" s="1"/>
      <c r="E1695" s="110"/>
      <c r="F1695" s="1"/>
      <c r="G1695" s="1"/>
      <c r="H1695" s="110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3"/>
      <c r="U1695" s="1"/>
      <c r="V1695" s="1"/>
    </row>
    <row r="1696" spans="1:22" x14ac:dyDescent="0.25">
      <c r="A1696" s="1"/>
      <c r="B1696" s="1"/>
      <c r="C1696" s="1"/>
      <c r="D1696" s="1"/>
      <c r="E1696" s="110"/>
      <c r="F1696" s="1"/>
      <c r="G1696" s="1"/>
      <c r="H1696" s="110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3"/>
      <c r="U1696" s="1"/>
      <c r="V1696" s="1"/>
    </row>
    <row r="1697" spans="1:22" x14ac:dyDescent="0.25">
      <c r="A1697" s="1"/>
      <c r="B1697" s="1"/>
      <c r="C1697" s="1"/>
      <c r="D1697" s="1"/>
      <c r="E1697" s="110"/>
      <c r="F1697" s="1"/>
      <c r="G1697" s="1"/>
      <c r="H1697" s="110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3"/>
      <c r="U1697" s="1"/>
      <c r="V1697" s="1"/>
    </row>
    <row r="1698" spans="1:22" x14ac:dyDescent="0.25">
      <c r="A1698" s="1"/>
      <c r="B1698" s="1"/>
      <c r="C1698" s="1"/>
      <c r="D1698" s="1"/>
      <c r="E1698" s="110"/>
      <c r="F1698" s="1"/>
      <c r="G1698" s="1"/>
      <c r="H1698" s="110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3"/>
      <c r="U1698" s="1"/>
      <c r="V1698" s="1"/>
    </row>
    <row r="1699" spans="1:22" x14ac:dyDescent="0.25">
      <c r="A1699" s="1"/>
      <c r="B1699" s="1"/>
      <c r="C1699" s="1"/>
      <c r="D1699" s="1"/>
      <c r="E1699" s="110"/>
      <c r="F1699" s="1"/>
      <c r="G1699" s="1"/>
      <c r="H1699" s="110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3"/>
      <c r="U1699" s="1"/>
      <c r="V1699" s="1"/>
    </row>
    <row r="1700" spans="1:22" x14ac:dyDescent="0.25">
      <c r="A1700" s="1"/>
      <c r="B1700" s="1"/>
      <c r="C1700" s="1"/>
      <c r="D1700" s="1"/>
      <c r="E1700" s="110"/>
      <c r="F1700" s="1"/>
      <c r="G1700" s="1"/>
      <c r="H1700" s="110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3"/>
      <c r="U1700" s="1"/>
      <c r="V1700" s="1"/>
    </row>
    <row r="1701" spans="1:22" x14ac:dyDescent="0.25">
      <c r="A1701" s="1"/>
      <c r="B1701" s="1"/>
      <c r="C1701" s="1"/>
      <c r="D1701" s="1"/>
      <c r="E1701" s="110"/>
      <c r="F1701" s="1"/>
      <c r="G1701" s="1"/>
      <c r="H1701" s="110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3"/>
      <c r="U1701" s="1"/>
      <c r="V1701" s="1"/>
    </row>
    <row r="1702" spans="1:22" x14ac:dyDescent="0.25">
      <c r="A1702" s="1"/>
      <c r="B1702" s="1"/>
      <c r="C1702" s="1"/>
      <c r="D1702" s="1"/>
      <c r="E1702" s="110"/>
      <c r="F1702" s="1"/>
      <c r="G1702" s="1"/>
      <c r="H1702" s="110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3"/>
      <c r="U1702" s="1"/>
      <c r="V1702" s="1"/>
    </row>
    <row r="1703" spans="1:22" x14ac:dyDescent="0.25">
      <c r="A1703" s="1"/>
      <c r="B1703" s="1"/>
      <c r="C1703" s="1"/>
      <c r="D1703" s="1"/>
      <c r="E1703" s="110"/>
      <c r="F1703" s="1"/>
      <c r="G1703" s="1"/>
      <c r="H1703" s="110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3"/>
      <c r="U1703" s="1"/>
      <c r="V1703" s="1"/>
    </row>
    <row r="1704" spans="1:22" x14ac:dyDescent="0.25">
      <c r="A1704" s="1"/>
      <c r="B1704" s="1"/>
      <c r="C1704" s="1"/>
      <c r="D1704" s="1"/>
      <c r="E1704" s="110"/>
      <c r="F1704" s="1"/>
      <c r="G1704" s="1"/>
      <c r="H1704" s="110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3"/>
      <c r="U1704" s="1"/>
      <c r="V1704" s="1"/>
    </row>
    <row r="1705" spans="1:22" x14ac:dyDescent="0.25">
      <c r="A1705" s="1"/>
      <c r="B1705" s="1"/>
      <c r="C1705" s="1"/>
      <c r="D1705" s="1"/>
      <c r="E1705" s="110"/>
      <c r="F1705" s="1"/>
      <c r="G1705" s="1"/>
      <c r="H1705" s="110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3"/>
      <c r="U1705" s="1"/>
      <c r="V1705" s="1"/>
    </row>
    <row r="1706" spans="1:22" x14ac:dyDescent="0.25">
      <c r="A1706" s="1"/>
      <c r="B1706" s="1"/>
      <c r="C1706" s="1"/>
      <c r="D1706" s="1"/>
      <c r="E1706" s="110"/>
      <c r="F1706" s="1"/>
      <c r="G1706" s="1"/>
      <c r="H1706" s="110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3"/>
      <c r="U1706" s="1"/>
      <c r="V1706" s="1"/>
    </row>
    <row r="1707" spans="1:22" x14ac:dyDescent="0.25">
      <c r="A1707" s="1"/>
      <c r="B1707" s="1"/>
      <c r="C1707" s="1"/>
      <c r="D1707" s="1"/>
      <c r="E1707" s="110"/>
      <c r="F1707" s="1"/>
      <c r="G1707" s="1"/>
      <c r="H1707" s="110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3"/>
      <c r="U1707" s="1"/>
      <c r="V1707" s="1"/>
    </row>
    <row r="1708" spans="1:22" x14ac:dyDescent="0.25">
      <c r="A1708" s="1"/>
      <c r="B1708" s="1"/>
      <c r="C1708" s="1"/>
      <c r="D1708" s="1"/>
      <c r="E1708" s="110"/>
      <c r="F1708" s="1"/>
      <c r="G1708" s="1"/>
      <c r="H1708" s="110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3"/>
      <c r="U1708" s="1"/>
      <c r="V1708" s="1"/>
    </row>
    <row r="1709" spans="1:22" x14ac:dyDescent="0.25">
      <c r="A1709" s="1"/>
      <c r="B1709" s="1"/>
      <c r="C1709" s="1"/>
      <c r="D1709" s="1"/>
      <c r="E1709" s="110"/>
      <c r="F1709" s="1"/>
      <c r="G1709" s="1"/>
      <c r="H1709" s="110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3"/>
      <c r="U1709" s="1"/>
      <c r="V1709" s="1"/>
    </row>
    <row r="1710" spans="1:22" x14ac:dyDescent="0.25">
      <c r="A1710" s="1"/>
      <c r="B1710" s="1"/>
      <c r="C1710" s="1"/>
      <c r="D1710" s="1"/>
      <c r="E1710" s="110"/>
      <c r="F1710" s="1"/>
      <c r="G1710" s="1"/>
      <c r="H1710" s="110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3"/>
      <c r="U1710" s="1"/>
      <c r="V1710" s="1"/>
    </row>
    <row r="1711" spans="1:22" x14ac:dyDescent="0.25">
      <c r="A1711" s="1"/>
      <c r="B1711" s="1"/>
      <c r="C1711" s="1"/>
      <c r="D1711" s="1"/>
      <c r="E1711" s="110"/>
      <c r="F1711" s="1"/>
      <c r="G1711" s="1"/>
      <c r="H1711" s="110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3"/>
      <c r="U1711" s="1"/>
      <c r="V1711" s="1"/>
    </row>
    <row r="1712" spans="1:22" x14ac:dyDescent="0.25">
      <c r="A1712" s="1"/>
      <c r="B1712" s="1"/>
      <c r="C1712" s="1"/>
      <c r="D1712" s="1"/>
      <c r="E1712" s="110"/>
      <c r="F1712" s="1"/>
      <c r="G1712" s="1"/>
      <c r="H1712" s="110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3"/>
      <c r="U1712" s="1"/>
      <c r="V1712" s="1"/>
    </row>
    <row r="1713" spans="1:22" x14ac:dyDescent="0.25">
      <c r="A1713" s="1"/>
      <c r="B1713" s="1"/>
      <c r="C1713" s="1"/>
      <c r="D1713" s="1"/>
      <c r="E1713" s="110"/>
      <c r="F1713" s="1"/>
      <c r="G1713" s="1"/>
      <c r="H1713" s="110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3"/>
      <c r="U1713" s="1"/>
      <c r="V1713" s="1"/>
    </row>
    <row r="1714" spans="1:22" x14ac:dyDescent="0.25">
      <c r="A1714" s="1"/>
      <c r="B1714" s="1"/>
      <c r="C1714" s="1"/>
      <c r="D1714" s="1"/>
      <c r="E1714" s="110"/>
      <c r="F1714" s="1"/>
      <c r="G1714" s="1"/>
      <c r="H1714" s="110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3"/>
      <c r="U1714" s="1"/>
      <c r="V1714" s="1"/>
    </row>
    <row r="1715" spans="1:22" x14ac:dyDescent="0.25">
      <c r="A1715" s="1"/>
      <c r="B1715" s="1"/>
      <c r="C1715" s="1"/>
      <c r="D1715" s="1"/>
      <c r="E1715" s="110"/>
      <c r="F1715" s="1"/>
      <c r="G1715" s="1"/>
      <c r="H1715" s="110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3"/>
      <c r="U1715" s="1"/>
      <c r="V1715" s="1"/>
    </row>
    <row r="1716" spans="1:22" x14ac:dyDescent="0.25">
      <c r="A1716" s="1"/>
      <c r="B1716" s="1"/>
      <c r="C1716" s="1"/>
      <c r="D1716" s="1"/>
      <c r="E1716" s="110"/>
      <c r="F1716" s="1"/>
      <c r="G1716" s="1"/>
      <c r="H1716" s="110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3"/>
      <c r="U1716" s="1"/>
      <c r="V1716" s="1"/>
    </row>
    <row r="1717" spans="1:22" x14ac:dyDescent="0.25">
      <c r="A1717" s="1"/>
      <c r="B1717" s="1"/>
      <c r="C1717" s="1"/>
      <c r="D1717" s="1"/>
      <c r="E1717" s="110"/>
      <c r="F1717" s="1"/>
      <c r="G1717" s="1"/>
      <c r="H1717" s="110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3"/>
      <c r="U1717" s="1"/>
      <c r="V1717" s="1"/>
    </row>
    <row r="1718" spans="1:22" x14ac:dyDescent="0.25">
      <c r="A1718" s="1"/>
      <c r="B1718" s="1"/>
      <c r="C1718" s="1"/>
      <c r="D1718" s="1"/>
      <c r="E1718" s="110"/>
      <c r="F1718" s="1"/>
      <c r="G1718" s="1"/>
      <c r="H1718" s="110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3"/>
      <c r="U1718" s="1"/>
      <c r="V1718" s="1"/>
    </row>
    <row r="1719" spans="1:22" x14ac:dyDescent="0.25">
      <c r="A1719" s="1"/>
      <c r="B1719" s="1"/>
      <c r="C1719" s="1"/>
      <c r="D1719" s="1"/>
      <c r="E1719" s="110"/>
      <c r="F1719" s="1"/>
      <c r="G1719" s="1"/>
      <c r="H1719" s="110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3"/>
      <c r="U1719" s="1"/>
      <c r="V1719" s="1"/>
    </row>
    <row r="1720" spans="1:22" x14ac:dyDescent="0.25">
      <c r="A1720" s="1"/>
      <c r="B1720" s="1"/>
      <c r="C1720" s="1"/>
      <c r="D1720" s="1"/>
      <c r="E1720" s="110"/>
      <c r="F1720" s="1"/>
      <c r="G1720" s="1"/>
      <c r="H1720" s="110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3"/>
      <c r="U1720" s="1"/>
      <c r="V1720" s="1"/>
    </row>
    <row r="1721" spans="1:22" x14ac:dyDescent="0.25">
      <c r="A1721" s="1"/>
      <c r="B1721" s="1"/>
      <c r="C1721" s="1"/>
      <c r="D1721" s="1"/>
      <c r="E1721" s="110"/>
      <c r="F1721" s="1"/>
      <c r="G1721" s="1"/>
      <c r="H1721" s="110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3"/>
      <c r="U1721" s="1"/>
      <c r="V1721" s="1"/>
    </row>
    <row r="1722" spans="1:22" x14ac:dyDescent="0.25">
      <c r="A1722" s="1"/>
      <c r="B1722" s="1"/>
      <c r="C1722" s="1"/>
      <c r="D1722" s="1"/>
      <c r="E1722" s="110"/>
      <c r="F1722" s="1"/>
      <c r="G1722" s="1"/>
      <c r="H1722" s="110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3"/>
      <c r="U1722" s="1"/>
      <c r="V1722" s="1"/>
    </row>
    <row r="1723" spans="1:22" x14ac:dyDescent="0.25">
      <c r="A1723" s="1"/>
      <c r="B1723" s="1"/>
      <c r="C1723" s="1"/>
      <c r="D1723" s="1"/>
      <c r="E1723" s="110"/>
      <c r="F1723" s="1"/>
      <c r="G1723" s="1"/>
      <c r="H1723" s="110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3"/>
      <c r="U1723" s="1"/>
      <c r="V1723" s="1"/>
    </row>
    <row r="1724" spans="1:22" x14ac:dyDescent="0.25">
      <c r="A1724" s="1"/>
      <c r="B1724" s="1"/>
      <c r="C1724" s="1"/>
      <c r="D1724" s="1"/>
      <c r="E1724" s="110"/>
      <c r="F1724" s="1"/>
      <c r="G1724" s="1"/>
      <c r="H1724" s="110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3"/>
      <c r="U1724" s="1"/>
      <c r="V1724" s="1"/>
    </row>
    <row r="1725" spans="1:22" x14ac:dyDescent="0.25">
      <c r="A1725" s="1"/>
      <c r="B1725" s="1"/>
      <c r="C1725" s="1"/>
      <c r="D1725" s="1"/>
      <c r="E1725" s="110"/>
      <c r="F1725" s="1"/>
      <c r="G1725" s="1"/>
      <c r="H1725" s="110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3"/>
      <c r="U1725" s="1"/>
      <c r="V1725" s="1"/>
    </row>
    <row r="1726" spans="1:22" x14ac:dyDescent="0.25">
      <c r="A1726" s="1"/>
      <c r="B1726" s="1"/>
      <c r="C1726" s="1"/>
      <c r="D1726" s="1"/>
      <c r="E1726" s="110"/>
      <c r="F1726" s="1"/>
      <c r="G1726" s="1"/>
      <c r="H1726" s="110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3"/>
      <c r="U1726" s="1"/>
      <c r="V1726" s="1"/>
    </row>
    <row r="1727" spans="1:22" x14ac:dyDescent="0.25">
      <c r="A1727" s="1"/>
      <c r="B1727" s="1"/>
      <c r="C1727" s="1"/>
      <c r="D1727" s="1"/>
      <c r="E1727" s="110"/>
      <c r="F1727" s="1"/>
      <c r="G1727" s="1"/>
      <c r="H1727" s="110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3"/>
      <c r="U1727" s="1"/>
      <c r="V1727" s="1"/>
    </row>
    <row r="1728" spans="1:22" x14ac:dyDescent="0.25">
      <c r="A1728" s="1"/>
      <c r="B1728" s="1"/>
      <c r="C1728" s="1"/>
      <c r="D1728" s="1"/>
      <c r="E1728" s="110"/>
      <c r="F1728" s="1"/>
      <c r="G1728" s="1"/>
      <c r="H1728" s="110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3"/>
      <c r="U1728" s="1"/>
      <c r="V1728" s="1"/>
    </row>
    <row r="1729" spans="1:22" x14ac:dyDescent="0.25">
      <c r="A1729" s="1"/>
      <c r="B1729" s="1"/>
      <c r="C1729" s="1"/>
      <c r="D1729" s="1"/>
      <c r="E1729" s="110"/>
      <c r="F1729" s="1"/>
      <c r="G1729" s="1"/>
      <c r="H1729" s="110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3"/>
      <c r="U1729" s="1"/>
      <c r="V1729" s="1"/>
    </row>
    <row r="1730" spans="1:22" x14ac:dyDescent="0.25">
      <c r="A1730" s="1"/>
      <c r="B1730" s="1"/>
      <c r="C1730" s="1"/>
      <c r="D1730" s="1"/>
      <c r="E1730" s="110"/>
      <c r="F1730" s="1"/>
      <c r="G1730" s="1"/>
      <c r="H1730" s="110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3"/>
      <c r="U1730" s="1"/>
      <c r="V1730" s="1"/>
    </row>
    <row r="1731" spans="1:22" x14ac:dyDescent="0.25">
      <c r="A1731" s="1"/>
      <c r="B1731" s="1"/>
      <c r="C1731" s="1"/>
      <c r="D1731" s="1"/>
      <c r="E1731" s="110"/>
      <c r="F1731" s="1"/>
      <c r="G1731" s="1"/>
      <c r="H1731" s="110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3"/>
      <c r="U1731" s="1"/>
      <c r="V1731" s="1"/>
    </row>
    <row r="1732" spans="1:22" x14ac:dyDescent="0.25">
      <c r="A1732" s="1"/>
      <c r="B1732" s="1"/>
      <c r="C1732" s="1"/>
      <c r="D1732" s="1"/>
      <c r="E1732" s="110"/>
      <c r="F1732" s="1"/>
      <c r="G1732" s="1"/>
      <c r="H1732" s="110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3"/>
      <c r="U1732" s="1"/>
      <c r="V1732" s="1"/>
    </row>
    <row r="1733" spans="1:22" x14ac:dyDescent="0.25">
      <c r="A1733" s="1"/>
      <c r="B1733" s="1"/>
      <c r="C1733" s="1"/>
      <c r="D1733" s="1"/>
      <c r="E1733" s="110"/>
      <c r="F1733" s="1"/>
      <c r="G1733" s="1"/>
      <c r="H1733" s="110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3"/>
      <c r="U1733" s="1"/>
      <c r="V1733" s="1"/>
    </row>
    <row r="1734" spans="1:22" x14ac:dyDescent="0.25">
      <c r="A1734" s="1"/>
      <c r="B1734" s="1"/>
      <c r="C1734" s="1"/>
      <c r="D1734" s="1"/>
      <c r="E1734" s="110"/>
      <c r="F1734" s="1"/>
      <c r="G1734" s="1"/>
      <c r="H1734" s="110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3"/>
      <c r="U1734" s="1"/>
      <c r="V1734" s="1"/>
    </row>
    <row r="1735" spans="1:22" x14ac:dyDescent="0.25">
      <c r="A1735" s="1"/>
      <c r="B1735" s="1"/>
      <c r="C1735" s="1"/>
      <c r="D1735" s="1"/>
      <c r="E1735" s="110"/>
      <c r="F1735" s="1"/>
      <c r="G1735" s="1"/>
      <c r="H1735" s="110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3"/>
      <c r="U1735" s="1"/>
      <c r="V1735" s="1"/>
    </row>
    <row r="1736" spans="1:22" x14ac:dyDescent="0.25">
      <c r="A1736" s="1"/>
      <c r="B1736" s="1"/>
      <c r="C1736" s="1"/>
      <c r="D1736" s="1"/>
      <c r="E1736" s="110"/>
      <c r="F1736" s="1"/>
      <c r="G1736" s="1"/>
      <c r="H1736" s="110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3"/>
      <c r="U1736" s="1"/>
      <c r="V1736" s="1"/>
    </row>
    <row r="1737" spans="1:22" x14ac:dyDescent="0.25">
      <c r="A1737" s="1"/>
      <c r="B1737" s="1"/>
      <c r="C1737" s="1"/>
      <c r="D1737" s="1"/>
      <c r="E1737" s="110"/>
      <c r="F1737" s="1"/>
      <c r="G1737" s="1"/>
      <c r="H1737" s="110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3"/>
      <c r="U1737" s="1"/>
      <c r="V1737" s="1"/>
    </row>
    <row r="1738" spans="1:22" x14ac:dyDescent="0.25">
      <c r="A1738" s="1"/>
      <c r="B1738" s="1"/>
      <c r="C1738" s="1"/>
      <c r="D1738" s="1"/>
      <c r="E1738" s="110"/>
      <c r="F1738" s="1"/>
      <c r="G1738" s="1"/>
      <c r="H1738" s="110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3"/>
      <c r="U1738" s="1"/>
      <c r="V1738" s="1"/>
    </row>
    <row r="1739" spans="1:22" x14ac:dyDescent="0.25">
      <c r="A1739" s="1"/>
      <c r="B1739" s="1"/>
      <c r="C1739" s="1"/>
      <c r="D1739" s="1"/>
      <c r="E1739" s="110"/>
      <c r="F1739" s="1"/>
      <c r="G1739" s="1"/>
      <c r="H1739" s="110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3"/>
      <c r="U1739" s="1"/>
      <c r="V1739" s="1"/>
    </row>
    <row r="1740" spans="1:22" x14ac:dyDescent="0.25">
      <c r="A1740" s="1"/>
      <c r="B1740" s="1"/>
      <c r="C1740" s="1"/>
      <c r="D1740" s="1"/>
      <c r="E1740" s="110"/>
      <c r="F1740" s="1"/>
      <c r="G1740" s="1"/>
      <c r="H1740" s="110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3"/>
      <c r="U1740" s="1"/>
      <c r="V1740" s="1"/>
    </row>
    <row r="1741" spans="1:22" x14ac:dyDescent="0.25">
      <c r="A1741" s="1"/>
      <c r="B1741" s="1"/>
      <c r="C1741" s="1"/>
      <c r="D1741" s="1"/>
      <c r="E1741" s="110"/>
      <c r="F1741" s="1"/>
      <c r="G1741" s="1"/>
      <c r="H1741" s="110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3"/>
      <c r="U1741" s="1"/>
      <c r="V1741" s="1"/>
    </row>
    <row r="1742" spans="1:22" x14ac:dyDescent="0.25">
      <c r="A1742" s="1"/>
      <c r="B1742" s="1"/>
      <c r="C1742" s="1"/>
      <c r="D1742" s="1"/>
      <c r="E1742" s="110"/>
      <c r="F1742" s="1"/>
      <c r="G1742" s="1"/>
      <c r="H1742" s="110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3"/>
      <c r="U1742" s="1"/>
      <c r="V1742" s="1"/>
    </row>
    <row r="1743" spans="1:22" x14ac:dyDescent="0.25">
      <c r="A1743" s="1"/>
      <c r="B1743" s="1"/>
      <c r="C1743" s="1"/>
      <c r="D1743" s="1"/>
      <c r="E1743" s="110"/>
      <c r="F1743" s="1"/>
      <c r="G1743" s="1"/>
      <c r="H1743" s="110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3"/>
      <c r="U1743" s="1"/>
      <c r="V1743" s="1"/>
    </row>
    <row r="1744" spans="1:22" x14ac:dyDescent="0.25">
      <c r="A1744" s="1"/>
      <c r="B1744" s="1"/>
      <c r="C1744" s="1"/>
      <c r="D1744" s="1"/>
      <c r="E1744" s="110"/>
      <c r="F1744" s="1"/>
      <c r="G1744" s="1"/>
      <c r="H1744" s="110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3"/>
      <c r="U1744" s="1"/>
      <c r="V1744" s="1"/>
    </row>
    <row r="1745" spans="1:22" x14ac:dyDescent="0.25">
      <c r="A1745" s="1"/>
      <c r="B1745" s="1"/>
      <c r="C1745" s="1"/>
      <c r="D1745" s="1"/>
      <c r="E1745" s="110"/>
      <c r="F1745" s="1"/>
      <c r="G1745" s="1"/>
      <c r="H1745" s="110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3"/>
      <c r="U1745" s="1"/>
      <c r="V1745" s="1"/>
    </row>
    <row r="1746" spans="1:22" x14ac:dyDescent="0.25">
      <c r="A1746" s="1"/>
      <c r="B1746" s="1"/>
      <c r="C1746" s="1"/>
      <c r="D1746" s="1"/>
      <c r="E1746" s="110"/>
      <c r="F1746" s="1"/>
      <c r="G1746" s="1"/>
      <c r="H1746" s="110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3"/>
      <c r="U1746" s="1"/>
      <c r="V1746" s="1"/>
    </row>
    <row r="1747" spans="1:22" x14ac:dyDescent="0.25">
      <c r="A1747" s="1"/>
      <c r="B1747" s="1"/>
      <c r="C1747" s="1"/>
      <c r="D1747" s="1"/>
      <c r="E1747" s="110"/>
      <c r="F1747" s="1"/>
      <c r="G1747" s="1"/>
      <c r="H1747" s="110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3"/>
      <c r="U1747" s="1"/>
      <c r="V1747" s="1"/>
    </row>
    <row r="1748" spans="1:22" x14ac:dyDescent="0.25">
      <c r="A1748" s="1"/>
      <c r="B1748" s="1"/>
      <c r="C1748" s="1"/>
      <c r="D1748" s="1"/>
      <c r="E1748" s="110"/>
      <c r="F1748" s="1"/>
      <c r="G1748" s="1"/>
      <c r="H1748" s="110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3"/>
      <c r="U1748" s="1"/>
      <c r="V1748" s="1"/>
    </row>
    <row r="1749" spans="1:22" x14ac:dyDescent="0.25">
      <c r="A1749" s="1"/>
      <c r="B1749" s="1"/>
      <c r="C1749" s="1"/>
      <c r="D1749" s="1"/>
      <c r="E1749" s="110"/>
      <c r="F1749" s="1"/>
      <c r="G1749" s="1"/>
      <c r="H1749" s="110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3"/>
      <c r="U1749" s="1"/>
      <c r="V1749" s="1"/>
    </row>
    <row r="1750" spans="1:22" x14ac:dyDescent="0.25">
      <c r="A1750" s="1"/>
      <c r="B1750" s="1"/>
      <c r="C1750" s="1"/>
      <c r="D1750" s="1"/>
      <c r="E1750" s="110"/>
      <c r="F1750" s="1"/>
      <c r="G1750" s="1"/>
      <c r="H1750" s="110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3"/>
      <c r="U1750" s="1"/>
      <c r="V1750" s="1"/>
    </row>
    <row r="1751" spans="1:22" x14ac:dyDescent="0.25">
      <c r="A1751" s="1"/>
      <c r="B1751" s="1"/>
      <c r="C1751" s="1"/>
      <c r="D1751" s="1"/>
      <c r="E1751" s="110"/>
      <c r="F1751" s="1"/>
      <c r="G1751" s="1"/>
      <c r="H1751" s="110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3"/>
      <c r="U1751" s="1"/>
      <c r="V1751" s="1"/>
    </row>
    <row r="1752" spans="1:22" x14ac:dyDescent="0.25">
      <c r="A1752" s="1"/>
      <c r="B1752" s="1"/>
      <c r="C1752" s="1"/>
      <c r="D1752" s="1"/>
      <c r="E1752" s="110"/>
      <c r="F1752" s="1"/>
      <c r="G1752" s="1"/>
      <c r="H1752" s="110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3"/>
      <c r="U1752" s="1"/>
      <c r="V1752" s="1"/>
    </row>
    <row r="1753" spans="1:22" x14ac:dyDescent="0.25">
      <c r="A1753" s="1"/>
      <c r="B1753" s="1"/>
      <c r="C1753" s="1"/>
      <c r="D1753" s="1"/>
      <c r="E1753" s="110"/>
      <c r="F1753" s="1"/>
      <c r="G1753" s="1"/>
      <c r="H1753" s="110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3"/>
      <c r="U1753" s="1"/>
      <c r="V1753" s="1"/>
    </row>
    <row r="1754" spans="1:22" x14ac:dyDescent="0.25">
      <c r="A1754" s="1"/>
      <c r="B1754" s="1"/>
      <c r="C1754" s="1"/>
      <c r="D1754" s="1"/>
      <c r="E1754" s="110"/>
      <c r="F1754" s="1"/>
      <c r="G1754" s="1"/>
      <c r="H1754" s="110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3"/>
      <c r="U1754" s="1"/>
      <c r="V1754" s="1"/>
    </row>
    <row r="1755" spans="1:22" x14ac:dyDescent="0.25">
      <c r="A1755" s="1"/>
      <c r="B1755" s="1"/>
      <c r="C1755" s="1"/>
      <c r="D1755" s="1"/>
      <c r="E1755" s="110"/>
      <c r="F1755" s="1"/>
      <c r="G1755" s="1"/>
      <c r="H1755" s="110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3"/>
      <c r="U1755" s="1"/>
      <c r="V1755" s="1"/>
    </row>
    <row r="1756" spans="1:22" x14ac:dyDescent="0.25">
      <c r="A1756" s="1"/>
      <c r="B1756" s="1"/>
      <c r="C1756" s="1"/>
      <c r="D1756" s="1"/>
      <c r="E1756" s="110"/>
      <c r="F1756" s="1"/>
      <c r="G1756" s="1"/>
      <c r="H1756" s="110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3"/>
      <c r="U1756" s="1"/>
      <c r="V1756" s="1"/>
    </row>
    <row r="1757" spans="1:22" x14ac:dyDescent="0.25">
      <c r="A1757" s="1"/>
      <c r="B1757" s="1"/>
      <c r="C1757" s="1"/>
      <c r="D1757" s="1"/>
      <c r="E1757" s="110"/>
      <c r="F1757" s="1"/>
      <c r="G1757" s="1"/>
      <c r="H1757" s="110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3"/>
      <c r="U1757" s="1"/>
      <c r="V1757" s="1"/>
    </row>
    <row r="1758" spans="1:22" x14ac:dyDescent="0.25">
      <c r="A1758" s="1"/>
      <c r="B1758" s="1"/>
      <c r="C1758" s="1"/>
      <c r="D1758" s="1"/>
      <c r="E1758" s="110"/>
      <c r="F1758" s="1"/>
      <c r="G1758" s="1"/>
      <c r="H1758" s="110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3"/>
      <c r="U1758" s="1"/>
      <c r="V1758" s="1"/>
    </row>
    <row r="1759" spans="1:22" x14ac:dyDescent="0.25">
      <c r="A1759" s="1"/>
      <c r="B1759" s="1"/>
      <c r="C1759" s="1"/>
      <c r="D1759" s="1"/>
      <c r="E1759" s="110"/>
      <c r="F1759" s="1"/>
      <c r="G1759" s="1"/>
      <c r="H1759" s="110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3"/>
      <c r="U1759" s="1"/>
      <c r="V1759" s="1"/>
    </row>
    <row r="1760" spans="1:22" x14ac:dyDescent="0.25">
      <c r="A1760" s="1"/>
      <c r="B1760" s="1"/>
      <c r="C1760" s="1"/>
      <c r="D1760" s="1"/>
      <c r="E1760" s="110"/>
      <c r="F1760" s="1"/>
      <c r="G1760" s="1"/>
      <c r="H1760" s="110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3"/>
      <c r="U1760" s="1"/>
      <c r="V1760" s="1"/>
    </row>
    <row r="1761" spans="1:22" x14ac:dyDescent="0.25">
      <c r="A1761" s="1"/>
      <c r="B1761" s="1"/>
      <c r="C1761" s="1"/>
      <c r="D1761" s="1"/>
      <c r="E1761" s="110"/>
      <c r="F1761" s="1"/>
      <c r="G1761" s="1"/>
      <c r="H1761" s="110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3"/>
      <c r="U1761" s="1"/>
      <c r="V1761" s="1"/>
    </row>
    <row r="1762" spans="1:22" x14ac:dyDescent="0.25">
      <c r="A1762" s="1"/>
      <c r="B1762" s="1"/>
      <c r="C1762" s="1"/>
      <c r="D1762" s="1"/>
      <c r="E1762" s="110"/>
      <c r="F1762" s="1"/>
      <c r="G1762" s="1"/>
      <c r="H1762" s="110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3"/>
      <c r="U1762" s="1"/>
      <c r="V1762" s="1"/>
    </row>
    <row r="1763" spans="1:22" x14ac:dyDescent="0.25">
      <c r="A1763" s="1"/>
      <c r="B1763" s="1"/>
      <c r="C1763" s="1"/>
      <c r="D1763" s="1"/>
      <c r="E1763" s="110"/>
      <c r="F1763" s="1"/>
      <c r="G1763" s="1"/>
      <c r="H1763" s="110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3"/>
      <c r="U1763" s="1"/>
      <c r="V1763" s="1"/>
    </row>
    <row r="1764" spans="1:22" x14ac:dyDescent="0.25">
      <c r="A1764" s="1"/>
      <c r="B1764" s="1"/>
      <c r="C1764" s="1"/>
      <c r="D1764" s="1"/>
      <c r="E1764" s="110"/>
      <c r="F1764" s="1"/>
      <c r="G1764" s="1"/>
      <c r="H1764" s="110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3"/>
      <c r="U1764" s="1"/>
      <c r="V1764" s="1"/>
    </row>
    <row r="1765" spans="1:22" x14ac:dyDescent="0.25">
      <c r="A1765" s="1"/>
      <c r="B1765" s="1"/>
      <c r="C1765" s="1"/>
      <c r="D1765" s="1"/>
      <c r="E1765" s="110"/>
      <c r="F1765" s="1"/>
      <c r="G1765" s="1"/>
      <c r="H1765" s="110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3"/>
      <c r="U1765" s="1"/>
      <c r="V1765" s="1"/>
    </row>
    <row r="1766" spans="1:22" x14ac:dyDescent="0.25">
      <c r="A1766" s="1"/>
      <c r="B1766" s="1"/>
      <c r="C1766" s="1"/>
      <c r="D1766" s="1"/>
      <c r="E1766" s="110"/>
      <c r="F1766" s="1"/>
      <c r="G1766" s="1"/>
      <c r="H1766" s="110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3"/>
      <c r="U1766" s="1"/>
      <c r="V1766" s="1"/>
    </row>
    <row r="1767" spans="1:22" x14ac:dyDescent="0.25">
      <c r="A1767" s="1"/>
      <c r="B1767" s="1"/>
      <c r="C1767" s="1"/>
      <c r="D1767" s="1"/>
      <c r="E1767" s="110"/>
      <c r="F1767" s="1"/>
      <c r="G1767" s="1"/>
      <c r="H1767" s="110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3"/>
      <c r="U1767" s="1"/>
      <c r="V1767" s="1"/>
    </row>
    <row r="1768" spans="1:22" x14ac:dyDescent="0.25">
      <c r="A1768" s="1"/>
      <c r="B1768" s="1"/>
      <c r="C1768" s="1"/>
      <c r="D1768" s="1"/>
      <c r="E1768" s="110"/>
      <c r="F1768" s="1"/>
      <c r="G1768" s="1"/>
      <c r="H1768" s="110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3"/>
      <c r="U1768" s="1"/>
      <c r="V1768" s="1"/>
    </row>
    <row r="1769" spans="1:22" x14ac:dyDescent="0.25">
      <c r="A1769" s="1"/>
      <c r="B1769" s="1"/>
      <c r="C1769" s="1"/>
      <c r="D1769" s="1"/>
      <c r="E1769" s="110"/>
      <c r="F1769" s="1"/>
      <c r="G1769" s="1"/>
      <c r="H1769" s="110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3"/>
      <c r="U1769" s="1"/>
      <c r="V1769" s="1"/>
    </row>
    <row r="1770" spans="1:22" x14ac:dyDescent="0.25">
      <c r="A1770" s="1"/>
      <c r="B1770" s="1"/>
      <c r="C1770" s="1"/>
      <c r="D1770" s="1"/>
      <c r="E1770" s="110"/>
      <c r="F1770" s="1"/>
      <c r="G1770" s="1"/>
      <c r="H1770" s="110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3"/>
      <c r="U1770" s="1"/>
      <c r="V1770" s="1"/>
    </row>
    <row r="1771" spans="1:22" x14ac:dyDescent="0.25">
      <c r="A1771" s="1"/>
      <c r="B1771" s="1"/>
      <c r="C1771" s="1"/>
      <c r="D1771" s="1"/>
      <c r="E1771" s="110"/>
      <c r="F1771" s="1"/>
      <c r="G1771" s="1"/>
      <c r="H1771" s="110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3"/>
      <c r="U1771" s="1"/>
      <c r="V1771" s="1"/>
    </row>
    <row r="1772" spans="1:22" x14ac:dyDescent="0.25">
      <c r="A1772" s="1"/>
      <c r="B1772" s="1"/>
      <c r="C1772" s="1"/>
      <c r="D1772" s="1"/>
      <c r="E1772" s="110"/>
      <c r="F1772" s="1"/>
      <c r="G1772" s="1"/>
      <c r="H1772" s="110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3"/>
      <c r="U1772" s="1"/>
      <c r="V1772" s="1"/>
    </row>
    <row r="1773" spans="1:22" x14ac:dyDescent="0.25">
      <c r="A1773" s="1"/>
      <c r="B1773" s="1"/>
      <c r="C1773" s="1"/>
      <c r="D1773" s="1"/>
      <c r="E1773" s="110"/>
      <c r="F1773" s="1"/>
      <c r="G1773" s="1"/>
      <c r="H1773" s="110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3"/>
      <c r="U1773" s="1"/>
      <c r="V1773" s="1"/>
    </row>
    <row r="1774" spans="1:22" x14ac:dyDescent="0.25">
      <c r="A1774" s="1"/>
      <c r="B1774" s="1"/>
      <c r="C1774" s="1"/>
      <c r="D1774" s="1"/>
      <c r="E1774" s="110"/>
      <c r="F1774" s="1"/>
      <c r="G1774" s="1"/>
      <c r="H1774" s="110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3"/>
      <c r="U1774" s="1"/>
      <c r="V1774" s="1"/>
    </row>
    <row r="1775" spans="1:22" x14ac:dyDescent="0.25">
      <c r="A1775" s="1"/>
      <c r="B1775" s="1"/>
      <c r="C1775" s="1"/>
      <c r="D1775" s="1"/>
      <c r="E1775" s="110"/>
      <c r="F1775" s="1"/>
      <c r="G1775" s="1"/>
      <c r="H1775" s="110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3"/>
      <c r="U1775" s="1"/>
      <c r="V1775" s="1"/>
    </row>
    <row r="1776" spans="1:22" x14ac:dyDescent="0.25">
      <c r="A1776" s="1"/>
      <c r="B1776" s="1"/>
      <c r="C1776" s="1"/>
      <c r="D1776" s="1"/>
      <c r="E1776" s="110"/>
      <c r="F1776" s="1"/>
      <c r="G1776" s="1"/>
      <c r="H1776" s="110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3"/>
      <c r="U1776" s="1"/>
      <c r="V1776" s="1"/>
    </row>
    <row r="1777" spans="1:22" x14ac:dyDescent="0.25">
      <c r="A1777" s="1"/>
      <c r="B1777" s="1"/>
      <c r="C1777" s="1"/>
      <c r="D1777" s="1"/>
      <c r="E1777" s="110"/>
      <c r="F1777" s="1"/>
      <c r="G1777" s="1"/>
      <c r="H1777" s="110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3"/>
      <c r="U1777" s="1"/>
      <c r="V1777" s="1"/>
    </row>
    <row r="1778" spans="1:22" x14ac:dyDescent="0.25">
      <c r="A1778" s="1"/>
      <c r="B1778" s="1"/>
      <c r="C1778" s="1"/>
      <c r="D1778" s="1"/>
      <c r="E1778" s="110"/>
      <c r="F1778" s="1"/>
      <c r="G1778" s="1"/>
      <c r="H1778" s="110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3"/>
      <c r="U1778" s="1"/>
      <c r="V1778" s="1"/>
    </row>
    <row r="1779" spans="1:22" x14ac:dyDescent="0.25">
      <c r="A1779" s="1"/>
      <c r="B1779" s="1"/>
      <c r="C1779" s="1"/>
      <c r="D1779" s="1"/>
      <c r="E1779" s="110"/>
      <c r="F1779" s="1"/>
      <c r="G1779" s="1"/>
      <c r="H1779" s="110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3"/>
      <c r="U1779" s="1"/>
      <c r="V1779" s="1"/>
    </row>
    <row r="1780" spans="1:22" x14ac:dyDescent="0.25">
      <c r="A1780" s="1"/>
      <c r="B1780" s="1"/>
      <c r="C1780" s="1"/>
      <c r="D1780" s="1"/>
      <c r="E1780" s="110"/>
      <c r="F1780" s="1"/>
      <c r="G1780" s="1"/>
      <c r="H1780" s="110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3"/>
      <c r="U1780" s="1"/>
      <c r="V1780" s="1"/>
    </row>
    <row r="1781" spans="1:22" x14ac:dyDescent="0.25">
      <c r="A1781" s="1"/>
      <c r="B1781" s="1"/>
      <c r="C1781" s="1"/>
      <c r="D1781" s="1"/>
      <c r="E1781" s="110"/>
      <c r="F1781" s="1"/>
      <c r="G1781" s="1"/>
      <c r="H1781" s="110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3"/>
      <c r="U1781" s="1"/>
      <c r="V1781" s="1"/>
    </row>
    <row r="1782" spans="1:22" x14ac:dyDescent="0.25">
      <c r="A1782" s="1"/>
      <c r="B1782" s="1"/>
      <c r="C1782" s="1"/>
      <c r="D1782" s="1"/>
      <c r="E1782" s="110"/>
      <c r="F1782" s="1"/>
      <c r="G1782" s="1"/>
      <c r="H1782" s="110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3"/>
      <c r="U1782" s="1"/>
      <c r="V1782" s="1"/>
    </row>
    <row r="1783" spans="1:22" x14ac:dyDescent="0.25">
      <c r="A1783" s="1"/>
      <c r="B1783" s="1"/>
      <c r="C1783" s="1"/>
      <c r="D1783" s="1"/>
      <c r="E1783" s="110"/>
      <c r="F1783" s="1"/>
      <c r="G1783" s="1"/>
      <c r="H1783" s="110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3"/>
      <c r="U1783" s="1"/>
      <c r="V1783" s="1"/>
    </row>
    <row r="1784" spans="1:22" x14ac:dyDescent="0.25">
      <c r="A1784" s="1"/>
      <c r="B1784" s="1"/>
      <c r="C1784" s="1"/>
      <c r="D1784" s="1"/>
      <c r="E1784" s="110"/>
      <c r="F1784" s="1"/>
      <c r="G1784" s="1"/>
      <c r="H1784" s="110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3"/>
      <c r="U1784" s="1"/>
      <c r="V1784" s="1"/>
    </row>
    <row r="1785" spans="1:22" x14ac:dyDescent="0.25">
      <c r="A1785" s="1"/>
      <c r="B1785" s="1"/>
      <c r="C1785" s="1"/>
      <c r="D1785" s="1"/>
      <c r="E1785" s="110"/>
      <c r="F1785" s="1"/>
      <c r="G1785" s="1"/>
      <c r="H1785" s="110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3"/>
      <c r="U1785" s="1"/>
      <c r="V1785" s="1"/>
    </row>
    <row r="1786" spans="1:22" x14ac:dyDescent="0.25">
      <c r="A1786" s="1"/>
      <c r="B1786" s="1"/>
      <c r="C1786" s="1"/>
      <c r="D1786" s="1"/>
      <c r="E1786" s="110"/>
      <c r="F1786" s="1"/>
      <c r="G1786" s="1"/>
      <c r="H1786" s="110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3"/>
      <c r="U1786" s="1"/>
      <c r="V1786" s="1"/>
    </row>
    <row r="1787" spans="1:22" x14ac:dyDescent="0.25">
      <c r="A1787" s="1"/>
      <c r="B1787" s="1"/>
      <c r="C1787" s="1"/>
      <c r="D1787" s="1"/>
      <c r="E1787" s="110"/>
      <c r="F1787" s="1"/>
      <c r="G1787" s="1"/>
      <c r="H1787" s="110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3"/>
      <c r="U1787" s="1"/>
      <c r="V1787" s="1"/>
    </row>
    <row r="1788" spans="1:22" x14ac:dyDescent="0.25">
      <c r="A1788" s="1"/>
      <c r="B1788" s="1"/>
      <c r="C1788" s="1"/>
      <c r="D1788" s="1"/>
      <c r="E1788" s="110"/>
      <c r="F1788" s="1"/>
      <c r="G1788" s="1"/>
      <c r="H1788" s="110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3"/>
      <c r="U1788" s="1"/>
      <c r="V1788" s="1"/>
    </row>
    <row r="1789" spans="1:22" x14ac:dyDescent="0.25">
      <c r="A1789" s="1"/>
      <c r="B1789" s="1"/>
      <c r="C1789" s="1"/>
      <c r="D1789" s="1"/>
      <c r="E1789" s="110"/>
      <c r="F1789" s="1"/>
      <c r="G1789" s="1"/>
      <c r="H1789" s="110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3"/>
      <c r="U1789" s="1"/>
      <c r="V1789" s="1"/>
    </row>
    <row r="1790" spans="1:22" x14ac:dyDescent="0.25">
      <c r="A1790" s="1"/>
      <c r="B1790" s="1"/>
      <c r="C1790" s="1"/>
      <c r="D1790" s="1"/>
      <c r="E1790" s="110"/>
      <c r="F1790" s="1"/>
      <c r="G1790" s="1"/>
      <c r="H1790" s="110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3"/>
      <c r="U1790" s="1"/>
      <c r="V1790" s="1"/>
    </row>
    <row r="1791" spans="1:22" x14ac:dyDescent="0.25">
      <c r="A1791" s="1"/>
      <c r="B1791" s="1"/>
      <c r="C1791" s="1"/>
      <c r="D1791" s="1"/>
      <c r="E1791" s="110"/>
      <c r="F1791" s="1"/>
      <c r="G1791" s="1"/>
      <c r="H1791" s="110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3"/>
      <c r="U1791" s="1"/>
      <c r="V1791" s="1"/>
    </row>
    <row r="1792" spans="1:22" x14ac:dyDescent="0.25">
      <c r="A1792" s="1"/>
      <c r="B1792" s="1"/>
      <c r="C1792" s="1"/>
      <c r="D1792" s="1"/>
      <c r="E1792" s="110"/>
      <c r="F1792" s="1"/>
      <c r="G1792" s="1"/>
      <c r="H1792" s="110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3"/>
      <c r="U1792" s="1"/>
      <c r="V1792" s="1"/>
    </row>
    <row r="1793" spans="1:22" x14ac:dyDescent="0.25">
      <c r="A1793" s="1"/>
      <c r="B1793" s="1"/>
      <c r="C1793" s="1"/>
      <c r="D1793" s="1"/>
      <c r="E1793" s="110"/>
      <c r="F1793" s="1"/>
      <c r="G1793" s="1"/>
      <c r="H1793" s="110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3"/>
      <c r="U1793" s="1"/>
      <c r="V1793" s="1"/>
    </row>
    <row r="1794" spans="1:22" x14ac:dyDescent="0.25">
      <c r="A1794" s="1"/>
      <c r="B1794" s="1"/>
      <c r="C1794" s="1"/>
      <c r="D1794" s="1"/>
      <c r="E1794" s="110"/>
      <c r="F1794" s="1"/>
      <c r="G1794" s="1"/>
      <c r="H1794" s="110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3"/>
      <c r="U1794" s="1"/>
      <c r="V1794" s="1"/>
    </row>
    <row r="1795" spans="1:22" x14ac:dyDescent="0.25">
      <c r="A1795" s="1"/>
      <c r="B1795" s="1"/>
      <c r="C1795" s="1"/>
      <c r="D1795" s="1"/>
      <c r="E1795" s="110"/>
      <c r="F1795" s="1"/>
      <c r="G1795" s="1"/>
      <c r="H1795" s="110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3"/>
      <c r="U1795" s="1"/>
      <c r="V1795" s="1"/>
    </row>
    <row r="1796" spans="1:22" x14ac:dyDescent="0.25">
      <c r="A1796" s="1"/>
      <c r="B1796" s="1"/>
      <c r="C1796" s="1"/>
      <c r="D1796" s="1"/>
      <c r="E1796" s="110"/>
      <c r="F1796" s="1"/>
      <c r="G1796" s="1"/>
      <c r="H1796" s="110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3"/>
      <c r="U1796" s="1"/>
      <c r="V1796" s="1"/>
    </row>
    <row r="1797" spans="1:22" x14ac:dyDescent="0.25">
      <c r="A1797" s="1"/>
      <c r="B1797" s="1"/>
      <c r="C1797" s="1"/>
      <c r="D1797" s="1"/>
      <c r="E1797" s="110"/>
      <c r="F1797" s="1"/>
      <c r="G1797" s="1"/>
      <c r="H1797" s="110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3"/>
      <c r="U1797" s="1"/>
      <c r="V1797" s="1"/>
    </row>
    <row r="1798" spans="1:22" x14ac:dyDescent="0.25">
      <c r="A1798" s="1"/>
      <c r="B1798" s="1"/>
      <c r="C1798" s="1"/>
      <c r="D1798" s="1"/>
      <c r="E1798" s="110"/>
      <c r="F1798" s="1"/>
      <c r="G1798" s="1"/>
      <c r="H1798" s="110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3"/>
      <c r="U1798" s="1"/>
      <c r="V1798" s="1"/>
    </row>
    <row r="1799" spans="1:22" x14ac:dyDescent="0.25">
      <c r="A1799" s="1"/>
      <c r="B1799" s="1"/>
      <c r="C1799" s="1"/>
      <c r="D1799" s="1"/>
      <c r="E1799" s="110"/>
      <c r="F1799" s="1"/>
      <c r="G1799" s="1"/>
      <c r="H1799" s="110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3"/>
      <c r="U1799" s="1"/>
      <c r="V1799" s="1"/>
    </row>
    <row r="1800" spans="1:22" x14ac:dyDescent="0.25">
      <c r="A1800" s="1"/>
      <c r="B1800" s="1"/>
      <c r="C1800" s="1"/>
      <c r="D1800" s="1"/>
      <c r="E1800" s="110"/>
      <c r="F1800" s="1"/>
      <c r="G1800" s="1"/>
      <c r="H1800" s="110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3"/>
      <c r="U1800" s="1"/>
      <c r="V1800" s="1"/>
    </row>
    <row r="1801" spans="1:22" x14ac:dyDescent="0.25">
      <c r="A1801" s="1"/>
      <c r="B1801" s="1"/>
      <c r="C1801" s="1"/>
      <c r="D1801" s="1"/>
      <c r="E1801" s="110"/>
      <c r="F1801" s="1"/>
      <c r="G1801" s="1"/>
      <c r="H1801" s="110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3"/>
      <c r="U1801" s="1"/>
      <c r="V1801" s="1"/>
    </row>
    <row r="1802" spans="1:22" x14ac:dyDescent="0.25">
      <c r="A1802" s="1"/>
      <c r="B1802" s="1"/>
      <c r="C1802" s="1"/>
      <c r="D1802" s="1"/>
      <c r="E1802" s="110"/>
      <c r="F1802" s="1"/>
      <c r="G1802" s="1"/>
      <c r="H1802" s="110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3"/>
      <c r="U1802" s="1"/>
      <c r="V1802" s="1"/>
    </row>
    <row r="1803" spans="1:22" x14ac:dyDescent="0.25">
      <c r="A1803" s="1"/>
      <c r="B1803" s="1"/>
      <c r="C1803" s="1"/>
      <c r="D1803" s="1"/>
      <c r="E1803" s="110"/>
      <c r="F1803" s="1"/>
      <c r="G1803" s="1"/>
      <c r="H1803" s="110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3"/>
      <c r="U1803" s="1"/>
      <c r="V1803" s="1"/>
    </row>
    <row r="1804" spans="1:22" x14ac:dyDescent="0.25">
      <c r="A1804" s="1"/>
      <c r="B1804" s="1"/>
      <c r="C1804" s="1"/>
      <c r="D1804" s="1"/>
      <c r="E1804" s="110"/>
      <c r="F1804" s="1"/>
      <c r="G1804" s="1"/>
      <c r="H1804" s="110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3"/>
      <c r="U1804" s="1"/>
      <c r="V1804" s="1"/>
    </row>
    <row r="1805" spans="1:22" x14ac:dyDescent="0.25">
      <c r="A1805" s="1"/>
      <c r="B1805" s="1"/>
      <c r="C1805" s="1"/>
      <c r="D1805" s="1"/>
      <c r="E1805" s="110"/>
      <c r="F1805" s="1"/>
      <c r="G1805" s="1"/>
      <c r="H1805" s="110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3"/>
      <c r="U1805" s="1"/>
      <c r="V1805" s="1"/>
    </row>
    <row r="1806" spans="1:22" x14ac:dyDescent="0.25">
      <c r="A1806" s="1"/>
      <c r="B1806" s="1"/>
      <c r="C1806" s="1"/>
      <c r="D1806" s="1"/>
      <c r="E1806" s="110"/>
      <c r="F1806" s="1"/>
      <c r="G1806" s="1"/>
      <c r="H1806" s="110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3"/>
      <c r="U1806" s="1"/>
      <c r="V1806" s="1"/>
    </row>
    <row r="1807" spans="1:22" x14ac:dyDescent="0.25">
      <c r="A1807" s="1"/>
      <c r="B1807" s="1"/>
      <c r="C1807" s="1"/>
      <c r="D1807" s="1"/>
      <c r="E1807" s="110"/>
      <c r="F1807" s="1"/>
      <c r="G1807" s="1"/>
      <c r="H1807" s="110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3"/>
      <c r="U1807" s="1"/>
      <c r="V1807" s="1"/>
    </row>
    <row r="1808" spans="1:22" x14ac:dyDescent="0.25">
      <c r="A1808" s="1"/>
      <c r="B1808" s="1"/>
      <c r="C1808" s="1"/>
      <c r="D1808" s="1"/>
      <c r="E1808" s="110"/>
      <c r="F1808" s="1"/>
      <c r="G1808" s="1"/>
      <c r="H1808" s="110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3"/>
      <c r="U1808" s="1"/>
      <c r="V1808" s="1"/>
    </row>
    <row r="1809" spans="1:22" x14ac:dyDescent="0.25">
      <c r="A1809" s="1"/>
      <c r="B1809" s="1"/>
      <c r="C1809" s="1"/>
      <c r="D1809" s="1"/>
      <c r="E1809" s="110"/>
      <c r="F1809" s="1"/>
      <c r="G1809" s="1"/>
      <c r="H1809" s="110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3"/>
      <c r="U1809" s="1"/>
      <c r="V1809" s="1"/>
    </row>
    <row r="1810" spans="1:22" x14ac:dyDescent="0.25">
      <c r="A1810" s="1"/>
      <c r="B1810" s="1"/>
      <c r="C1810" s="1"/>
      <c r="D1810" s="1"/>
      <c r="E1810" s="110"/>
      <c r="F1810" s="1"/>
      <c r="G1810" s="1"/>
      <c r="H1810" s="110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3"/>
      <c r="U1810" s="1"/>
      <c r="V1810" s="1"/>
    </row>
    <row r="1811" spans="1:22" x14ac:dyDescent="0.25">
      <c r="A1811" s="1"/>
      <c r="B1811" s="1"/>
      <c r="C1811" s="1"/>
      <c r="D1811" s="1"/>
      <c r="E1811" s="110"/>
      <c r="F1811" s="1"/>
      <c r="G1811" s="1"/>
      <c r="H1811" s="110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3"/>
      <c r="U1811" s="1"/>
      <c r="V1811" s="1"/>
    </row>
    <row r="1812" spans="1:22" x14ac:dyDescent="0.25">
      <c r="A1812" s="1"/>
      <c r="B1812" s="1"/>
      <c r="C1812" s="1"/>
      <c r="D1812" s="1"/>
      <c r="E1812" s="110"/>
      <c r="F1812" s="1"/>
      <c r="G1812" s="1"/>
      <c r="H1812" s="110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3"/>
      <c r="U1812" s="1"/>
      <c r="V1812" s="1"/>
    </row>
    <row r="1813" spans="1:22" x14ac:dyDescent="0.25">
      <c r="A1813" s="1"/>
      <c r="B1813" s="1"/>
      <c r="C1813" s="1"/>
      <c r="D1813" s="1"/>
      <c r="E1813" s="110"/>
      <c r="F1813" s="1"/>
      <c r="G1813" s="1"/>
      <c r="H1813" s="110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3"/>
      <c r="U1813" s="1"/>
      <c r="V1813" s="1"/>
    </row>
    <row r="1814" spans="1:22" x14ac:dyDescent="0.25">
      <c r="A1814" s="1"/>
      <c r="B1814" s="1"/>
      <c r="C1814" s="1"/>
      <c r="D1814" s="1"/>
      <c r="E1814" s="110"/>
      <c r="F1814" s="1"/>
      <c r="G1814" s="1"/>
      <c r="H1814" s="110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3"/>
      <c r="U1814" s="1"/>
      <c r="V1814" s="1"/>
    </row>
    <row r="1815" spans="1:22" x14ac:dyDescent="0.25">
      <c r="A1815" s="1"/>
      <c r="B1815" s="1"/>
      <c r="C1815" s="1"/>
      <c r="D1815" s="1"/>
      <c r="E1815" s="110"/>
      <c r="F1815" s="1"/>
      <c r="G1815" s="1"/>
      <c r="H1815" s="110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3"/>
      <c r="U1815" s="1"/>
      <c r="V1815" s="1"/>
    </row>
    <row r="1816" spans="1:22" x14ac:dyDescent="0.25">
      <c r="A1816" s="1"/>
      <c r="B1816" s="1"/>
      <c r="C1816" s="1"/>
      <c r="D1816" s="1"/>
      <c r="E1816" s="110"/>
      <c r="F1816" s="1"/>
      <c r="G1816" s="1"/>
      <c r="H1816" s="110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3"/>
      <c r="U1816" s="1"/>
      <c r="V1816" s="1"/>
    </row>
    <row r="1817" spans="1:22" x14ac:dyDescent="0.25">
      <c r="A1817" s="1"/>
      <c r="B1817" s="1"/>
      <c r="C1817" s="1"/>
      <c r="D1817" s="1"/>
      <c r="E1817" s="110"/>
      <c r="F1817" s="1"/>
      <c r="G1817" s="1"/>
      <c r="H1817" s="110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3"/>
      <c r="U1817" s="1"/>
      <c r="V1817" s="1"/>
    </row>
    <row r="1818" spans="1:22" x14ac:dyDescent="0.25">
      <c r="A1818" s="1"/>
      <c r="B1818" s="1"/>
      <c r="C1818" s="1"/>
      <c r="D1818" s="1"/>
      <c r="E1818" s="110"/>
      <c r="F1818" s="1"/>
      <c r="G1818" s="1"/>
      <c r="H1818" s="110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3"/>
      <c r="U1818" s="1"/>
      <c r="V1818" s="1"/>
    </row>
    <row r="1819" spans="1:22" x14ac:dyDescent="0.25">
      <c r="A1819" s="1"/>
      <c r="B1819" s="1"/>
      <c r="C1819" s="1"/>
      <c r="D1819" s="1"/>
      <c r="E1819" s="110"/>
      <c r="F1819" s="1"/>
      <c r="G1819" s="1"/>
      <c r="H1819" s="110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3"/>
      <c r="U1819" s="1"/>
      <c r="V1819" s="1"/>
    </row>
    <row r="1820" spans="1:22" x14ac:dyDescent="0.25">
      <c r="A1820" s="1"/>
      <c r="B1820" s="1"/>
      <c r="C1820" s="1"/>
      <c r="D1820" s="1"/>
      <c r="E1820" s="110"/>
      <c r="F1820" s="1"/>
      <c r="G1820" s="1"/>
      <c r="H1820" s="110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3"/>
      <c r="U1820" s="1"/>
      <c r="V1820" s="1"/>
    </row>
    <row r="1821" spans="1:22" x14ac:dyDescent="0.25">
      <c r="A1821" s="1"/>
      <c r="B1821" s="1"/>
      <c r="C1821" s="1"/>
      <c r="D1821" s="1"/>
      <c r="E1821" s="110"/>
      <c r="F1821" s="1"/>
      <c r="G1821" s="1"/>
      <c r="H1821" s="110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3"/>
      <c r="U1821" s="1"/>
      <c r="V1821" s="1"/>
    </row>
    <row r="1822" spans="1:22" x14ac:dyDescent="0.25">
      <c r="A1822" s="1"/>
      <c r="B1822" s="1"/>
      <c r="C1822" s="1"/>
      <c r="D1822" s="1"/>
      <c r="E1822" s="110"/>
      <c r="F1822" s="1"/>
      <c r="G1822" s="1"/>
      <c r="H1822" s="110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3"/>
      <c r="U1822" s="1"/>
      <c r="V1822" s="1"/>
    </row>
    <row r="1823" spans="1:22" x14ac:dyDescent="0.25">
      <c r="A1823" s="1"/>
      <c r="B1823" s="1"/>
      <c r="C1823" s="1"/>
      <c r="D1823" s="1"/>
      <c r="E1823" s="110"/>
      <c r="F1823" s="1"/>
      <c r="G1823" s="1"/>
      <c r="H1823" s="110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3"/>
      <c r="U1823" s="1"/>
      <c r="V1823" s="1"/>
    </row>
    <row r="1824" spans="1:22" x14ac:dyDescent="0.25">
      <c r="A1824" s="1"/>
      <c r="B1824" s="1"/>
      <c r="C1824" s="1"/>
      <c r="D1824" s="1"/>
      <c r="E1824" s="110"/>
      <c r="F1824" s="1"/>
      <c r="G1824" s="1"/>
      <c r="H1824" s="110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3"/>
      <c r="U1824" s="1"/>
      <c r="V1824" s="1"/>
    </row>
    <row r="1825" spans="1:22" x14ac:dyDescent="0.25">
      <c r="A1825" s="1"/>
      <c r="B1825" s="1"/>
      <c r="C1825" s="1"/>
      <c r="D1825" s="1"/>
      <c r="E1825" s="110"/>
      <c r="F1825" s="1"/>
      <c r="G1825" s="1"/>
      <c r="H1825" s="110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3"/>
      <c r="U1825" s="1"/>
      <c r="V1825" s="1"/>
    </row>
    <row r="1826" spans="1:22" x14ac:dyDescent="0.25">
      <c r="A1826" s="1"/>
      <c r="B1826" s="1"/>
      <c r="C1826" s="1"/>
      <c r="D1826" s="1"/>
      <c r="E1826" s="110"/>
      <c r="F1826" s="1"/>
      <c r="G1826" s="1"/>
      <c r="H1826" s="110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3"/>
      <c r="U1826" s="1"/>
      <c r="V1826" s="1"/>
    </row>
    <row r="1827" spans="1:22" x14ac:dyDescent="0.25">
      <c r="A1827" s="1"/>
      <c r="B1827" s="1"/>
      <c r="C1827" s="1"/>
      <c r="D1827" s="1"/>
      <c r="E1827" s="110"/>
      <c r="F1827" s="1"/>
      <c r="G1827" s="1"/>
      <c r="H1827" s="110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3"/>
      <c r="U1827" s="1"/>
      <c r="V1827" s="1"/>
    </row>
    <row r="1828" spans="1:22" x14ac:dyDescent="0.25">
      <c r="A1828" s="1"/>
      <c r="B1828" s="1"/>
      <c r="C1828" s="1"/>
      <c r="D1828" s="1"/>
      <c r="E1828" s="110"/>
      <c r="F1828" s="1"/>
      <c r="G1828" s="1"/>
      <c r="H1828" s="110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3"/>
      <c r="U1828" s="1"/>
      <c r="V1828" s="1"/>
    </row>
    <row r="1829" spans="1:22" x14ac:dyDescent="0.25">
      <c r="A1829" s="1"/>
      <c r="B1829" s="1"/>
      <c r="C1829" s="1"/>
      <c r="D1829" s="1"/>
      <c r="E1829" s="110"/>
      <c r="F1829" s="1"/>
      <c r="G1829" s="1"/>
      <c r="H1829" s="110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3"/>
      <c r="U1829" s="1"/>
      <c r="V1829" s="1"/>
    </row>
    <row r="1830" spans="1:22" x14ac:dyDescent="0.25">
      <c r="A1830" s="1"/>
      <c r="B1830" s="1"/>
      <c r="C1830" s="1"/>
      <c r="D1830" s="1"/>
      <c r="E1830" s="110"/>
      <c r="F1830" s="1"/>
      <c r="G1830" s="1"/>
      <c r="H1830" s="110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3"/>
      <c r="U1830" s="1"/>
      <c r="V1830" s="1"/>
    </row>
    <row r="1831" spans="1:22" x14ac:dyDescent="0.25">
      <c r="A1831" s="1"/>
      <c r="B1831" s="1"/>
      <c r="C1831" s="1"/>
      <c r="D1831" s="1"/>
      <c r="E1831" s="110"/>
      <c r="F1831" s="1"/>
      <c r="G1831" s="1"/>
      <c r="H1831" s="110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3"/>
      <c r="U1831" s="1"/>
      <c r="V1831" s="1"/>
    </row>
    <row r="1832" spans="1:22" x14ac:dyDescent="0.25">
      <c r="A1832" s="1"/>
      <c r="B1832" s="1"/>
      <c r="C1832" s="1"/>
      <c r="D1832" s="1"/>
      <c r="E1832" s="110"/>
      <c r="F1832" s="1"/>
      <c r="G1832" s="1"/>
      <c r="H1832" s="110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3"/>
      <c r="U1832" s="1"/>
      <c r="V1832" s="1"/>
    </row>
    <row r="1833" spans="1:22" x14ac:dyDescent="0.25">
      <c r="A1833" s="1"/>
      <c r="B1833" s="1"/>
      <c r="C1833" s="1"/>
      <c r="D1833" s="1"/>
      <c r="E1833" s="110"/>
      <c r="F1833" s="1"/>
      <c r="G1833" s="1"/>
      <c r="H1833" s="110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3"/>
      <c r="U1833" s="1"/>
      <c r="V1833" s="1"/>
    </row>
    <row r="1834" spans="1:22" x14ac:dyDescent="0.25">
      <c r="A1834" s="1"/>
      <c r="B1834" s="1"/>
      <c r="C1834" s="1"/>
      <c r="D1834" s="1"/>
      <c r="E1834" s="110"/>
      <c r="F1834" s="1"/>
      <c r="G1834" s="1"/>
      <c r="H1834" s="110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3"/>
      <c r="U1834" s="1"/>
      <c r="V1834" s="1"/>
    </row>
    <row r="1835" spans="1:22" x14ac:dyDescent="0.25">
      <c r="A1835" s="1"/>
      <c r="B1835" s="1"/>
      <c r="C1835" s="1"/>
      <c r="D1835" s="1"/>
      <c r="E1835" s="110"/>
      <c r="F1835" s="1"/>
      <c r="G1835" s="1"/>
      <c r="H1835" s="110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3"/>
      <c r="U1835" s="1"/>
      <c r="V1835" s="1"/>
    </row>
    <row r="1836" spans="1:22" x14ac:dyDescent="0.25">
      <c r="A1836" s="1"/>
      <c r="B1836" s="1"/>
      <c r="C1836" s="1"/>
      <c r="D1836" s="1"/>
      <c r="E1836" s="110"/>
      <c r="F1836" s="1"/>
      <c r="G1836" s="1"/>
      <c r="H1836" s="110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3"/>
      <c r="U1836" s="1"/>
      <c r="V1836" s="1"/>
    </row>
    <row r="1837" spans="1:22" x14ac:dyDescent="0.25">
      <c r="A1837" s="1"/>
      <c r="B1837" s="1"/>
      <c r="C1837" s="1"/>
      <c r="D1837" s="1"/>
      <c r="E1837" s="110"/>
      <c r="F1837" s="1"/>
      <c r="G1837" s="1"/>
      <c r="H1837" s="110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3"/>
      <c r="U1837" s="1"/>
      <c r="V1837" s="1"/>
    </row>
    <row r="1838" spans="1:22" x14ac:dyDescent="0.25">
      <c r="A1838" s="1"/>
      <c r="B1838" s="1"/>
      <c r="C1838" s="1"/>
      <c r="D1838" s="1"/>
      <c r="E1838" s="110"/>
      <c r="F1838" s="1"/>
      <c r="G1838" s="1"/>
      <c r="H1838" s="110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3"/>
      <c r="U1838" s="1"/>
      <c r="V1838" s="1"/>
    </row>
    <row r="1839" spans="1:22" x14ac:dyDescent="0.25">
      <c r="A1839" s="1"/>
      <c r="B1839" s="1"/>
      <c r="C1839" s="1"/>
      <c r="D1839" s="1"/>
      <c r="E1839" s="110"/>
      <c r="F1839" s="1"/>
      <c r="G1839" s="1"/>
      <c r="H1839" s="110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3"/>
      <c r="U1839" s="1"/>
      <c r="V1839" s="1"/>
    </row>
    <row r="1840" spans="1:22" x14ac:dyDescent="0.25">
      <c r="A1840" s="1"/>
      <c r="B1840" s="1"/>
      <c r="C1840" s="1"/>
      <c r="D1840" s="1"/>
      <c r="E1840" s="110"/>
      <c r="F1840" s="1"/>
      <c r="G1840" s="1"/>
      <c r="H1840" s="110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3"/>
      <c r="U1840" s="1"/>
      <c r="V1840" s="1"/>
    </row>
    <row r="1841" spans="1:22" x14ac:dyDescent="0.25">
      <c r="A1841" s="1"/>
      <c r="B1841" s="1"/>
      <c r="C1841" s="1"/>
      <c r="D1841" s="1"/>
      <c r="E1841" s="110"/>
      <c r="F1841" s="1"/>
      <c r="G1841" s="1"/>
      <c r="H1841" s="110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3"/>
      <c r="U1841" s="1"/>
      <c r="V1841" s="1"/>
    </row>
    <row r="1842" spans="1:22" x14ac:dyDescent="0.25">
      <c r="A1842" s="1"/>
      <c r="B1842" s="1"/>
      <c r="C1842" s="1"/>
      <c r="D1842" s="1"/>
      <c r="E1842" s="110"/>
      <c r="F1842" s="1"/>
      <c r="G1842" s="1"/>
      <c r="H1842" s="110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3"/>
      <c r="U1842" s="1"/>
      <c r="V1842" s="1"/>
    </row>
    <row r="1843" spans="1:22" x14ac:dyDescent="0.25">
      <c r="A1843" s="1"/>
      <c r="B1843" s="1"/>
      <c r="C1843" s="1"/>
      <c r="D1843" s="1"/>
      <c r="E1843" s="110"/>
      <c r="F1843" s="1"/>
      <c r="G1843" s="1"/>
      <c r="H1843" s="110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3"/>
      <c r="U1843" s="1"/>
      <c r="V1843" s="1"/>
    </row>
    <row r="1844" spans="1:22" x14ac:dyDescent="0.25">
      <c r="A1844" s="1"/>
      <c r="B1844" s="1"/>
      <c r="C1844" s="1"/>
      <c r="D1844" s="1"/>
      <c r="E1844" s="110"/>
      <c r="F1844" s="1"/>
      <c r="G1844" s="1"/>
      <c r="H1844" s="110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3"/>
      <c r="U1844" s="1"/>
      <c r="V1844" s="1"/>
    </row>
    <row r="1845" spans="1:22" x14ac:dyDescent="0.25">
      <c r="A1845" s="1"/>
      <c r="B1845" s="1"/>
      <c r="C1845" s="1"/>
      <c r="D1845" s="1"/>
      <c r="E1845" s="110"/>
      <c r="F1845" s="1"/>
      <c r="G1845" s="1"/>
      <c r="H1845" s="110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3"/>
      <c r="U1845" s="1"/>
      <c r="V1845" s="1"/>
    </row>
    <row r="1846" spans="1:22" x14ac:dyDescent="0.25">
      <c r="A1846" s="1"/>
      <c r="B1846" s="1"/>
      <c r="C1846" s="1"/>
      <c r="D1846" s="1"/>
      <c r="E1846" s="110"/>
      <c r="F1846" s="1"/>
      <c r="G1846" s="1"/>
      <c r="H1846" s="110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3"/>
      <c r="U1846" s="1"/>
      <c r="V1846" s="1"/>
    </row>
    <row r="1847" spans="1:22" x14ac:dyDescent="0.25">
      <c r="A1847" s="1"/>
      <c r="B1847" s="1"/>
      <c r="C1847" s="1"/>
      <c r="D1847" s="1"/>
      <c r="E1847" s="110"/>
      <c r="F1847" s="1"/>
      <c r="G1847" s="1"/>
      <c r="H1847" s="110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3"/>
      <c r="U1847" s="1"/>
      <c r="V1847" s="1"/>
    </row>
    <row r="1848" spans="1:22" x14ac:dyDescent="0.25">
      <c r="A1848" s="1"/>
      <c r="B1848" s="1"/>
      <c r="C1848" s="1"/>
      <c r="D1848" s="1"/>
      <c r="E1848" s="110"/>
      <c r="F1848" s="1"/>
      <c r="G1848" s="1"/>
      <c r="H1848" s="110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3"/>
      <c r="U1848" s="1"/>
      <c r="V1848" s="1"/>
    </row>
    <row r="1849" spans="1:22" x14ac:dyDescent="0.25">
      <c r="A1849" s="1"/>
      <c r="B1849" s="1"/>
      <c r="C1849" s="1"/>
      <c r="D1849" s="1"/>
      <c r="E1849" s="110"/>
      <c r="F1849" s="1"/>
      <c r="G1849" s="1"/>
      <c r="H1849" s="110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3"/>
      <c r="U1849" s="1"/>
      <c r="V1849" s="1"/>
    </row>
    <row r="1850" spans="1:22" x14ac:dyDescent="0.25">
      <c r="A1850" s="1"/>
      <c r="B1850" s="1"/>
      <c r="C1850" s="1"/>
      <c r="D1850" s="1"/>
      <c r="E1850" s="110"/>
      <c r="F1850" s="1"/>
      <c r="G1850" s="1"/>
      <c r="H1850" s="110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3"/>
      <c r="U1850" s="1"/>
      <c r="V1850" s="1"/>
    </row>
    <row r="1851" spans="1:22" x14ac:dyDescent="0.25">
      <c r="A1851" s="1"/>
      <c r="B1851" s="1"/>
      <c r="C1851" s="1"/>
      <c r="D1851" s="1"/>
      <c r="E1851" s="110"/>
      <c r="F1851" s="1"/>
      <c r="G1851" s="1"/>
      <c r="H1851" s="110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3"/>
      <c r="U1851" s="1"/>
      <c r="V1851" s="1"/>
    </row>
    <row r="1852" spans="1:22" x14ac:dyDescent="0.25">
      <c r="A1852" s="1"/>
      <c r="B1852" s="1"/>
      <c r="C1852" s="1"/>
      <c r="D1852" s="1"/>
      <c r="E1852" s="110"/>
      <c r="F1852" s="1"/>
      <c r="G1852" s="1"/>
      <c r="H1852" s="110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3"/>
      <c r="U1852" s="1"/>
      <c r="V1852" s="1"/>
    </row>
    <row r="1853" spans="1:22" x14ac:dyDescent="0.25">
      <c r="A1853" s="1"/>
      <c r="B1853" s="1"/>
      <c r="C1853" s="1"/>
      <c r="D1853" s="1"/>
      <c r="E1853" s="110"/>
      <c r="F1853" s="1"/>
      <c r="G1853" s="1"/>
      <c r="H1853" s="110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3"/>
      <c r="U1853" s="1"/>
      <c r="V1853" s="1"/>
    </row>
    <row r="1854" spans="1:22" x14ac:dyDescent="0.25">
      <c r="A1854" s="1"/>
      <c r="B1854" s="1"/>
      <c r="C1854" s="1"/>
      <c r="D1854" s="1"/>
      <c r="E1854" s="110"/>
      <c r="F1854" s="1"/>
      <c r="G1854" s="1"/>
      <c r="H1854" s="110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3"/>
      <c r="U1854" s="1"/>
      <c r="V1854" s="1"/>
    </row>
    <row r="1855" spans="1:22" x14ac:dyDescent="0.25">
      <c r="A1855" s="1"/>
      <c r="B1855" s="1"/>
      <c r="C1855" s="1"/>
      <c r="D1855" s="1"/>
      <c r="E1855" s="110"/>
      <c r="F1855" s="1"/>
      <c r="G1855" s="1"/>
      <c r="H1855" s="110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3"/>
      <c r="U1855" s="1"/>
      <c r="V1855" s="1"/>
    </row>
    <row r="1856" spans="1:22" x14ac:dyDescent="0.25">
      <c r="A1856" s="1"/>
      <c r="B1856" s="1"/>
      <c r="C1856" s="1"/>
      <c r="D1856" s="1"/>
      <c r="E1856" s="110"/>
      <c r="F1856" s="1"/>
      <c r="G1856" s="1"/>
      <c r="H1856" s="110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3"/>
      <c r="U1856" s="1"/>
      <c r="V1856" s="1"/>
    </row>
    <row r="1857" spans="1:22" x14ac:dyDescent="0.25">
      <c r="A1857" s="1"/>
      <c r="B1857" s="1"/>
      <c r="C1857" s="1"/>
      <c r="D1857" s="1"/>
      <c r="E1857" s="110"/>
      <c r="F1857" s="1"/>
      <c r="G1857" s="1"/>
      <c r="H1857" s="110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3"/>
      <c r="U1857" s="1"/>
      <c r="V1857" s="1"/>
    </row>
    <row r="1858" spans="1:22" x14ac:dyDescent="0.25">
      <c r="A1858" s="1"/>
      <c r="B1858" s="1"/>
      <c r="C1858" s="1"/>
      <c r="D1858" s="1"/>
      <c r="E1858" s="110"/>
      <c r="F1858" s="1"/>
      <c r="G1858" s="1"/>
      <c r="H1858" s="110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3"/>
      <c r="U1858" s="1"/>
      <c r="V1858" s="1"/>
    </row>
    <row r="1859" spans="1:22" x14ac:dyDescent="0.25">
      <c r="A1859" s="1"/>
      <c r="B1859" s="1"/>
      <c r="C1859" s="1"/>
      <c r="D1859" s="1"/>
      <c r="E1859" s="110"/>
      <c r="F1859" s="1"/>
      <c r="G1859" s="1"/>
      <c r="H1859" s="110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3"/>
      <c r="U1859" s="1"/>
      <c r="V1859" s="1"/>
    </row>
    <row r="1860" spans="1:22" x14ac:dyDescent="0.25">
      <c r="A1860" s="1"/>
      <c r="B1860" s="1"/>
      <c r="C1860" s="1"/>
      <c r="D1860" s="1"/>
      <c r="E1860" s="110"/>
      <c r="F1860" s="1"/>
      <c r="G1860" s="1"/>
      <c r="H1860" s="110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3"/>
      <c r="U1860" s="1"/>
      <c r="V1860" s="1"/>
    </row>
    <row r="1861" spans="1:22" x14ac:dyDescent="0.25">
      <c r="A1861" s="1"/>
      <c r="B1861" s="1"/>
      <c r="C1861" s="1"/>
      <c r="D1861" s="1"/>
      <c r="E1861" s="110"/>
      <c r="F1861" s="1"/>
      <c r="G1861" s="1"/>
      <c r="H1861" s="110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3"/>
      <c r="U1861" s="1"/>
      <c r="V1861" s="1"/>
    </row>
    <row r="1862" spans="1:22" x14ac:dyDescent="0.25">
      <c r="A1862" s="1"/>
      <c r="B1862" s="1"/>
      <c r="C1862" s="1"/>
      <c r="D1862" s="1"/>
      <c r="E1862" s="110"/>
      <c r="F1862" s="1"/>
      <c r="G1862" s="1"/>
      <c r="H1862" s="110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3"/>
      <c r="U1862" s="1"/>
      <c r="V1862" s="1"/>
    </row>
    <row r="1863" spans="1:22" x14ac:dyDescent="0.25">
      <c r="A1863" s="1"/>
      <c r="B1863" s="1"/>
      <c r="C1863" s="1"/>
      <c r="D1863" s="1"/>
      <c r="E1863" s="110"/>
      <c r="F1863" s="1"/>
      <c r="G1863" s="1"/>
      <c r="H1863" s="110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3"/>
      <c r="U1863" s="1"/>
      <c r="V1863" s="1"/>
    </row>
    <row r="1864" spans="1:22" x14ac:dyDescent="0.25">
      <c r="A1864" s="1"/>
      <c r="B1864" s="1"/>
      <c r="C1864" s="1"/>
      <c r="D1864" s="1"/>
      <c r="E1864" s="110"/>
      <c r="F1864" s="1"/>
      <c r="G1864" s="1"/>
      <c r="H1864" s="110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3"/>
      <c r="U1864" s="1"/>
      <c r="V1864" s="1"/>
    </row>
    <row r="1865" spans="1:22" x14ac:dyDescent="0.25">
      <c r="A1865" s="1"/>
      <c r="B1865" s="1"/>
      <c r="C1865" s="1"/>
      <c r="D1865" s="1"/>
      <c r="E1865" s="110"/>
      <c r="F1865" s="1"/>
      <c r="G1865" s="1"/>
      <c r="H1865" s="110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3"/>
      <c r="U1865" s="1"/>
      <c r="V1865" s="1"/>
    </row>
    <row r="1866" spans="1:22" x14ac:dyDescent="0.25">
      <c r="A1866" s="1"/>
      <c r="B1866" s="1"/>
      <c r="C1866" s="1"/>
      <c r="D1866" s="1"/>
      <c r="E1866" s="110"/>
      <c r="F1866" s="1"/>
      <c r="G1866" s="1"/>
      <c r="H1866" s="110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3"/>
      <c r="U1866" s="1"/>
      <c r="V1866" s="1"/>
    </row>
    <row r="1867" spans="1:22" x14ac:dyDescent="0.25">
      <c r="A1867" s="1"/>
      <c r="B1867" s="1"/>
      <c r="C1867" s="1"/>
      <c r="D1867" s="1"/>
      <c r="E1867" s="110"/>
      <c r="F1867" s="1"/>
      <c r="G1867" s="1"/>
      <c r="H1867" s="110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3"/>
      <c r="U1867" s="1"/>
      <c r="V1867" s="1"/>
    </row>
    <row r="1868" spans="1:22" x14ac:dyDescent="0.25">
      <c r="A1868" s="1"/>
      <c r="B1868" s="1"/>
      <c r="C1868" s="1"/>
      <c r="D1868" s="1"/>
      <c r="E1868" s="110"/>
      <c r="F1868" s="1"/>
      <c r="G1868" s="1"/>
      <c r="H1868" s="110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3"/>
      <c r="U1868" s="1"/>
      <c r="V1868" s="1"/>
    </row>
    <row r="1869" spans="1:22" x14ac:dyDescent="0.25">
      <c r="A1869" s="1"/>
      <c r="B1869" s="1"/>
      <c r="C1869" s="1"/>
      <c r="D1869" s="1"/>
      <c r="E1869" s="110"/>
      <c r="F1869" s="1"/>
      <c r="G1869" s="1"/>
      <c r="H1869" s="110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3"/>
      <c r="U1869" s="1"/>
      <c r="V1869" s="1"/>
    </row>
    <row r="1870" spans="1:22" x14ac:dyDescent="0.25">
      <c r="A1870" s="1"/>
      <c r="B1870" s="1"/>
      <c r="C1870" s="1"/>
      <c r="D1870" s="1"/>
      <c r="E1870" s="110"/>
      <c r="F1870" s="1"/>
      <c r="G1870" s="1"/>
      <c r="H1870" s="110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3"/>
      <c r="U1870" s="1"/>
      <c r="V1870" s="1"/>
    </row>
    <row r="1871" spans="1:22" x14ac:dyDescent="0.25">
      <c r="A1871" s="1"/>
      <c r="B1871" s="1"/>
      <c r="C1871" s="1"/>
      <c r="D1871" s="1"/>
      <c r="E1871" s="110"/>
      <c r="F1871" s="1"/>
      <c r="G1871" s="1"/>
      <c r="H1871" s="110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3"/>
      <c r="U1871" s="1"/>
      <c r="V1871" s="1"/>
    </row>
    <row r="1872" spans="1:22" x14ac:dyDescent="0.25">
      <c r="A1872" s="1"/>
      <c r="B1872" s="1"/>
      <c r="C1872" s="1"/>
      <c r="D1872" s="1"/>
      <c r="E1872" s="110"/>
      <c r="F1872" s="1"/>
      <c r="G1872" s="1"/>
      <c r="H1872" s="110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3"/>
      <c r="U1872" s="1"/>
      <c r="V1872" s="1"/>
    </row>
    <row r="1873" spans="1:22" x14ac:dyDescent="0.25">
      <c r="A1873" s="1"/>
      <c r="B1873" s="1"/>
      <c r="C1873" s="1"/>
      <c r="D1873" s="1"/>
      <c r="E1873" s="110"/>
      <c r="F1873" s="1"/>
      <c r="G1873" s="1"/>
      <c r="H1873" s="110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3"/>
      <c r="U1873" s="1"/>
      <c r="V1873" s="1"/>
    </row>
    <row r="1874" spans="1:22" x14ac:dyDescent="0.25">
      <c r="A1874" s="1"/>
      <c r="B1874" s="1"/>
      <c r="C1874" s="1"/>
      <c r="D1874" s="1"/>
      <c r="E1874" s="110"/>
      <c r="F1874" s="1"/>
      <c r="G1874" s="1"/>
      <c r="H1874" s="110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3"/>
      <c r="U1874" s="1"/>
      <c r="V1874" s="1"/>
    </row>
    <row r="1875" spans="1:22" x14ac:dyDescent="0.25">
      <c r="A1875" s="1"/>
      <c r="B1875" s="1"/>
      <c r="C1875" s="1"/>
      <c r="D1875" s="1"/>
      <c r="E1875" s="110"/>
      <c r="F1875" s="1"/>
      <c r="G1875" s="1"/>
      <c r="H1875" s="110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3"/>
      <c r="U1875" s="1"/>
      <c r="V1875" s="1"/>
    </row>
    <row r="1876" spans="1:22" x14ac:dyDescent="0.25">
      <c r="A1876" s="1"/>
      <c r="B1876" s="1"/>
      <c r="C1876" s="1"/>
      <c r="D1876" s="1"/>
      <c r="E1876" s="110"/>
      <c r="F1876" s="1"/>
      <c r="G1876" s="1"/>
      <c r="H1876" s="110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3"/>
      <c r="U1876" s="1"/>
      <c r="V1876" s="1"/>
    </row>
    <row r="1877" spans="1:22" x14ac:dyDescent="0.25">
      <c r="A1877" s="1"/>
      <c r="B1877" s="1"/>
      <c r="C1877" s="1"/>
      <c r="D1877" s="1"/>
      <c r="E1877" s="110"/>
      <c r="F1877" s="1"/>
      <c r="G1877" s="1"/>
      <c r="H1877" s="110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3"/>
      <c r="U1877" s="1"/>
      <c r="V1877" s="1"/>
    </row>
    <row r="1878" spans="1:22" x14ac:dyDescent="0.25">
      <c r="A1878" s="1"/>
      <c r="B1878" s="1"/>
      <c r="C1878" s="1"/>
      <c r="D1878" s="1"/>
      <c r="E1878" s="110"/>
      <c r="F1878" s="1"/>
      <c r="G1878" s="1"/>
      <c r="H1878" s="110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3"/>
      <c r="U1878" s="1"/>
      <c r="V1878" s="1"/>
    </row>
    <row r="1879" spans="1:22" x14ac:dyDescent="0.25">
      <c r="A1879" s="1"/>
      <c r="B1879" s="1"/>
      <c r="C1879" s="1"/>
      <c r="D1879" s="1"/>
      <c r="E1879" s="110"/>
      <c r="F1879" s="1"/>
      <c r="G1879" s="1"/>
      <c r="H1879" s="110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3"/>
      <c r="U1879" s="1"/>
      <c r="V1879" s="1"/>
    </row>
    <row r="1880" spans="1:22" x14ac:dyDescent="0.25">
      <c r="A1880" s="1"/>
      <c r="B1880" s="1"/>
      <c r="C1880" s="1"/>
      <c r="D1880" s="1"/>
      <c r="E1880" s="110"/>
      <c r="F1880" s="1"/>
      <c r="G1880" s="1"/>
      <c r="H1880" s="110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3"/>
      <c r="U1880" s="1"/>
      <c r="V1880" s="1"/>
    </row>
    <row r="1881" spans="1:22" x14ac:dyDescent="0.25">
      <c r="A1881" s="1"/>
      <c r="B1881" s="1"/>
      <c r="C1881" s="1"/>
      <c r="D1881" s="1"/>
      <c r="E1881" s="110"/>
      <c r="F1881" s="1"/>
      <c r="G1881" s="1"/>
      <c r="H1881" s="110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3"/>
      <c r="U1881" s="1"/>
      <c r="V1881" s="1"/>
    </row>
    <row r="1882" spans="1:22" x14ac:dyDescent="0.25">
      <c r="A1882" s="1"/>
      <c r="B1882" s="1"/>
      <c r="C1882" s="1"/>
      <c r="D1882" s="1"/>
      <c r="E1882" s="110"/>
      <c r="F1882" s="1"/>
      <c r="G1882" s="1"/>
      <c r="H1882" s="110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3"/>
      <c r="U1882" s="1"/>
      <c r="V1882" s="1"/>
    </row>
    <row r="1883" spans="1:22" x14ac:dyDescent="0.25">
      <c r="A1883" s="1"/>
      <c r="B1883" s="1"/>
      <c r="C1883" s="1"/>
      <c r="D1883" s="1"/>
      <c r="E1883" s="110"/>
      <c r="F1883" s="1"/>
      <c r="G1883" s="1"/>
      <c r="H1883" s="110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3"/>
      <c r="U1883" s="1"/>
      <c r="V1883" s="1"/>
    </row>
    <row r="1884" spans="1:22" x14ac:dyDescent="0.25">
      <c r="A1884" s="1"/>
      <c r="B1884" s="1"/>
      <c r="C1884" s="1"/>
      <c r="D1884" s="1"/>
      <c r="E1884" s="110"/>
      <c r="F1884" s="1"/>
      <c r="G1884" s="1"/>
      <c r="H1884" s="110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3"/>
      <c r="U1884" s="1"/>
      <c r="V1884" s="1"/>
    </row>
    <row r="1885" spans="1:22" x14ac:dyDescent="0.25">
      <c r="A1885" s="1"/>
      <c r="B1885" s="1"/>
      <c r="C1885" s="1"/>
      <c r="D1885" s="1"/>
      <c r="E1885" s="110"/>
      <c r="F1885" s="1"/>
      <c r="G1885" s="1"/>
      <c r="H1885" s="110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3"/>
      <c r="U1885" s="1"/>
      <c r="V1885" s="1"/>
    </row>
    <row r="1886" spans="1:22" x14ac:dyDescent="0.25">
      <c r="A1886" s="1"/>
      <c r="B1886" s="1"/>
      <c r="C1886" s="1"/>
      <c r="D1886" s="1"/>
      <c r="E1886" s="110"/>
      <c r="F1886" s="1"/>
      <c r="G1886" s="1"/>
      <c r="H1886" s="110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3"/>
      <c r="U1886" s="1"/>
      <c r="V1886" s="1"/>
    </row>
    <row r="1887" spans="1:22" x14ac:dyDescent="0.25">
      <c r="A1887" s="1"/>
      <c r="B1887" s="1"/>
      <c r="C1887" s="1"/>
      <c r="D1887" s="1"/>
      <c r="E1887" s="110"/>
      <c r="F1887" s="1"/>
      <c r="G1887" s="1"/>
      <c r="H1887" s="110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3"/>
      <c r="U1887" s="1"/>
      <c r="V1887" s="1"/>
    </row>
    <row r="1888" spans="1:22" x14ac:dyDescent="0.25">
      <c r="A1888" s="1"/>
      <c r="B1888" s="1"/>
      <c r="C1888" s="1"/>
      <c r="D1888" s="1"/>
      <c r="E1888" s="110"/>
      <c r="F1888" s="1"/>
      <c r="G1888" s="1"/>
      <c r="H1888" s="110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3"/>
      <c r="U1888" s="1"/>
      <c r="V1888" s="1"/>
    </row>
    <row r="1889" spans="1:22" x14ac:dyDescent="0.25">
      <c r="A1889" s="1"/>
      <c r="B1889" s="1"/>
      <c r="C1889" s="1"/>
      <c r="D1889" s="1"/>
      <c r="E1889" s="110"/>
      <c r="F1889" s="1"/>
      <c r="G1889" s="1"/>
      <c r="H1889" s="110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3"/>
      <c r="U1889" s="1"/>
      <c r="V1889" s="1"/>
    </row>
    <row r="1890" spans="1:22" x14ac:dyDescent="0.25">
      <c r="A1890" s="1"/>
      <c r="B1890" s="1"/>
      <c r="C1890" s="1"/>
      <c r="D1890" s="1"/>
      <c r="E1890" s="110"/>
      <c r="F1890" s="1"/>
      <c r="G1890" s="1"/>
      <c r="H1890" s="110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3"/>
      <c r="U1890" s="1"/>
      <c r="V1890" s="1"/>
    </row>
    <row r="1891" spans="1:22" x14ac:dyDescent="0.25">
      <c r="A1891" s="1"/>
      <c r="B1891" s="1"/>
      <c r="C1891" s="1"/>
      <c r="D1891" s="1"/>
      <c r="E1891" s="110"/>
      <c r="F1891" s="1"/>
      <c r="G1891" s="1"/>
      <c r="H1891" s="110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3"/>
      <c r="U1891" s="1"/>
      <c r="V1891" s="1"/>
    </row>
    <row r="1892" spans="1:22" x14ac:dyDescent="0.25">
      <c r="A1892" s="1"/>
      <c r="B1892" s="1"/>
      <c r="C1892" s="1"/>
      <c r="D1892" s="1"/>
      <c r="E1892" s="110"/>
      <c r="F1892" s="1"/>
      <c r="G1892" s="1"/>
      <c r="H1892" s="110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3"/>
      <c r="U1892" s="1"/>
      <c r="V1892" s="1"/>
    </row>
    <row r="1893" spans="1:22" x14ac:dyDescent="0.25">
      <c r="A1893" s="1"/>
      <c r="B1893" s="1"/>
      <c r="C1893" s="1"/>
      <c r="D1893" s="1"/>
      <c r="E1893" s="110"/>
      <c r="F1893" s="1"/>
      <c r="G1893" s="1"/>
      <c r="H1893" s="110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3"/>
      <c r="U1893" s="1"/>
      <c r="V1893" s="1"/>
    </row>
    <row r="1894" spans="1:22" x14ac:dyDescent="0.25">
      <c r="A1894" s="1"/>
      <c r="B1894" s="1"/>
      <c r="C1894" s="1"/>
      <c r="D1894" s="1"/>
      <c r="E1894" s="110"/>
      <c r="F1894" s="1"/>
      <c r="G1894" s="1"/>
      <c r="H1894" s="110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3"/>
      <c r="U1894" s="1"/>
      <c r="V1894" s="1"/>
    </row>
    <row r="1895" spans="1:22" x14ac:dyDescent="0.25">
      <c r="A1895" s="1"/>
      <c r="B1895" s="1"/>
      <c r="C1895" s="1"/>
      <c r="D1895" s="1"/>
      <c r="E1895" s="110"/>
      <c r="F1895" s="1"/>
      <c r="G1895" s="1"/>
      <c r="H1895" s="110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3"/>
      <c r="U1895" s="1"/>
      <c r="V1895" s="1"/>
    </row>
    <row r="1896" spans="1:22" x14ac:dyDescent="0.25">
      <c r="A1896" s="1"/>
      <c r="B1896" s="1"/>
      <c r="C1896" s="1"/>
      <c r="D1896" s="1"/>
      <c r="E1896" s="110"/>
      <c r="F1896" s="1"/>
      <c r="G1896" s="1"/>
      <c r="H1896" s="110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3"/>
      <c r="U1896" s="1"/>
      <c r="V1896" s="1"/>
    </row>
    <row r="1897" spans="1:22" x14ac:dyDescent="0.25">
      <c r="A1897" s="1"/>
      <c r="B1897" s="1"/>
      <c r="C1897" s="1"/>
      <c r="D1897" s="1"/>
      <c r="E1897" s="110"/>
      <c r="F1897" s="1"/>
      <c r="G1897" s="1"/>
      <c r="H1897" s="110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3"/>
      <c r="U1897" s="1"/>
      <c r="V1897" s="1"/>
    </row>
    <row r="1898" spans="1:22" x14ac:dyDescent="0.25">
      <c r="A1898" s="1"/>
      <c r="B1898" s="1"/>
      <c r="C1898" s="1"/>
      <c r="D1898" s="1"/>
      <c r="E1898" s="110"/>
      <c r="F1898" s="1"/>
      <c r="G1898" s="1"/>
      <c r="H1898" s="110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3"/>
      <c r="U1898" s="1"/>
      <c r="V1898" s="1"/>
    </row>
    <row r="1899" spans="1:22" x14ac:dyDescent="0.25">
      <c r="A1899" s="1"/>
      <c r="B1899" s="1"/>
      <c r="C1899" s="1"/>
      <c r="D1899" s="1"/>
      <c r="E1899" s="110"/>
      <c r="F1899" s="1"/>
      <c r="G1899" s="1"/>
      <c r="H1899" s="110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3"/>
      <c r="U1899" s="1"/>
      <c r="V1899" s="1"/>
    </row>
    <row r="1900" spans="1:22" x14ac:dyDescent="0.25">
      <c r="A1900" s="1"/>
      <c r="B1900" s="1"/>
      <c r="C1900" s="1"/>
      <c r="D1900" s="1"/>
      <c r="E1900" s="110"/>
      <c r="F1900" s="1"/>
      <c r="G1900" s="1"/>
      <c r="H1900" s="110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3"/>
      <c r="U1900" s="1"/>
      <c r="V1900" s="1"/>
    </row>
    <row r="1901" spans="1:22" x14ac:dyDescent="0.25">
      <c r="A1901" s="1"/>
      <c r="B1901" s="1"/>
      <c r="C1901" s="1"/>
      <c r="D1901" s="1"/>
      <c r="E1901" s="110"/>
      <c r="F1901" s="1"/>
      <c r="G1901" s="1"/>
      <c r="H1901" s="110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3"/>
      <c r="U1901" s="1"/>
      <c r="V1901" s="1"/>
    </row>
    <row r="1902" spans="1:22" x14ac:dyDescent="0.25">
      <c r="A1902" s="1"/>
      <c r="B1902" s="1"/>
      <c r="C1902" s="1"/>
      <c r="D1902" s="1"/>
      <c r="E1902" s="110"/>
      <c r="F1902" s="1"/>
      <c r="G1902" s="1"/>
      <c r="H1902" s="110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3"/>
      <c r="U1902" s="1"/>
      <c r="V1902" s="1"/>
    </row>
    <row r="1903" spans="1:22" x14ac:dyDescent="0.25">
      <c r="A1903" s="1"/>
      <c r="B1903" s="1"/>
      <c r="C1903" s="1"/>
      <c r="D1903" s="1"/>
      <c r="E1903" s="110"/>
      <c r="F1903" s="1"/>
      <c r="G1903" s="1"/>
      <c r="H1903" s="110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3"/>
      <c r="U1903" s="1"/>
      <c r="V1903" s="1"/>
    </row>
    <row r="1904" spans="1:22" x14ac:dyDescent="0.25">
      <c r="A1904" s="1"/>
      <c r="B1904" s="1"/>
      <c r="C1904" s="1"/>
      <c r="D1904" s="1"/>
      <c r="E1904" s="110"/>
      <c r="F1904" s="1"/>
      <c r="G1904" s="1"/>
      <c r="H1904" s="110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3"/>
      <c r="U1904" s="1"/>
      <c r="V1904" s="1"/>
    </row>
    <row r="1905" spans="1:22" x14ac:dyDescent="0.25">
      <c r="A1905" s="1"/>
      <c r="B1905" s="1"/>
      <c r="C1905" s="1"/>
      <c r="D1905" s="1"/>
      <c r="E1905" s="110"/>
      <c r="F1905" s="1"/>
      <c r="G1905" s="1"/>
      <c r="H1905" s="110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3"/>
      <c r="U1905" s="1"/>
      <c r="V1905" s="1"/>
    </row>
    <row r="1906" spans="1:22" x14ac:dyDescent="0.25">
      <c r="A1906" s="1"/>
      <c r="B1906" s="1"/>
      <c r="C1906" s="1"/>
      <c r="D1906" s="1"/>
      <c r="E1906" s="110"/>
      <c r="F1906" s="1"/>
      <c r="G1906" s="1"/>
      <c r="H1906" s="110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3"/>
      <c r="U1906" s="1"/>
      <c r="V1906" s="1"/>
    </row>
    <row r="1907" spans="1:22" x14ac:dyDescent="0.25">
      <c r="A1907" s="1"/>
      <c r="B1907" s="1"/>
      <c r="C1907" s="1"/>
      <c r="D1907" s="1"/>
      <c r="E1907" s="110"/>
      <c r="F1907" s="1"/>
      <c r="G1907" s="1"/>
      <c r="H1907" s="110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3"/>
      <c r="U1907" s="1"/>
      <c r="V1907" s="1"/>
    </row>
    <row r="1908" spans="1:22" x14ac:dyDescent="0.25">
      <c r="A1908" s="1"/>
      <c r="B1908" s="1"/>
      <c r="C1908" s="1"/>
      <c r="D1908" s="1"/>
      <c r="E1908" s="110"/>
      <c r="F1908" s="1"/>
      <c r="G1908" s="1"/>
      <c r="H1908" s="110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3"/>
      <c r="U1908" s="1"/>
      <c r="V1908" s="1"/>
    </row>
    <row r="1909" spans="1:22" x14ac:dyDescent="0.25">
      <c r="A1909" s="1"/>
      <c r="B1909" s="1"/>
      <c r="C1909" s="1"/>
      <c r="D1909" s="1"/>
      <c r="E1909" s="110"/>
      <c r="F1909" s="1"/>
      <c r="G1909" s="1"/>
      <c r="H1909" s="110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3"/>
      <c r="U1909" s="1"/>
      <c r="V1909" s="1"/>
    </row>
    <row r="1910" spans="1:22" x14ac:dyDescent="0.25">
      <c r="A1910" s="1"/>
      <c r="B1910" s="1"/>
      <c r="C1910" s="1"/>
      <c r="D1910" s="1"/>
      <c r="E1910" s="110"/>
      <c r="F1910" s="1"/>
      <c r="G1910" s="1"/>
      <c r="H1910" s="110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3"/>
      <c r="U1910" s="1"/>
      <c r="V1910" s="1"/>
    </row>
    <row r="1911" spans="1:22" x14ac:dyDescent="0.25">
      <c r="A1911" s="1"/>
      <c r="B1911" s="1"/>
      <c r="C1911" s="1"/>
      <c r="D1911" s="1"/>
      <c r="E1911" s="110"/>
      <c r="F1911" s="1"/>
      <c r="G1911" s="1"/>
      <c r="H1911" s="110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3"/>
      <c r="U1911" s="1"/>
      <c r="V1911" s="1"/>
    </row>
    <row r="1912" spans="1:22" x14ac:dyDescent="0.25">
      <c r="A1912" s="1"/>
      <c r="B1912" s="1"/>
      <c r="C1912" s="1"/>
      <c r="D1912" s="1"/>
      <c r="E1912" s="110"/>
      <c r="F1912" s="1"/>
      <c r="G1912" s="1"/>
      <c r="H1912" s="110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3"/>
      <c r="U1912" s="1"/>
      <c r="V1912" s="1"/>
    </row>
    <row r="1913" spans="1:22" x14ac:dyDescent="0.25">
      <c r="A1913" s="1"/>
      <c r="B1913" s="1"/>
      <c r="C1913" s="1"/>
      <c r="D1913" s="1"/>
      <c r="E1913" s="110"/>
      <c r="F1913" s="1"/>
      <c r="G1913" s="1"/>
      <c r="H1913" s="110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3"/>
      <c r="U1913" s="1"/>
      <c r="V1913" s="1"/>
    </row>
    <row r="1914" spans="1:22" x14ac:dyDescent="0.25">
      <c r="A1914" s="1"/>
      <c r="B1914" s="1"/>
      <c r="C1914" s="1"/>
      <c r="D1914" s="1"/>
      <c r="E1914" s="110"/>
      <c r="F1914" s="1"/>
      <c r="G1914" s="1"/>
      <c r="H1914" s="110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3"/>
      <c r="U1914" s="1"/>
      <c r="V1914" s="1"/>
    </row>
    <row r="1915" spans="1:22" x14ac:dyDescent="0.25">
      <c r="A1915" s="1"/>
      <c r="B1915" s="1"/>
      <c r="C1915" s="1"/>
      <c r="D1915" s="1"/>
      <c r="E1915" s="110"/>
      <c r="F1915" s="1"/>
      <c r="G1915" s="1"/>
      <c r="H1915" s="110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3"/>
      <c r="U1915" s="1"/>
      <c r="V1915" s="1"/>
    </row>
    <row r="1916" spans="1:22" x14ac:dyDescent="0.25">
      <c r="A1916" s="1"/>
      <c r="B1916" s="1"/>
      <c r="C1916" s="1"/>
      <c r="D1916" s="1"/>
      <c r="E1916" s="110"/>
      <c r="F1916" s="1"/>
      <c r="G1916" s="1"/>
      <c r="H1916" s="110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3"/>
      <c r="U1916" s="1"/>
      <c r="V1916" s="1"/>
    </row>
    <row r="1917" spans="1:22" x14ac:dyDescent="0.25">
      <c r="A1917" s="1"/>
      <c r="B1917" s="1"/>
      <c r="C1917" s="1"/>
      <c r="D1917" s="1"/>
      <c r="E1917" s="110"/>
      <c r="F1917" s="1"/>
      <c r="G1917" s="1"/>
      <c r="H1917" s="110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3"/>
      <c r="U1917" s="1"/>
      <c r="V1917" s="1"/>
    </row>
    <row r="1918" spans="1:22" x14ac:dyDescent="0.25">
      <c r="A1918" s="1"/>
      <c r="B1918" s="1"/>
      <c r="C1918" s="1"/>
      <c r="D1918" s="1"/>
      <c r="E1918" s="110"/>
      <c r="F1918" s="1"/>
      <c r="G1918" s="1"/>
      <c r="H1918" s="110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3"/>
      <c r="U1918" s="1"/>
      <c r="V1918" s="1"/>
    </row>
    <row r="1919" spans="1:22" x14ac:dyDescent="0.25">
      <c r="A1919" s="1"/>
      <c r="B1919" s="1"/>
      <c r="C1919" s="1"/>
      <c r="D1919" s="1"/>
      <c r="E1919" s="110"/>
      <c r="F1919" s="1"/>
      <c r="G1919" s="1"/>
      <c r="H1919" s="110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3"/>
      <c r="U1919" s="1"/>
      <c r="V1919" s="1"/>
    </row>
    <row r="1920" spans="1:22" x14ac:dyDescent="0.25">
      <c r="A1920" s="1"/>
      <c r="B1920" s="1"/>
      <c r="C1920" s="1"/>
      <c r="D1920" s="1"/>
      <c r="E1920" s="110"/>
      <c r="F1920" s="1"/>
      <c r="G1920" s="1"/>
      <c r="H1920" s="110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3"/>
      <c r="U1920" s="1"/>
      <c r="V1920" s="1"/>
    </row>
    <row r="1921" spans="1:22" x14ac:dyDescent="0.25">
      <c r="A1921" s="1"/>
      <c r="B1921" s="1"/>
      <c r="C1921" s="1"/>
      <c r="D1921" s="1"/>
      <c r="E1921" s="110"/>
      <c r="F1921" s="1"/>
      <c r="G1921" s="1"/>
      <c r="H1921" s="110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3"/>
      <c r="U1921" s="1"/>
      <c r="V1921" s="1"/>
    </row>
    <row r="1922" spans="1:22" x14ac:dyDescent="0.25">
      <c r="A1922" s="1"/>
      <c r="B1922" s="1"/>
      <c r="C1922" s="1"/>
      <c r="D1922" s="1"/>
      <c r="E1922" s="110"/>
      <c r="F1922" s="1"/>
      <c r="G1922" s="1"/>
      <c r="H1922" s="110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3"/>
      <c r="U1922" s="1"/>
      <c r="V1922" s="1"/>
    </row>
    <row r="1923" spans="1:22" x14ac:dyDescent="0.25">
      <c r="A1923" s="1"/>
      <c r="B1923" s="1"/>
      <c r="C1923" s="1"/>
      <c r="D1923" s="1"/>
      <c r="E1923" s="110"/>
      <c r="F1923" s="1"/>
      <c r="G1923" s="1"/>
      <c r="H1923" s="110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3"/>
      <c r="U1923" s="1"/>
      <c r="V1923" s="1"/>
    </row>
    <row r="1924" spans="1:22" x14ac:dyDescent="0.25">
      <c r="A1924" s="1"/>
      <c r="B1924" s="1"/>
      <c r="C1924" s="1"/>
      <c r="D1924" s="1"/>
      <c r="E1924" s="110"/>
      <c r="F1924" s="1"/>
      <c r="G1924" s="1"/>
      <c r="H1924" s="110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3"/>
      <c r="U1924" s="1"/>
      <c r="V1924" s="1"/>
    </row>
    <row r="1925" spans="1:22" x14ac:dyDescent="0.25">
      <c r="A1925" s="1"/>
      <c r="B1925" s="1"/>
      <c r="C1925" s="1"/>
      <c r="D1925" s="1"/>
      <c r="E1925" s="110"/>
      <c r="F1925" s="1"/>
      <c r="G1925" s="1"/>
      <c r="H1925" s="110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3"/>
      <c r="U1925" s="1"/>
      <c r="V1925" s="1"/>
    </row>
    <row r="1926" spans="1:22" x14ac:dyDescent="0.25">
      <c r="A1926" s="1"/>
      <c r="B1926" s="1"/>
      <c r="C1926" s="1"/>
      <c r="D1926" s="1"/>
      <c r="E1926" s="110"/>
      <c r="F1926" s="1"/>
      <c r="G1926" s="1"/>
      <c r="H1926" s="110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3"/>
      <c r="U1926" s="1"/>
      <c r="V1926" s="1"/>
    </row>
    <row r="1927" spans="1:22" x14ac:dyDescent="0.25">
      <c r="A1927" s="1"/>
      <c r="B1927" s="1"/>
      <c r="C1927" s="1"/>
      <c r="D1927" s="1"/>
      <c r="E1927" s="110"/>
      <c r="F1927" s="1"/>
      <c r="G1927" s="1"/>
      <c r="H1927" s="110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3"/>
      <c r="U1927" s="1"/>
      <c r="V1927" s="1"/>
    </row>
    <row r="1928" spans="1:22" x14ac:dyDescent="0.25">
      <c r="A1928" s="1"/>
      <c r="B1928" s="1"/>
      <c r="C1928" s="1"/>
      <c r="D1928" s="1"/>
      <c r="E1928" s="110"/>
      <c r="F1928" s="1"/>
      <c r="G1928" s="1"/>
      <c r="H1928" s="110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3"/>
      <c r="U1928" s="1"/>
      <c r="V1928" s="1"/>
    </row>
    <row r="1929" spans="1:22" x14ac:dyDescent="0.25">
      <c r="A1929" s="1"/>
      <c r="B1929" s="1"/>
      <c r="C1929" s="1"/>
      <c r="D1929" s="1"/>
      <c r="E1929" s="110"/>
      <c r="F1929" s="1"/>
      <c r="G1929" s="1"/>
      <c r="H1929" s="110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3"/>
      <c r="U1929" s="1"/>
      <c r="V1929" s="1"/>
    </row>
    <row r="1930" spans="1:22" x14ac:dyDescent="0.25">
      <c r="A1930" s="1"/>
      <c r="B1930" s="1"/>
      <c r="C1930" s="1"/>
      <c r="D1930" s="1"/>
      <c r="E1930" s="110"/>
      <c r="F1930" s="1"/>
      <c r="G1930" s="1"/>
      <c r="H1930" s="110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3"/>
      <c r="U1930" s="1"/>
      <c r="V1930" s="1"/>
    </row>
    <row r="1931" spans="1:22" x14ac:dyDescent="0.25">
      <c r="A1931" s="1"/>
      <c r="B1931" s="1"/>
      <c r="C1931" s="1"/>
      <c r="D1931" s="1"/>
      <c r="E1931" s="110"/>
      <c r="F1931" s="1"/>
      <c r="G1931" s="1"/>
      <c r="H1931" s="110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3"/>
      <c r="U1931" s="1"/>
      <c r="V1931" s="1"/>
    </row>
    <row r="1932" spans="1:22" x14ac:dyDescent="0.25">
      <c r="A1932" s="1"/>
      <c r="B1932" s="1"/>
      <c r="C1932" s="1"/>
      <c r="D1932" s="1"/>
      <c r="E1932" s="110"/>
      <c r="F1932" s="1"/>
      <c r="G1932" s="1"/>
      <c r="H1932" s="110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3"/>
      <c r="U1932" s="1"/>
      <c r="V1932" s="1"/>
    </row>
    <row r="1933" spans="1:22" x14ac:dyDescent="0.25">
      <c r="A1933" s="1"/>
      <c r="B1933" s="1"/>
      <c r="C1933" s="1"/>
      <c r="D1933" s="1"/>
      <c r="E1933" s="110"/>
      <c r="F1933" s="1"/>
      <c r="G1933" s="1"/>
      <c r="H1933" s="110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3"/>
      <c r="U1933" s="1"/>
      <c r="V1933" s="1"/>
    </row>
    <row r="1934" spans="1:22" x14ac:dyDescent="0.25">
      <c r="A1934" s="1"/>
      <c r="B1934" s="1"/>
      <c r="C1934" s="1"/>
      <c r="D1934" s="1"/>
      <c r="E1934" s="110"/>
      <c r="F1934" s="1"/>
      <c r="G1934" s="1"/>
      <c r="H1934" s="110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3"/>
      <c r="U1934" s="1"/>
      <c r="V1934" s="1"/>
    </row>
    <row r="1935" spans="1:22" x14ac:dyDescent="0.25">
      <c r="A1935" s="1"/>
      <c r="B1935" s="1"/>
      <c r="C1935" s="1"/>
      <c r="D1935" s="1"/>
      <c r="E1935" s="110"/>
      <c r="F1935" s="1"/>
      <c r="G1935" s="1"/>
      <c r="H1935" s="110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3"/>
      <c r="U1935" s="1"/>
      <c r="V1935" s="1"/>
    </row>
    <row r="1936" spans="1:22" x14ac:dyDescent="0.25">
      <c r="A1936" s="1"/>
      <c r="B1936" s="1"/>
      <c r="C1936" s="1"/>
      <c r="D1936" s="1"/>
      <c r="E1936" s="110"/>
      <c r="F1936" s="1"/>
      <c r="G1936" s="1"/>
      <c r="H1936" s="110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3"/>
      <c r="U1936" s="1"/>
      <c r="V1936" s="1"/>
    </row>
    <row r="1937" spans="1:22" x14ac:dyDescent="0.25">
      <c r="A1937" s="1"/>
      <c r="B1937" s="1"/>
      <c r="C1937" s="1"/>
      <c r="D1937" s="1"/>
      <c r="E1937" s="110"/>
      <c r="F1937" s="1"/>
      <c r="G1937" s="1"/>
      <c r="H1937" s="110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3"/>
      <c r="U1937" s="1"/>
      <c r="V1937" s="1"/>
    </row>
    <row r="1938" spans="1:22" x14ac:dyDescent="0.25">
      <c r="A1938" s="1"/>
      <c r="B1938" s="1"/>
      <c r="C1938" s="1"/>
      <c r="D1938" s="1"/>
      <c r="E1938" s="110"/>
      <c r="F1938" s="1"/>
      <c r="G1938" s="1"/>
      <c r="H1938" s="110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3"/>
      <c r="U1938" s="1"/>
      <c r="V1938" s="1"/>
    </row>
    <row r="1939" spans="1:22" x14ac:dyDescent="0.25">
      <c r="A1939" s="1"/>
      <c r="B1939" s="1"/>
      <c r="C1939" s="1"/>
      <c r="D1939" s="1"/>
      <c r="E1939" s="110"/>
      <c r="F1939" s="1"/>
      <c r="G1939" s="1"/>
      <c r="H1939" s="110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3"/>
      <c r="U1939" s="1"/>
      <c r="V1939" s="1"/>
    </row>
    <row r="1940" spans="1:22" x14ac:dyDescent="0.25">
      <c r="A1940" s="1"/>
      <c r="B1940" s="1"/>
      <c r="C1940" s="1"/>
      <c r="D1940" s="1"/>
      <c r="E1940" s="110"/>
      <c r="F1940" s="1"/>
      <c r="G1940" s="1"/>
      <c r="H1940" s="110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3"/>
      <c r="U1940" s="1"/>
      <c r="V1940" s="1"/>
    </row>
    <row r="1941" spans="1:22" x14ac:dyDescent="0.25">
      <c r="A1941" s="1"/>
      <c r="B1941" s="1"/>
      <c r="C1941" s="1"/>
      <c r="D1941" s="1"/>
      <c r="E1941" s="110"/>
      <c r="F1941" s="1"/>
      <c r="G1941" s="1"/>
      <c r="H1941" s="110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3"/>
      <c r="U1941" s="1"/>
      <c r="V1941" s="1"/>
    </row>
    <row r="1942" spans="1:22" x14ac:dyDescent="0.25">
      <c r="A1942" s="1"/>
      <c r="B1942" s="1"/>
      <c r="C1942" s="1"/>
      <c r="D1942" s="1"/>
      <c r="E1942" s="110"/>
      <c r="F1942" s="1"/>
      <c r="G1942" s="1"/>
      <c r="H1942" s="110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3"/>
      <c r="U1942" s="1"/>
      <c r="V1942" s="1"/>
    </row>
    <row r="1943" spans="1:22" x14ac:dyDescent="0.25">
      <c r="A1943" s="1"/>
      <c r="B1943" s="1"/>
      <c r="C1943" s="1"/>
      <c r="D1943" s="1"/>
      <c r="E1943" s="110"/>
      <c r="F1943" s="1"/>
      <c r="G1943" s="1"/>
      <c r="H1943" s="110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3"/>
      <c r="U1943" s="1"/>
      <c r="V1943" s="1"/>
    </row>
    <row r="1944" spans="1:22" x14ac:dyDescent="0.25">
      <c r="A1944" s="1"/>
      <c r="B1944" s="1"/>
      <c r="C1944" s="1"/>
      <c r="D1944" s="1"/>
      <c r="E1944" s="110"/>
      <c r="F1944" s="1"/>
      <c r="G1944" s="1"/>
      <c r="H1944" s="110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3"/>
      <c r="U1944" s="1"/>
      <c r="V1944" s="1"/>
    </row>
    <row r="1945" spans="1:22" x14ac:dyDescent="0.25">
      <c r="A1945" s="1"/>
      <c r="B1945" s="1"/>
      <c r="C1945" s="1"/>
      <c r="D1945" s="1"/>
      <c r="E1945" s="110"/>
      <c r="F1945" s="1"/>
      <c r="G1945" s="1"/>
      <c r="H1945" s="110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3"/>
      <c r="U1945" s="1"/>
      <c r="V1945" s="1"/>
    </row>
    <row r="1946" spans="1:22" x14ac:dyDescent="0.25">
      <c r="A1946" s="1"/>
      <c r="B1946" s="1"/>
      <c r="C1946" s="1"/>
      <c r="D1946" s="1"/>
      <c r="E1946" s="110"/>
      <c r="F1946" s="1"/>
      <c r="G1946" s="1"/>
      <c r="H1946" s="110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3"/>
      <c r="U1946" s="1"/>
      <c r="V1946" s="1"/>
    </row>
    <row r="1947" spans="1:22" x14ac:dyDescent="0.25">
      <c r="A1947" s="1"/>
      <c r="B1947" s="1"/>
      <c r="C1947" s="1"/>
      <c r="D1947" s="1"/>
      <c r="E1947" s="110"/>
      <c r="F1947" s="1"/>
      <c r="G1947" s="1"/>
      <c r="H1947" s="110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3"/>
      <c r="U1947" s="1"/>
      <c r="V1947" s="1"/>
    </row>
    <row r="1948" spans="1:22" x14ac:dyDescent="0.25">
      <c r="A1948" s="1"/>
      <c r="B1948" s="1"/>
      <c r="C1948" s="1"/>
      <c r="D1948" s="1"/>
      <c r="E1948" s="110"/>
      <c r="F1948" s="1"/>
      <c r="G1948" s="1"/>
      <c r="H1948" s="110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3"/>
      <c r="U1948" s="1"/>
      <c r="V1948" s="1"/>
    </row>
    <row r="1949" spans="1:22" x14ac:dyDescent="0.25">
      <c r="A1949" s="1"/>
      <c r="B1949" s="1"/>
      <c r="C1949" s="1"/>
      <c r="D1949" s="1"/>
      <c r="E1949" s="110"/>
      <c r="F1949" s="1"/>
      <c r="G1949" s="1"/>
      <c r="H1949" s="110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3"/>
      <c r="U1949" s="1"/>
      <c r="V1949" s="1"/>
    </row>
    <row r="1950" spans="1:22" x14ac:dyDescent="0.25">
      <c r="A1950" s="1"/>
      <c r="B1950" s="1"/>
      <c r="C1950" s="1"/>
      <c r="D1950" s="1"/>
      <c r="E1950" s="110"/>
      <c r="F1950" s="1"/>
      <c r="G1950" s="1"/>
      <c r="H1950" s="110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3"/>
      <c r="U1950" s="1"/>
      <c r="V1950" s="1"/>
    </row>
    <row r="1951" spans="1:22" x14ac:dyDescent="0.25">
      <c r="A1951" s="1"/>
      <c r="B1951" s="1"/>
      <c r="C1951" s="1"/>
      <c r="D1951" s="1"/>
      <c r="E1951" s="110"/>
      <c r="F1951" s="1"/>
      <c r="G1951" s="1"/>
      <c r="H1951" s="110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3"/>
      <c r="U1951" s="1"/>
      <c r="V1951" s="1"/>
    </row>
    <row r="1952" spans="1:22" x14ac:dyDescent="0.25">
      <c r="A1952" s="1"/>
      <c r="B1952" s="1"/>
      <c r="C1952" s="1"/>
      <c r="D1952" s="1"/>
      <c r="E1952" s="110"/>
      <c r="F1952" s="1"/>
      <c r="G1952" s="1"/>
      <c r="H1952" s="110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3"/>
      <c r="U1952" s="1"/>
      <c r="V1952" s="1"/>
    </row>
    <row r="1953" spans="1:22" x14ac:dyDescent="0.25">
      <c r="A1953" s="1"/>
      <c r="B1953" s="1"/>
      <c r="C1953" s="1"/>
      <c r="D1953" s="1"/>
      <c r="E1953" s="110"/>
      <c r="F1953" s="1"/>
      <c r="G1953" s="1"/>
      <c r="H1953" s="110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3"/>
      <c r="U1953" s="1"/>
      <c r="V1953" s="1"/>
    </row>
    <row r="1954" spans="1:22" x14ac:dyDescent="0.25">
      <c r="A1954" s="1"/>
      <c r="B1954" s="1"/>
      <c r="C1954" s="1"/>
      <c r="D1954" s="1"/>
      <c r="E1954" s="110"/>
      <c r="F1954" s="1"/>
      <c r="G1954" s="1"/>
      <c r="H1954" s="110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3"/>
      <c r="U1954" s="1"/>
      <c r="V1954" s="1"/>
    </row>
    <row r="1955" spans="1:22" x14ac:dyDescent="0.25">
      <c r="A1955" s="1"/>
      <c r="B1955" s="1"/>
      <c r="C1955" s="1"/>
      <c r="D1955" s="1"/>
      <c r="E1955" s="110"/>
      <c r="F1955" s="1"/>
      <c r="G1955" s="1"/>
      <c r="H1955" s="110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3"/>
      <c r="U1955" s="1"/>
      <c r="V1955" s="1"/>
    </row>
    <row r="1956" spans="1:22" x14ac:dyDescent="0.25">
      <c r="A1956" s="1"/>
      <c r="B1956" s="1"/>
      <c r="C1956" s="1"/>
      <c r="D1956" s="1"/>
      <c r="E1956" s="110"/>
      <c r="F1956" s="1"/>
      <c r="G1956" s="1"/>
      <c r="H1956" s="110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3"/>
      <c r="U1956" s="1"/>
      <c r="V1956" s="1"/>
    </row>
    <row r="1957" spans="1:22" x14ac:dyDescent="0.25">
      <c r="A1957" s="1"/>
      <c r="B1957" s="1"/>
      <c r="C1957" s="1"/>
      <c r="D1957" s="1"/>
      <c r="E1957" s="110"/>
      <c r="F1957" s="1"/>
      <c r="G1957" s="1"/>
      <c r="H1957" s="110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3"/>
      <c r="U1957" s="1"/>
      <c r="V1957" s="1"/>
    </row>
    <row r="1958" spans="1:22" x14ac:dyDescent="0.25">
      <c r="A1958" s="1"/>
      <c r="B1958" s="1"/>
      <c r="C1958" s="1"/>
      <c r="D1958" s="1"/>
      <c r="E1958" s="110"/>
      <c r="F1958" s="1"/>
      <c r="G1958" s="1"/>
      <c r="H1958" s="110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3"/>
      <c r="U1958" s="1"/>
      <c r="V1958" s="1"/>
    </row>
    <row r="1959" spans="1:22" x14ac:dyDescent="0.25">
      <c r="A1959" s="1"/>
      <c r="B1959" s="1"/>
      <c r="C1959" s="1"/>
      <c r="D1959" s="1"/>
      <c r="E1959" s="110"/>
      <c r="F1959" s="1"/>
      <c r="G1959" s="1"/>
      <c r="H1959" s="110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3"/>
      <c r="U1959" s="1"/>
      <c r="V1959" s="1"/>
    </row>
    <row r="1960" spans="1:22" x14ac:dyDescent="0.25">
      <c r="A1960" s="1"/>
      <c r="B1960" s="1"/>
      <c r="C1960" s="1"/>
      <c r="D1960" s="1"/>
      <c r="E1960" s="110"/>
      <c r="F1960" s="1"/>
      <c r="G1960" s="1"/>
      <c r="H1960" s="110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3"/>
      <c r="U1960" s="1"/>
      <c r="V1960" s="1"/>
    </row>
    <row r="1961" spans="1:22" x14ac:dyDescent="0.25">
      <c r="A1961" s="1"/>
      <c r="B1961" s="1"/>
      <c r="C1961" s="1"/>
      <c r="D1961" s="1"/>
      <c r="E1961" s="110"/>
      <c r="F1961" s="1"/>
      <c r="G1961" s="1"/>
      <c r="H1961" s="110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3"/>
      <c r="U1961" s="1"/>
      <c r="V1961" s="1"/>
    </row>
    <row r="1962" spans="1:22" x14ac:dyDescent="0.25">
      <c r="A1962" s="1"/>
      <c r="B1962" s="1"/>
      <c r="C1962" s="1"/>
      <c r="D1962" s="1"/>
      <c r="E1962" s="110"/>
      <c r="F1962" s="1"/>
      <c r="G1962" s="1"/>
      <c r="H1962" s="110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3"/>
      <c r="U1962" s="1"/>
      <c r="V1962" s="1"/>
    </row>
    <row r="1963" spans="1:22" x14ac:dyDescent="0.25">
      <c r="A1963" s="1"/>
      <c r="B1963" s="1"/>
      <c r="C1963" s="1"/>
      <c r="D1963" s="1"/>
      <c r="E1963" s="110"/>
      <c r="F1963" s="1"/>
      <c r="G1963" s="1"/>
      <c r="H1963" s="110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3"/>
      <c r="U1963" s="1"/>
      <c r="V1963" s="1"/>
    </row>
    <row r="1964" spans="1:22" x14ac:dyDescent="0.25">
      <c r="A1964" s="1"/>
      <c r="B1964" s="1"/>
      <c r="C1964" s="1"/>
      <c r="D1964" s="1"/>
      <c r="E1964" s="110"/>
      <c r="F1964" s="1"/>
      <c r="G1964" s="1"/>
      <c r="H1964" s="110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3"/>
      <c r="U1964" s="1"/>
      <c r="V1964" s="1"/>
    </row>
    <row r="1965" spans="1:22" x14ac:dyDescent="0.25">
      <c r="A1965" s="1"/>
      <c r="B1965" s="1"/>
      <c r="C1965" s="1"/>
      <c r="D1965" s="1"/>
      <c r="E1965" s="110"/>
      <c r="F1965" s="1"/>
      <c r="G1965" s="1"/>
      <c r="H1965" s="110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3"/>
      <c r="U1965" s="1"/>
      <c r="V1965" s="1"/>
    </row>
    <row r="1966" spans="1:22" x14ac:dyDescent="0.25">
      <c r="A1966" s="1"/>
      <c r="B1966" s="1"/>
      <c r="C1966" s="1"/>
      <c r="D1966" s="1"/>
      <c r="E1966" s="110"/>
      <c r="F1966" s="1"/>
      <c r="G1966" s="1"/>
      <c r="H1966" s="110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3"/>
      <c r="U1966" s="1"/>
      <c r="V1966" s="1"/>
    </row>
    <row r="1967" spans="1:22" x14ac:dyDescent="0.25">
      <c r="A1967" s="1"/>
      <c r="B1967" s="1"/>
      <c r="C1967" s="1"/>
      <c r="D1967" s="1"/>
      <c r="E1967" s="110"/>
      <c r="F1967" s="1"/>
      <c r="G1967" s="1"/>
      <c r="H1967" s="110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3"/>
      <c r="U1967" s="1"/>
      <c r="V1967" s="1"/>
    </row>
    <row r="1968" spans="1:22" x14ac:dyDescent="0.25">
      <c r="A1968" s="1"/>
      <c r="B1968" s="1"/>
      <c r="C1968" s="1"/>
      <c r="D1968" s="1"/>
      <c r="E1968" s="110"/>
      <c r="F1968" s="1"/>
      <c r="G1968" s="1"/>
      <c r="H1968" s="110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3"/>
      <c r="U1968" s="1"/>
      <c r="V1968" s="1"/>
    </row>
    <row r="1969" spans="1:22" x14ac:dyDescent="0.25">
      <c r="A1969" s="1"/>
      <c r="B1969" s="1"/>
      <c r="C1969" s="1"/>
      <c r="D1969" s="1"/>
      <c r="E1969" s="110"/>
      <c r="F1969" s="1"/>
      <c r="G1969" s="1"/>
      <c r="H1969" s="110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3"/>
      <c r="U1969" s="1"/>
      <c r="V1969" s="1"/>
    </row>
    <row r="1970" spans="1:22" x14ac:dyDescent="0.25">
      <c r="A1970" s="1"/>
      <c r="B1970" s="1"/>
      <c r="C1970" s="1"/>
      <c r="D1970" s="1"/>
      <c r="E1970" s="110"/>
      <c r="F1970" s="1"/>
      <c r="G1970" s="1"/>
      <c r="H1970" s="110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3"/>
      <c r="U1970" s="1"/>
      <c r="V1970" s="1"/>
    </row>
    <row r="1971" spans="1:22" x14ac:dyDescent="0.25">
      <c r="A1971" s="1"/>
      <c r="B1971" s="1"/>
      <c r="C1971" s="1"/>
      <c r="D1971" s="1"/>
      <c r="E1971" s="110"/>
      <c r="F1971" s="1"/>
      <c r="G1971" s="1"/>
      <c r="H1971" s="110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3"/>
      <c r="U1971" s="1"/>
      <c r="V1971" s="1"/>
    </row>
    <row r="1972" spans="1:22" x14ac:dyDescent="0.25">
      <c r="A1972" s="1"/>
      <c r="B1972" s="1"/>
      <c r="C1972" s="1"/>
      <c r="D1972" s="1"/>
      <c r="E1972" s="110"/>
      <c r="F1972" s="1"/>
      <c r="G1972" s="1"/>
      <c r="H1972" s="110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3"/>
      <c r="U1972" s="1"/>
      <c r="V1972" s="1"/>
    </row>
    <row r="1973" spans="1:22" x14ac:dyDescent="0.25">
      <c r="A1973" s="1"/>
      <c r="B1973" s="1"/>
      <c r="C1973" s="1"/>
      <c r="D1973" s="1"/>
      <c r="E1973" s="110"/>
      <c r="F1973" s="1"/>
      <c r="G1973" s="1"/>
      <c r="H1973" s="110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3"/>
      <c r="U1973" s="1"/>
      <c r="V1973" s="1"/>
    </row>
    <row r="1974" spans="1:22" x14ac:dyDescent="0.25">
      <c r="A1974" s="1"/>
      <c r="B1974" s="1"/>
      <c r="C1974" s="1"/>
      <c r="D1974" s="1"/>
      <c r="E1974" s="110"/>
      <c r="F1974" s="1"/>
      <c r="G1974" s="1"/>
      <c r="H1974" s="110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3"/>
      <c r="U1974" s="1"/>
      <c r="V1974" s="1"/>
    </row>
    <row r="1975" spans="1:22" x14ac:dyDescent="0.25">
      <c r="A1975" s="1"/>
      <c r="B1975" s="1"/>
      <c r="C1975" s="1"/>
      <c r="D1975" s="1"/>
      <c r="E1975" s="110"/>
      <c r="F1975" s="1"/>
      <c r="G1975" s="1"/>
      <c r="H1975" s="110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3"/>
      <c r="U1975" s="1"/>
      <c r="V1975" s="1"/>
    </row>
    <row r="1976" spans="1:22" x14ac:dyDescent="0.25">
      <c r="A1976" s="1"/>
      <c r="B1976" s="1"/>
      <c r="C1976" s="1"/>
      <c r="D1976" s="1"/>
      <c r="E1976" s="110"/>
      <c r="F1976" s="1"/>
      <c r="G1976" s="1"/>
      <c r="H1976" s="110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3"/>
      <c r="U1976" s="1"/>
      <c r="V1976" s="1"/>
    </row>
    <row r="1977" spans="1:22" x14ac:dyDescent="0.25">
      <c r="A1977" s="1"/>
      <c r="B1977" s="1"/>
      <c r="C1977" s="1"/>
      <c r="D1977" s="1"/>
      <c r="E1977" s="110"/>
      <c r="F1977" s="1"/>
      <c r="G1977" s="1"/>
      <c r="H1977" s="110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3"/>
      <c r="U1977" s="1"/>
      <c r="V1977" s="1"/>
    </row>
    <row r="1978" spans="1:22" x14ac:dyDescent="0.25">
      <c r="A1978" s="1"/>
      <c r="B1978" s="1"/>
      <c r="C1978" s="1"/>
      <c r="D1978" s="1"/>
      <c r="E1978" s="110"/>
      <c r="F1978" s="1"/>
      <c r="G1978" s="1"/>
      <c r="H1978" s="110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3"/>
      <c r="U1978" s="1"/>
      <c r="V1978" s="1"/>
    </row>
    <row r="1979" spans="1:22" x14ac:dyDescent="0.25">
      <c r="A1979" s="1"/>
      <c r="B1979" s="1"/>
      <c r="C1979" s="1"/>
      <c r="D1979" s="1"/>
      <c r="E1979" s="110"/>
      <c r="F1979" s="1"/>
      <c r="G1979" s="1"/>
      <c r="H1979" s="110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3"/>
      <c r="U1979" s="1"/>
      <c r="V1979" s="1"/>
    </row>
    <row r="1980" spans="1:22" x14ac:dyDescent="0.25">
      <c r="A1980" s="1"/>
      <c r="B1980" s="1"/>
      <c r="C1980" s="1"/>
      <c r="D1980" s="1"/>
      <c r="E1980" s="110"/>
      <c r="F1980" s="1"/>
      <c r="G1980" s="1"/>
      <c r="H1980" s="110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3"/>
      <c r="U1980" s="1"/>
      <c r="V1980" s="1"/>
    </row>
    <row r="1981" spans="1:22" x14ac:dyDescent="0.25">
      <c r="A1981" s="1"/>
      <c r="B1981" s="1"/>
      <c r="C1981" s="1"/>
      <c r="D1981" s="1"/>
      <c r="E1981" s="110"/>
      <c r="F1981" s="1"/>
      <c r="G1981" s="1"/>
      <c r="H1981" s="110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3"/>
      <c r="U1981" s="1"/>
      <c r="V1981" s="1"/>
    </row>
    <row r="1982" spans="1:22" x14ac:dyDescent="0.25">
      <c r="A1982" s="1"/>
      <c r="B1982" s="1"/>
      <c r="C1982" s="1"/>
      <c r="D1982" s="1"/>
      <c r="E1982" s="110"/>
      <c r="F1982" s="1"/>
      <c r="G1982" s="1"/>
      <c r="H1982" s="110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3"/>
      <c r="U1982" s="1"/>
      <c r="V1982" s="1"/>
    </row>
    <row r="1983" spans="1:22" x14ac:dyDescent="0.25">
      <c r="A1983" s="1"/>
      <c r="B1983" s="1"/>
      <c r="C1983" s="1"/>
      <c r="D1983" s="1"/>
      <c r="E1983" s="110"/>
      <c r="F1983" s="1"/>
      <c r="G1983" s="1"/>
      <c r="H1983" s="110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3"/>
      <c r="U1983" s="1"/>
      <c r="V1983" s="1"/>
    </row>
    <row r="1984" spans="1:22" x14ac:dyDescent="0.25">
      <c r="A1984" s="1"/>
      <c r="B1984" s="1"/>
      <c r="C1984" s="1"/>
      <c r="D1984" s="1"/>
      <c r="E1984" s="110"/>
      <c r="F1984" s="1"/>
      <c r="G1984" s="1"/>
      <c r="H1984" s="110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3"/>
      <c r="U1984" s="1"/>
      <c r="V1984" s="1"/>
    </row>
    <row r="1985" spans="1:22" x14ac:dyDescent="0.25">
      <c r="A1985" s="1"/>
      <c r="B1985" s="1"/>
      <c r="C1985" s="1"/>
      <c r="D1985" s="1"/>
      <c r="E1985" s="110"/>
      <c r="F1985" s="1"/>
      <c r="G1985" s="1"/>
      <c r="H1985" s="110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3"/>
      <c r="U1985" s="1"/>
      <c r="V1985" s="1"/>
    </row>
    <row r="1986" spans="1:22" x14ac:dyDescent="0.25">
      <c r="A1986" s="1"/>
      <c r="B1986" s="1"/>
      <c r="C1986" s="1"/>
      <c r="D1986" s="1"/>
      <c r="E1986" s="110"/>
      <c r="F1986" s="1"/>
      <c r="G1986" s="1"/>
      <c r="H1986" s="110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3"/>
      <c r="U1986" s="1"/>
      <c r="V1986" s="1"/>
    </row>
    <row r="1987" spans="1:22" x14ac:dyDescent="0.25">
      <c r="A1987" s="1"/>
      <c r="B1987" s="1"/>
      <c r="C1987" s="1"/>
      <c r="D1987" s="1"/>
      <c r="E1987" s="110"/>
      <c r="F1987" s="1"/>
      <c r="G1987" s="1"/>
      <c r="H1987" s="110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3"/>
      <c r="U1987" s="1"/>
      <c r="V1987" s="1"/>
    </row>
    <row r="1988" spans="1:22" x14ac:dyDescent="0.25">
      <c r="A1988" s="1"/>
      <c r="B1988" s="1"/>
      <c r="C1988" s="1"/>
      <c r="D1988" s="1"/>
      <c r="E1988" s="110"/>
      <c r="F1988" s="1"/>
      <c r="G1988" s="1"/>
      <c r="H1988" s="110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3"/>
      <c r="U1988" s="1"/>
      <c r="V1988" s="1"/>
    </row>
    <row r="1989" spans="1:22" x14ac:dyDescent="0.25">
      <c r="A1989" s="1"/>
      <c r="B1989" s="1"/>
      <c r="C1989" s="1"/>
      <c r="D1989" s="1"/>
      <c r="E1989" s="110"/>
      <c r="F1989" s="1"/>
      <c r="G1989" s="1"/>
      <c r="H1989" s="110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3"/>
      <c r="U1989" s="1"/>
      <c r="V1989" s="1"/>
    </row>
    <row r="1990" spans="1:22" x14ac:dyDescent="0.25">
      <c r="A1990" s="1"/>
      <c r="B1990" s="1"/>
      <c r="C1990" s="1"/>
      <c r="D1990" s="1"/>
      <c r="E1990" s="110"/>
      <c r="F1990" s="1"/>
      <c r="G1990" s="1"/>
      <c r="H1990" s="110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3"/>
      <c r="U1990" s="1"/>
      <c r="V1990" s="1"/>
    </row>
    <row r="1991" spans="1:22" x14ac:dyDescent="0.25">
      <c r="A1991" s="1"/>
      <c r="B1991" s="1"/>
      <c r="C1991" s="1"/>
      <c r="D1991" s="1"/>
      <c r="E1991" s="110"/>
      <c r="F1991" s="1"/>
      <c r="G1991" s="1"/>
      <c r="H1991" s="110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3"/>
      <c r="U1991" s="1"/>
      <c r="V1991" s="1"/>
    </row>
    <row r="1992" spans="1:22" x14ac:dyDescent="0.25">
      <c r="A1992" s="1"/>
      <c r="B1992" s="1"/>
      <c r="C1992" s="1"/>
      <c r="D1992" s="1"/>
      <c r="E1992" s="110"/>
      <c r="F1992" s="1"/>
      <c r="G1992" s="1"/>
      <c r="H1992" s="110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3"/>
      <c r="U1992" s="1"/>
      <c r="V1992" s="1"/>
    </row>
    <row r="1993" spans="1:22" x14ac:dyDescent="0.25">
      <c r="A1993" s="1"/>
      <c r="B1993" s="1"/>
      <c r="C1993" s="1"/>
      <c r="D1993" s="1"/>
      <c r="E1993" s="110"/>
      <c r="F1993" s="1"/>
      <c r="G1993" s="1"/>
      <c r="H1993" s="110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3"/>
      <c r="U1993" s="1"/>
      <c r="V1993" s="1"/>
    </row>
    <row r="1994" spans="1:22" x14ac:dyDescent="0.25">
      <c r="A1994" s="1"/>
      <c r="B1994" s="1"/>
      <c r="C1994" s="1"/>
      <c r="D1994" s="1"/>
      <c r="E1994" s="110"/>
      <c r="F1994" s="1"/>
      <c r="G1994" s="1"/>
      <c r="H1994" s="110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3"/>
      <c r="U1994" s="1"/>
      <c r="V1994" s="1"/>
    </row>
    <row r="1995" spans="1:22" x14ac:dyDescent="0.25">
      <c r="A1995" s="1"/>
      <c r="B1995" s="1"/>
      <c r="C1995" s="1"/>
      <c r="D1995" s="1"/>
      <c r="E1995" s="110"/>
      <c r="F1995" s="1"/>
      <c r="G1995" s="1"/>
      <c r="H1995" s="110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3"/>
      <c r="U1995" s="1"/>
      <c r="V1995" s="1"/>
    </row>
    <row r="1996" spans="1:22" x14ac:dyDescent="0.25">
      <c r="A1996" s="1"/>
      <c r="B1996" s="1"/>
      <c r="C1996" s="1"/>
      <c r="D1996" s="1"/>
      <c r="E1996" s="110"/>
      <c r="F1996" s="1"/>
      <c r="G1996" s="1"/>
      <c r="H1996" s="110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3"/>
      <c r="U1996" s="1"/>
      <c r="V1996" s="1"/>
    </row>
    <row r="1997" spans="1:22" x14ac:dyDescent="0.25">
      <c r="A1997" s="1"/>
      <c r="B1997" s="1"/>
      <c r="C1997" s="1"/>
      <c r="D1997" s="1"/>
      <c r="E1997" s="110"/>
      <c r="F1997" s="1"/>
      <c r="G1997" s="1"/>
      <c r="H1997" s="110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3"/>
      <c r="U1997" s="1"/>
      <c r="V1997" s="1"/>
    </row>
    <row r="1998" spans="1:22" x14ac:dyDescent="0.25">
      <c r="A1998" s="1"/>
      <c r="B1998" s="1"/>
      <c r="C1998" s="1"/>
      <c r="D1998" s="1"/>
      <c r="E1998" s="110"/>
      <c r="F1998" s="1"/>
      <c r="G1998" s="1"/>
      <c r="H1998" s="110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3"/>
      <c r="U1998" s="1"/>
      <c r="V1998" s="1"/>
    </row>
    <row r="1999" spans="1:22" x14ac:dyDescent="0.25">
      <c r="A1999" s="1"/>
      <c r="B1999" s="1"/>
      <c r="C1999" s="1"/>
      <c r="D1999" s="1"/>
      <c r="E1999" s="110"/>
      <c r="F1999" s="1"/>
      <c r="G1999" s="1"/>
      <c r="H1999" s="110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3"/>
      <c r="U1999" s="1"/>
      <c r="V1999" s="1"/>
    </row>
    <row r="2000" spans="1:22" x14ac:dyDescent="0.25">
      <c r="A2000" s="1"/>
      <c r="B2000" s="1"/>
      <c r="C2000" s="1"/>
      <c r="D2000" s="1"/>
      <c r="E2000" s="110"/>
      <c r="F2000" s="1"/>
      <c r="G2000" s="1"/>
      <c r="H2000" s="110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3"/>
      <c r="U2000" s="1"/>
      <c r="V2000" s="1"/>
    </row>
    <row r="2001" spans="1:22" x14ac:dyDescent="0.25">
      <c r="A2001" s="1"/>
      <c r="B2001" s="1"/>
      <c r="C2001" s="1"/>
      <c r="D2001" s="1"/>
      <c r="E2001" s="110"/>
      <c r="F2001" s="1"/>
      <c r="G2001" s="1"/>
      <c r="H2001" s="110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3"/>
      <c r="U2001" s="1"/>
      <c r="V2001" s="1"/>
    </row>
    <row r="2002" spans="1:22" x14ac:dyDescent="0.25">
      <c r="A2002" s="1"/>
      <c r="B2002" s="1"/>
      <c r="C2002" s="1"/>
      <c r="D2002" s="1"/>
      <c r="E2002" s="110"/>
      <c r="F2002" s="1"/>
      <c r="G2002" s="1"/>
      <c r="H2002" s="110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3"/>
      <c r="U2002" s="1"/>
      <c r="V2002" s="1"/>
    </row>
    <row r="2003" spans="1:22" x14ac:dyDescent="0.25">
      <c r="A2003" s="1"/>
      <c r="B2003" s="1"/>
      <c r="C2003" s="1"/>
      <c r="D2003" s="1"/>
      <c r="E2003" s="110"/>
      <c r="F2003" s="1"/>
      <c r="G2003" s="1"/>
      <c r="H2003" s="110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3"/>
      <c r="U2003" s="1"/>
      <c r="V2003" s="1"/>
    </row>
    <row r="2004" spans="1:22" x14ac:dyDescent="0.25">
      <c r="A2004" s="1"/>
      <c r="B2004" s="1"/>
      <c r="C2004" s="1"/>
      <c r="D2004" s="1"/>
      <c r="E2004" s="110"/>
      <c r="F2004" s="1"/>
      <c r="G2004" s="1"/>
      <c r="H2004" s="110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3"/>
      <c r="U2004" s="1"/>
      <c r="V2004" s="1"/>
    </row>
    <row r="2005" spans="1:22" x14ac:dyDescent="0.25">
      <c r="A2005" s="1"/>
      <c r="B2005" s="1"/>
      <c r="C2005" s="1"/>
      <c r="D2005" s="1"/>
      <c r="E2005" s="110"/>
      <c r="F2005" s="1"/>
      <c r="G2005" s="1"/>
      <c r="H2005" s="110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3"/>
      <c r="U2005" s="1"/>
      <c r="V2005" s="1"/>
    </row>
    <row r="2006" spans="1:22" x14ac:dyDescent="0.25">
      <c r="A2006" s="1"/>
      <c r="B2006" s="1"/>
      <c r="C2006" s="1"/>
      <c r="D2006" s="1"/>
      <c r="E2006" s="110"/>
      <c r="F2006" s="1"/>
      <c r="G2006" s="1"/>
      <c r="H2006" s="110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3"/>
      <c r="U2006" s="1"/>
      <c r="V2006" s="1"/>
    </row>
    <row r="2007" spans="1:22" x14ac:dyDescent="0.25">
      <c r="A2007" s="1"/>
      <c r="B2007" s="1"/>
      <c r="C2007" s="1"/>
      <c r="D2007" s="1"/>
      <c r="E2007" s="110"/>
      <c r="F2007" s="1"/>
      <c r="G2007" s="1"/>
      <c r="H2007" s="110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3"/>
      <c r="U2007" s="1"/>
      <c r="V2007" s="1"/>
    </row>
    <row r="2008" spans="1:22" x14ac:dyDescent="0.25">
      <c r="A2008" s="1"/>
      <c r="B2008" s="1"/>
      <c r="C2008" s="1"/>
      <c r="D2008" s="1"/>
      <c r="E2008" s="110"/>
      <c r="F2008" s="1"/>
      <c r="G2008" s="1"/>
      <c r="H2008" s="110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3"/>
      <c r="U2008" s="1"/>
      <c r="V2008" s="1"/>
    </row>
    <row r="2009" spans="1:22" x14ac:dyDescent="0.25">
      <c r="A2009" s="1"/>
      <c r="B2009" s="1"/>
      <c r="C2009" s="1"/>
      <c r="D2009" s="1"/>
      <c r="E2009" s="110"/>
      <c r="F2009" s="1"/>
      <c r="G2009" s="1"/>
      <c r="H2009" s="110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3"/>
      <c r="U2009" s="1"/>
      <c r="V2009" s="1"/>
    </row>
    <row r="2010" spans="1:22" x14ac:dyDescent="0.25">
      <c r="A2010" s="1"/>
      <c r="B2010" s="1"/>
      <c r="C2010" s="1"/>
      <c r="D2010" s="1"/>
      <c r="E2010" s="110"/>
      <c r="F2010" s="1"/>
      <c r="G2010" s="1"/>
      <c r="H2010" s="110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3"/>
      <c r="U2010" s="1"/>
      <c r="V2010" s="1"/>
    </row>
    <row r="2011" spans="1:22" x14ac:dyDescent="0.25">
      <c r="A2011" s="1"/>
      <c r="B2011" s="1"/>
      <c r="C2011" s="1"/>
      <c r="D2011" s="1"/>
      <c r="E2011" s="110"/>
      <c r="F2011" s="1"/>
      <c r="G2011" s="1"/>
      <c r="H2011" s="110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3"/>
      <c r="U2011" s="1"/>
      <c r="V2011" s="1"/>
    </row>
    <row r="2012" spans="1:22" x14ac:dyDescent="0.25">
      <c r="A2012" s="1"/>
      <c r="B2012" s="1"/>
      <c r="C2012" s="1"/>
      <c r="D2012" s="1"/>
      <c r="E2012" s="110"/>
      <c r="F2012" s="1"/>
      <c r="G2012" s="1"/>
      <c r="H2012" s="110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3"/>
      <c r="U2012" s="1"/>
      <c r="V2012" s="1"/>
    </row>
    <row r="2013" spans="1:22" x14ac:dyDescent="0.25">
      <c r="A2013" s="1"/>
      <c r="B2013" s="1"/>
      <c r="C2013" s="1"/>
      <c r="D2013" s="1"/>
      <c r="E2013" s="110"/>
      <c r="F2013" s="1"/>
      <c r="G2013" s="1"/>
      <c r="H2013" s="110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3"/>
      <c r="U2013" s="1"/>
      <c r="V2013" s="1"/>
    </row>
    <row r="2014" spans="1:22" x14ac:dyDescent="0.25">
      <c r="A2014" s="1"/>
      <c r="B2014" s="1"/>
      <c r="C2014" s="1"/>
      <c r="D2014" s="1"/>
      <c r="E2014" s="110"/>
      <c r="F2014" s="1"/>
      <c r="G2014" s="1"/>
      <c r="H2014" s="110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3"/>
      <c r="U2014" s="1"/>
      <c r="V2014" s="1"/>
    </row>
    <row r="2015" spans="1:22" x14ac:dyDescent="0.25">
      <c r="A2015" s="1"/>
      <c r="B2015" s="1"/>
      <c r="C2015" s="1"/>
      <c r="D2015" s="1"/>
      <c r="E2015" s="110"/>
      <c r="F2015" s="1"/>
      <c r="G2015" s="1"/>
      <c r="H2015" s="110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3"/>
      <c r="U2015" s="1"/>
      <c r="V2015" s="1"/>
    </row>
    <row r="2016" spans="1:22" x14ac:dyDescent="0.25">
      <c r="A2016" s="1"/>
      <c r="B2016" s="1"/>
      <c r="C2016" s="1"/>
      <c r="D2016" s="1"/>
      <c r="E2016" s="110"/>
      <c r="F2016" s="1"/>
      <c r="G2016" s="1"/>
      <c r="H2016" s="110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3"/>
      <c r="U2016" s="1"/>
      <c r="V2016" s="1"/>
    </row>
    <row r="2017" spans="1:22" x14ac:dyDescent="0.25">
      <c r="A2017" s="1"/>
      <c r="B2017" s="1"/>
      <c r="C2017" s="1"/>
      <c r="D2017" s="1"/>
      <c r="E2017" s="110"/>
      <c r="F2017" s="1"/>
      <c r="G2017" s="1"/>
      <c r="H2017" s="110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3"/>
      <c r="U2017" s="1"/>
      <c r="V2017" s="1"/>
    </row>
    <row r="2018" spans="1:22" x14ac:dyDescent="0.25">
      <c r="A2018" s="1"/>
      <c r="B2018" s="1"/>
      <c r="C2018" s="1"/>
      <c r="D2018" s="1"/>
      <c r="E2018" s="110"/>
      <c r="F2018" s="1"/>
      <c r="G2018" s="1"/>
      <c r="H2018" s="110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3"/>
      <c r="U2018" s="1"/>
      <c r="V2018" s="1"/>
    </row>
    <row r="2019" spans="1:22" x14ac:dyDescent="0.25">
      <c r="A2019" s="1"/>
      <c r="B2019" s="1"/>
      <c r="C2019" s="1"/>
      <c r="D2019" s="1"/>
      <c r="E2019" s="110"/>
      <c r="F2019" s="1"/>
      <c r="G2019" s="1"/>
      <c r="H2019" s="110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3"/>
      <c r="U2019" s="1"/>
      <c r="V2019" s="1"/>
    </row>
    <row r="2020" spans="1:22" x14ac:dyDescent="0.25">
      <c r="A2020" s="1"/>
      <c r="B2020" s="1"/>
      <c r="C2020" s="1"/>
      <c r="D2020" s="1"/>
      <c r="E2020" s="110"/>
      <c r="F2020" s="1"/>
      <c r="G2020" s="1"/>
      <c r="H2020" s="110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3"/>
      <c r="U2020" s="1"/>
      <c r="V2020" s="1"/>
    </row>
    <row r="2021" spans="1:22" x14ac:dyDescent="0.25">
      <c r="A2021" s="1"/>
      <c r="B2021" s="1"/>
      <c r="C2021" s="1"/>
      <c r="D2021" s="1"/>
      <c r="E2021" s="110"/>
      <c r="F2021" s="1"/>
      <c r="G2021" s="1"/>
      <c r="H2021" s="110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3"/>
      <c r="U2021" s="1"/>
      <c r="V2021" s="1"/>
    </row>
    <row r="2022" spans="1:22" x14ac:dyDescent="0.25">
      <c r="A2022" s="1"/>
      <c r="B2022" s="1"/>
      <c r="C2022" s="1"/>
      <c r="D2022" s="1"/>
      <c r="E2022" s="110"/>
      <c r="F2022" s="1"/>
      <c r="G2022" s="1"/>
      <c r="H2022" s="110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3"/>
      <c r="U2022" s="1"/>
      <c r="V2022" s="1"/>
    </row>
    <row r="2023" spans="1:22" x14ac:dyDescent="0.25">
      <c r="A2023" s="1"/>
      <c r="B2023" s="1"/>
      <c r="C2023" s="1"/>
      <c r="D2023" s="1"/>
      <c r="E2023" s="110"/>
      <c r="F2023" s="1"/>
      <c r="G2023" s="1"/>
      <c r="H2023" s="110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3"/>
      <c r="U2023" s="1"/>
      <c r="V2023" s="1"/>
    </row>
    <row r="2024" spans="1:22" x14ac:dyDescent="0.25">
      <c r="A2024" s="1"/>
      <c r="B2024" s="1"/>
      <c r="C2024" s="1"/>
      <c r="D2024" s="1"/>
      <c r="E2024" s="110"/>
      <c r="F2024" s="1"/>
      <c r="G2024" s="1"/>
      <c r="H2024" s="110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3"/>
      <c r="U2024" s="1"/>
      <c r="V2024" s="1"/>
    </row>
    <row r="2025" spans="1:22" x14ac:dyDescent="0.25">
      <c r="A2025" s="1"/>
      <c r="B2025" s="1"/>
      <c r="C2025" s="1"/>
      <c r="D2025" s="1"/>
      <c r="E2025" s="110"/>
      <c r="F2025" s="1"/>
      <c r="G2025" s="1"/>
      <c r="H2025" s="110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3"/>
      <c r="U2025" s="1"/>
      <c r="V2025" s="1"/>
    </row>
    <row r="2026" spans="1:22" x14ac:dyDescent="0.25">
      <c r="A2026" s="1"/>
      <c r="B2026" s="1"/>
      <c r="C2026" s="1"/>
      <c r="D2026" s="1"/>
      <c r="E2026" s="110"/>
      <c r="F2026" s="1"/>
      <c r="G2026" s="1"/>
      <c r="H2026" s="110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3"/>
      <c r="U2026" s="1"/>
      <c r="V2026" s="1"/>
    </row>
    <row r="2027" spans="1:22" x14ac:dyDescent="0.25">
      <c r="A2027" s="1"/>
      <c r="B2027" s="1"/>
      <c r="C2027" s="1"/>
      <c r="D2027" s="1"/>
      <c r="E2027" s="110"/>
      <c r="F2027" s="1"/>
      <c r="G2027" s="1"/>
      <c r="H2027" s="110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3"/>
      <c r="U2027" s="1"/>
      <c r="V2027" s="1"/>
    </row>
    <row r="2028" spans="1:22" x14ac:dyDescent="0.25">
      <c r="A2028" s="1"/>
      <c r="B2028" s="1"/>
      <c r="C2028" s="1"/>
      <c r="D2028" s="1"/>
      <c r="E2028" s="110"/>
      <c r="F2028" s="1"/>
      <c r="G2028" s="1"/>
      <c r="H2028" s="110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3"/>
      <c r="U2028" s="1"/>
      <c r="V2028" s="1"/>
    </row>
    <row r="2029" spans="1:22" x14ac:dyDescent="0.25">
      <c r="A2029" s="1"/>
      <c r="B2029" s="1"/>
      <c r="C2029" s="1"/>
      <c r="D2029" s="1"/>
      <c r="E2029" s="110"/>
      <c r="F2029" s="1"/>
      <c r="G2029" s="1"/>
      <c r="H2029" s="110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3"/>
      <c r="U2029" s="1"/>
      <c r="V2029" s="1"/>
    </row>
    <row r="2030" spans="1:22" x14ac:dyDescent="0.25">
      <c r="A2030" s="1"/>
      <c r="B2030" s="1"/>
      <c r="C2030" s="1"/>
      <c r="D2030" s="1"/>
      <c r="E2030" s="110"/>
      <c r="F2030" s="1"/>
      <c r="G2030" s="1"/>
      <c r="H2030" s="110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3"/>
      <c r="U2030" s="1"/>
      <c r="V2030" s="1"/>
    </row>
    <row r="2031" spans="1:22" x14ac:dyDescent="0.25">
      <c r="A2031" s="1"/>
      <c r="B2031" s="1"/>
      <c r="C2031" s="1"/>
      <c r="D2031" s="1"/>
      <c r="E2031" s="110"/>
      <c r="F2031" s="1"/>
      <c r="G2031" s="1"/>
      <c r="H2031" s="110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3"/>
      <c r="U2031" s="1"/>
      <c r="V2031" s="1"/>
    </row>
    <row r="2032" spans="1:22" x14ac:dyDescent="0.25">
      <c r="A2032" s="1"/>
      <c r="B2032" s="1"/>
      <c r="C2032" s="1"/>
      <c r="D2032" s="1"/>
      <c r="E2032" s="110"/>
      <c r="F2032" s="1"/>
      <c r="G2032" s="1"/>
      <c r="H2032" s="110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3"/>
      <c r="U2032" s="1"/>
      <c r="V2032" s="1"/>
    </row>
    <row r="2033" spans="1:22" x14ac:dyDescent="0.25">
      <c r="A2033" s="1"/>
      <c r="B2033" s="1"/>
      <c r="C2033" s="1"/>
      <c r="D2033" s="1"/>
      <c r="E2033" s="110"/>
      <c r="F2033" s="1"/>
      <c r="G2033" s="1"/>
      <c r="H2033" s="110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3"/>
      <c r="U2033" s="1"/>
      <c r="V2033" s="1"/>
    </row>
    <row r="2034" spans="1:22" x14ac:dyDescent="0.25">
      <c r="A2034" s="1"/>
      <c r="B2034" s="1"/>
      <c r="C2034" s="1"/>
      <c r="D2034" s="1"/>
      <c r="E2034" s="110"/>
      <c r="F2034" s="1"/>
      <c r="G2034" s="1"/>
      <c r="H2034" s="110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3"/>
      <c r="U2034" s="1"/>
      <c r="V2034" s="1"/>
    </row>
    <row r="2035" spans="1:22" x14ac:dyDescent="0.25">
      <c r="A2035" s="1"/>
      <c r="B2035" s="1"/>
      <c r="C2035" s="1"/>
      <c r="D2035" s="1"/>
      <c r="E2035" s="110"/>
      <c r="F2035" s="1"/>
      <c r="G2035" s="1"/>
      <c r="H2035" s="110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3"/>
      <c r="U2035" s="1"/>
      <c r="V2035" s="1"/>
    </row>
    <row r="2036" spans="1:22" x14ac:dyDescent="0.25">
      <c r="A2036" s="1"/>
      <c r="B2036" s="1"/>
      <c r="C2036" s="1"/>
      <c r="D2036" s="1"/>
      <c r="E2036" s="110"/>
      <c r="F2036" s="1"/>
      <c r="G2036" s="1"/>
      <c r="H2036" s="110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3"/>
      <c r="U2036" s="1"/>
      <c r="V2036" s="1"/>
    </row>
    <row r="2037" spans="1:22" x14ac:dyDescent="0.25">
      <c r="A2037" s="1"/>
      <c r="B2037" s="1"/>
      <c r="C2037" s="1"/>
      <c r="D2037" s="1"/>
      <c r="E2037" s="110"/>
      <c r="F2037" s="1"/>
      <c r="G2037" s="1"/>
      <c r="H2037" s="110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3"/>
      <c r="U2037" s="1"/>
      <c r="V2037" s="1"/>
    </row>
    <row r="2038" spans="1:22" x14ac:dyDescent="0.25">
      <c r="A2038" s="1"/>
      <c r="B2038" s="1"/>
      <c r="C2038" s="1"/>
      <c r="D2038" s="1"/>
      <c r="E2038" s="110"/>
      <c r="F2038" s="1"/>
      <c r="G2038" s="1"/>
      <c r="H2038" s="110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3"/>
      <c r="U2038" s="1"/>
      <c r="V2038" s="1"/>
    </row>
    <row r="2039" spans="1:22" x14ac:dyDescent="0.25">
      <c r="A2039" s="1"/>
      <c r="B2039" s="1"/>
      <c r="C2039" s="1"/>
      <c r="D2039" s="1"/>
      <c r="E2039" s="110"/>
      <c r="F2039" s="1"/>
      <c r="G2039" s="1"/>
      <c r="H2039" s="110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3"/>
      <c r="U2039" s="1"/>
      <c r="V2039" s="1"/>
    </row>
    <row r="2040" spans="1:22" x14ac:dyDescent="0.25">
      <c r="A2040" s="1"/>
      <c r="B2040" s="1"/>
      <c r="C2040" s="1"/>
      <c r="D2040" s="1"/>
      <c r="E2040" s="110"/>
      <c r="F2040" s="1"/>
      <c r="G2040" s="1"/>
      <c r="H2040" s="110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3"/>
      <c r="U2040" s="1"/>
      <c r="V2040" s="1"/>
    </row>
    <row r="2041" spans="1:22" x14ac:dyDescent="0.25">
      <c r="A2041" s="1"/>
      <c r="B2041" s="1"/>
      <c r="C2041" s="1"/>
      <c r="D2041" s="1"/>
      <c r="E2041" s="110"/>
      <c r="F2041" s="1"/>
      <c r="G2041" s="1"/>
      <c r="H2041" s="110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3"/>
      <c r="U2041" s="1"/>
      <c r="V2041" s="1"/>
    </row>
    <row r="2042" spans="1:22" x14ac:dyDescent="0.25">
      <c r="A2042" s="1"/>
      <c r="B2042" s="1"/>
      <c r="C2042" s="1"/>
      <c r="D2042" s="1"/>
      <c r="E2042" s="110"/>
      <c r="F2042" s="1"/>
      <c r="G2042" s="1"/>
      <c r="H2042" s="110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3"/>
      <c r="U2042" s="1"/>
      <c r="V2042" s="1"/>
    </row>
    <row r="2043" spans="1:22" x14ac:dyDescent="0.25">
      <c r="A2043" s="1"/>
      <c r="B2043" s="1"/>
      <c r="C2043" s="1"/>
      <c r="D2043" s="1"/>
      <c r="E2043" s="110"/>
      <c r="F2043" s="1"/>
      <c r="G2043" s="1"/>
      <c r="H2043" s="110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3"/>
      <c r="U2043" s="1"/>
      <c r="V2043" s="1"/>
    </row>
    <row r="2044" spans="1:22" x14ac:dyDescent="0.25">
      <c r="A2044" s="1"/>
      <c r="B2044" s="1"/>
      <c r="C2044" s="1"/>
      <c r="D2044" s="1"/>
      <c r="E2044" s="110"/>
      <c r="F2044" s="1"/>
      <c r="G2044" s="1"/>
      <c r="H2044" s="110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3"/>
      <c r="U2044" s="1"/>
      <c r="V2044" s="1"/>
    </row>
    <row r="2045" spans="1:22" x14ac:dyDescent="0.25">
      <c r="A2045" s="1"/>
      <c r="B2045" s="1"/>
      <c r="C2045" s="1"/>
      <c r="D2045" s="1"/>
      <c r="E2045" s="110"/>
      <c r="F2045" s="1"/>
      <c r="G2045" s="1"/>
      <c r="H2045" s="110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3"/>
      <c r="U2045" s="1"/>
      <c r="V2045" s="1"/>
    </row>
    <row r="2046" spans="1:22" x14ac:dyDescent="0.25">
      <c r="A2046" s="1"/>
      <c r="B2046" s="1"/>
      <c r="C2046" s="1"/>
      <c r="D2046" s="1"/>
      <c r="E2046" s="110"/>
      <c r="F2046" s="1"/>
      <c r="G2046" s="1"/>
      <c r="H2046" s="110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3"/>
      <c r="U2046" s="1"/>
      <c r="V2046" s="1"/>
    </row>
    <row r="2047" spans="1:22" x14ac:dyDescent="0.25">
      <c r="A2047" s="1"/>
      <c r="B2047" s="1"/>
      <c r="C2047" s="1"/>
      <c r="D2047" s="1"/>
      <c r="E2047" s="110"/>
      <c r="F2047" s="1"/>
      <c r="G2047" s="1"/>
      <c r="H2047" s="110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3"/>
      <c r="U2047" s="1"/>
      <c r="V2047" s="1"/>
    </row>
    <row r="2048" spans="1:22" x14ac:dyDescent="0.25">
      <c r="A2048" s="1"/>
      <c r="B2048" s="1"/>
      <c r="C2048" s="1"/>
      <c r="D2048" s="1"/>
      <c r="E2048" s="110"/>
      <c r="F2048" s="1"/>
      <c r="G2048" s="1"/>
      <c r="H2048" s="110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3"/>
      <c r="U2048" s="1"/>
      <c r="V2048" s="1"/>
    </row>
    <row r="2049" spans="1:22" x14ac:dyDescent="0.25">
      <c r="A2049" s="1"/>
      <c r="B2049" s="1"/>
      <c r="C2049" s="1"/>
      <c r="D2049" s="1"/>
      <c r="E2049" s="110"/>
      <c r="F2049" s="1"/>
      <c r="G2049" s="1"/>
      <c r="H2049" s="110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3"/>
      <c r="U2049" s="1"/>
      <c r="V2049" s="1"/>
    </row>
    <row r="2050" spans="1:22" x14ac:dyDescent="0.25">
      <c r="A2050" s="1"/>
      <c r="B2050" s="1"/>
      <c r="C2050" s="1"/>
      <c r="D2050" s="1"/>
      <c r="E2050" s="110"/>
      <c r="F2050" s="1"/>
      <c r="G2050" s="1"/>
      <c r="H2050" s="110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3"/>
      <c r="U2050" s="1"/>
      <c r="V2050" s="1"/>
    </row>
    <row r="2051" spans="1:22" x14ac:dyDescent="0.25">
      <c r="A2051" s="1"/>
      <c r="B2051" s="1"/>
      <c r="C2051" s="1"/>
      <c r="D2051" s="1"/>
      <c r="E2051" s="110"/>
      <c r="F2051" s="1"/>
      <c r="G2051" s="1"/>
      <c r="H2051" s="110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3"/>
      <c r="U2051" s="1"/>
      <c r="V2051" s="1"/>
    </row>
    <row r="2052" spans="1:22" x14ac:dyDescent="0.25">
      <c r="A2052" s="1"/>
      <c r="B2052" s="1"/>
      <c r="C2052" s="1"/>
      <c r="D2052" s="1"/>
      <c r="E2052" s="110"/>
      <c r="F2052" s="1"/>
      <c r="G2052" s="1"/>
      <c r="H2052" s="110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3"/>
      <c r="U2052" s="1"/>
      <c r="V2052" s="1"/>
    </row>
    <row r="2053" spans="1:22" x14ac:dyDescent="0.25">
      <c r="A2053" s="1"/>
      <c r="B2053" s="1"/>
      <c r="C2053" s="1"/>
      <c r="D2053" s="1"/>
      <c r="E2053" s="110"/>
      <c r="F2053" s="1"/>
      <c r="G2053" s="1"/>
      <c r="H2053" s="110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3"/>
      <c r="U2053" s="1"/>
      <c r="V2053" s="1"/>
    </row>
    <row r="2054" spans="1:22" x14ac:dyDescent="0.25">
      <c r="A2054" s="1"/>
      <c r="B2054" s="1"/>
      <c r="C2054" s="1"/>
      <c r="D2054" s="1"/>
      <c r="E2054" s="110"/>
      <c r="F2054" s="1"/>
      <c r="G2054" s="1"/>
      <c r="H2054" s="110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3"/>
      <c r="U2054" s="1"/>
      <c r="V2054" s="1"/>
    </row>
    <row r="2055" spans="1:22" x14ac:dyDescent="0.25">
      <c r="A2055" s="1"/>
      <c r="B2055" s="1"/>
      <c r="C2055" s="1"/>
      <c r="D2055" s="1"/>
      <c r="E2055" s="110"/>
      <c r="F2055" s="1"/>
      <c r="G2055" s="1"/>
      <c r="H2055" s="110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3"/>
      <c r="U2055" s="1"/>
      <c r="V2055" s="1"/>
    </row>
    <row r="2056" spans="1:22" x14ac:dyDescent="0.25">
      <c r="A2056" s="1"/>
      <c r="B2056" s="1"/>
      <c r="C2056" s="1"/>
      <c r="D2056" s="1"/>
      <c r="E2056" s="110"/>
      <c r="F2056" s="1"/>
      <c r="G2056" s="1"/>
      <c r="H2056" s="110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3"/>
      <c r="U2056" s="1"/>
      <c r="V2056" s="1"/>
    </row>
    <row r="2057" spans="1:22" x14ac:dyDescent="0.25">
      <c r="A2057" s="1"/>
      <c r="B2057" s="1"/>
      <c r="C2057" s="1"/>
      <c r="D2057" s="1"/>
      <c r="E2057" s="110"/>
      <c r="F2057" s="1"/>
      <c r="G2057" s="1"/>
      <c r="H2057" s="110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3"/>
      <c r="U2057" s="1"/>
      <c r="V2057" s="1"/>
    </row>
    <row r="2058" spans="1:22" x14ac:dyDescent="0.25">
      <c r="A2058" s="1"/>
      <c r="B2058" s="1"/>
      <c r="C2058" s="1"/>
      <c r="D2058" s="1"/>
      <c r="E2058" s="110"/>
      <c r="F2058" s="1"/>
      <c r="G2058" s="1"/>
      <c r="H2058" s="110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3"/>
      <c r="U2058" s="1"/>
      <c r="V2058" s="1"/>
    </row>
    <row r="2059" spans="1:22" x14ac:dyDescent="0.25">
      <c r="A2059" s="1"/>
      <c r="B2059" s="1"/>
      <c r="C2059" s="1"/>
      <c r="D2059" s="1"/>
      <c r="E2059" s="110"/>
      <c r="F2059" s="1"/>
      <c r="G2059" s="1"/>
      <c r="H2059" s="110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3"/>
      <c r="U2059" s="1"/>
      <c r="V2059" s="1"/>
    </row>
    <row r="2060" spans="1:22" x14ac:dyDescent="0.25">
      <c r="A2060" s="1"/>
      <c r="B2060" s="1"/>
      <c r="C2060" s="1"/>
      <c r="D2060" s="1"/>
      <c r="E2060" s="110"/>
      <c r="F2060" s="1"/>
      <c r="G2060" s="1"/>
      <c r="H2060" s="110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3"/>
      <c r="U2060" s="1"/>
      <c r="V2060" s="1"/>
    </row>
    <row r="2061" spans="1:22" x14ac:dyDescent="0.25">
      <c r="A2061" s="1"/>
      <c r="B2061" s="1"/>
      <c r="C2061" s="1"/>
      <c r="D2061" s="1"/>
      <c r="E2061" s="110"/>
      <c r="F2061" s="1"/>
      <c r="G2061" s="1"/>
      <c r="H2061" s="110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3"/>
      <c r="U2061" s="1"/>
      <c r="V2061" s="1"/>
    </row>
    <row r="2062" spans="1:22" x14ac:dyDescent="0.25">
      <c r="A2062" s="1"/>
      <c r="B2062" s="1"/>
      <c r="C2062" s="1"/>
      <c r="D2062" s="1"/>
      <c r="E2062" s="110"/>
      <c r="F2062" s="1"/>
      <c r="G2062" s="1"/>
      <c r="H2062" s="110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3"/>
      <c r="U2062" s="1"/>
      <c r="V2062" s="1"/>
    </row>
    <row r="2063" spans="1:22" x14ac:dyDescent="0.25">
      <c r="A2063" s="1"/>
      <c r="B2063" s="1"/>
      <c r="C2063" s="1"/>
      <c r="D2063" s="1"/>
      <c r="E2063" s="110"/>
      <c r="F2063" s="1"/>
      <c r="G2063" s="1"/>
      <c r="H2063" s="110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3"/>
      <c r="U2063" s="1"/>
      <c r="V2063" s="1"/>
    </row>
    <row r="2064" spans="1:22" x14ac:dyDescent="0.25">
      <c r="A2064" s="1"/>
      <c r="B2064" s="1"/>
      <c r="C2064" s="1"/>
      <c r="D2064" s="1"/>
      <c r="E2064" s="110"/>
      <c r="F2064" s="1"/>
      <c r="G2064" s="1"/>
      <c r="H2064" s="110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3"/>
      <c r="U2064" s="1"/>
      <c r="V2064" s="1"/>
    </row>
    <row r="2065" spans="1:22" x14ac:dyDescent="0.25">
      <c r="A2065" s="1"/>
      <c r="B2065" s="1"/>
      <c r="C2065" s="1"/>
      <c r="D2065" s="1"/>
      <c r="E2065" s="110"/>
      <c r="F2065" s="1"/>
      <c r="G2065" s="1"/>
      <c r="H2065" s="110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3"/>
      <c r="U2065" s="1"/>
      <c r="V2065" s="1"/>
    </row>
    <row r="2066" spans="1:22" x14ac:dyDescent="0.25">
      <c r="A2066" s="1"/>
      <c r="B2066" s="1"/>
      <c r="C2066" s="1"/>
      <c r="D2066" s="1"/>
      <c r="E2066" s="110"/>
      <c r="F2066" s="1"/>
      <c r="G2066" s="1"/>
      <c r="H2066" s="110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3"/>
      <c r="U2066" s="1"/>
      <c r="V2066" s="1"/>
    </row>
    <row r="2067" spans="1:22" x14ac:dyDescent="0.25">
      <c r="A2067" s="1"/>
      <c r="B2067" s="1"/>
      <c r="C2067" s="1"/>
      <c r="D2067" s="1"/>
      <c r="E2067" s="110"/>
      <c r="F2067" s="1"/>
      <c r="G2067" s="1"/>
      <c r="H2067" s="110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3"/>
      <c r="U2067" s="1"/>
      <c r="V2067" s="1"/>
    </row>
    <row r="2068" spans="1:22" x14ac:dyDescent="0.25">
      <c r="A2068" s="1"/>
      <c r="B2068" s="1"/>
      <c r="C2068" s="1"/>
      <c r="D2068" s="1"/>
      <c r="E2068" s="110"/>
      <c r="F2068" s="1"/>
      <c r="G2068" s="1"/>
      <c r="H2068" s="110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3"/>
      <c r="U2068" s="1"/>
      <c r="V2068" s="1"/>
    </row>
    <row r="2069" spans="1:22" x14ac:dyDescent="0.25">
      <c r="A2069" s="1"/>
      <c r="B2069" s="1"/>
      <c r="C2069" s="1"/>
      <c r="D2069" s="1"/>
      <c r="E2069" s="110"/>
      <c r="F2069" s="1"/>
      <c r="G2069" s="1"/>
      <c r="H2069" s="110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3"/>
      <c r="U2069" s="1"/>
      <c r="V2069" s="1"/>
    </row>
    <row r="2070" spans="1:22" x14ac:dyDescent="0.25">
      <c r="A2070" s="1"/>
      <c r="B2070" s="1"/>
      <c r="C2070" s="1"/>
      <c r="D2070" s="1"/>
      <c r="E2070" s="110"/>
      <c r="F2070" s="1"/>
      <c r="G2070" s="1"/>
      <c r="H2070" s="110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3"/>
      <c r="U2070" s="1"/>
      <c r="V2070" s="1"/>
    </row>
    <row r="2071" spans="1:22" x14ac:dyDescent="0.25">
      <c r="A2071" s="1"/>
      <c r="B2071" s="1"/>
      <c r="C2071" s="1"/>
      <c r="D2071" s="1"/>
      <c r="E2071" s="110"/>
      <c r="F2071" s="1"/>
      <c r="G2071" s="1"/>
      <c r="H2071" s="110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3"/>
      <c r="U2071" s="1"/>
      <c r="V2071" s="1"/>
    </row>
    <row r="2072" spans="1:22" x14ac:dyDescent="0.25">
      <c r="A2072" s="1"/>
      <c r="B2072" s="1"/>
      <c r="C2072" s="1"/>
      <c r="D2072" s="1"/>
      <c r="E2072" s="110"/>
      <c r="F2072" s="1"/>
      <c r="G2072" s="1"/>
      <c r="H2072" s="110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3"/>
      <c r="U2072" s="1"/>
      <c r="V2072" s="1"/>
    </row>
    <row r="2073" spans="1:22" x14ac:dyDescent="0.25">
      <c r="A2073" s="1"/>
      <c r="B2073" s="1"/>
      <c r="C2073" s="1"/>
      <c r="D2073" s="1"/>
      <c r="E2073" s="110"/>
      <c r="F2073" s="1"/>
      <c r="G2073" s="1"/>
      <c r="H2073" s="110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3"/>
      <c r="U2073" s="1"/>
      <c r="V2073" s="1"/>
    </row>
    <row r="2074" spans="1:22" x14ac:dyDescent="0.25">
      <c r="A2074" s="1"/>
      <c r="B2074" s="1"/>
      <c r="C2074" s="1"/>
      <c r="D2074" s="1"/>
      <c r="E2074" s="110"/>
      <c r="F2074" s="1"/>
      <c r="G2074" s="1"/>
      <c r="H2074" s="110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3"/>
      <c r="U2074" s="1"/>
      <c r="V2074" s="1"/>
    </row>
    <row r="2075" spans="1:22" x14ac:dyDescent="0.25">
      <c r="A2075" s="1"/>
      <c r="B2075" s="1"/>
      <c r="C2075" s="1"/>
      <c r="D2075" s="1"/>
      <c r="E2075" s="110"/>
      <c r="F2075" s="1"/>
      <c r="G2075" s="1"/>
      <c r="H2075" s="110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3"/>
      <c r="U2075" s="1"/>
      <c r="V2075" s="1"/>
    </row>
    <row r="2076" spans="1:22" x14ac:dyDescent="0.25">
      <c r="A2076" s="1"/>
      <c r="B2076" s="1"/>
      <c r="C2076" s="1"/>
      <c r="D2076" s="1"/>
      <c r="E2076" s="110"/>
      <c r="F2076" s="1"/>
      <c r="G2076" s="1"/>
      <c r="H2076" s="110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3"/>
      <c r="U2076" s="1"/>
      <c r="V2076" s="1"/>
    </row>
    <row r="2077" spans="1:22" x14ac:dyDescent="0.25">
      <c r="A2077" s="1"/>
      <c r="B2077" s="1"/>
      <c r="C2077" s="1"/>
      <c r="D2077" s="1"/>
      <c r="E2077" s="110"/>
      <c r="F2077" s="1"/>
      <c r="G2077" s="1"/>
      <c r="H2077" s="110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3"/>
      <c r="U2077" s="1"/>
      <c r="V2077" s="1"/>
    </row>
    <row r="2078" spans="1:22" x14ac:dyDescent="0.25">
      <c r="A2078" s="1"/>
      <c r="B2078" s="1"/>
      <c r="C2078" s="1"/>
      <c r="D2078" s="1"/>
      <c r="E2078" s="110"/>
      <c r="F2078" s="1"/>
      <c r="G2078" s="1"/>
      <c r="H2078" s="110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3"/>
      <c r="U2078" s="1"/>
      <c r="V2078" s="1"/>
    </row>
    <row r="2079" spans="1:22" x14ac:dyDescent="0.25">
      <c r="A2079" s="1"/>
      <c r="B2079" s="1"/>
      <c r="C2079" s="1"/>
      <c r="D2079" s="1"/>
      <c r="E2079" s="110"/>
      <c r="F2079" s="1"/>
      <c r="G2079" s="1"/>
      <c r="H2079" s="110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3"/>
      <c r="U2079" s="1"/>
      <c r="V2079" s="1"/>
    </row>
    <row r="2080" spans="1:22" x14ac:dyDescent="0.25">
      <c r="A2080" s="1"/>
      <c r="B2080" s="1"/>
      <c r="C2080" s="1"/>
      <c r="D2080" s="1"/>
      <c r="E2080" s="110"/>
      <c r="F2080" s="1"/>
      <c r="G2080" s="1"/>
      <c r="H2080" s="110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3"/>
      <c r="U2080" s="1"/>
      <c r="V2080" s="1"/>
    </row>
    <row r="2081" spans="1:22" x14ac:dyDescent="0.25">
      <c r="A2081" s="1"/>
      <c r="B2081" s="1"/>
      <c r="C2081" s="1"/>
      <c r="D2081" s="1"/>
      <c r="E2081" s="110"/>
      <c r="F2081" s="1"/>
      <c r="G2081" s="1"/>
      <c r="H2081" s="110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3"/>
      <c r="U2081" s="1"/>
      <c r="V2081" s="1"/>
    </row>
    <row r="2082" spans="1:22" x14ac:dyDescent="0.25">
      <c r="A2082" s="1"/>
      <c r="B2082" s="1"/>
      <c r="C2082" s="1"/>
      <c r="D2082" s="1"/>
      <c r="E2082" s="110"/>
      <c r="F2082" s="1"/>
      <c r="G2082" s="1"/>
      <c r="H2082" s="110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3"/>
      <c r="U2082" s="1"/>
      <c r="V2082" s="1"/>
    </row>
    <row r="2083" spans="1:22" x14ac:dyDescent="0.25">
      <c r="A2083" s="1"/>
      <c r="B2083" s="1"/>
      <c r="C2083" s="1"/>
      <c r="D2083" s="1"/>
      <c r="E2083" s="110"/>
      <c r="F2083" s="1"/>
      <c r="G2083" s="1"/>
      <c r="H2083" s="110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3"/>
      <c r="U2083" s="1"/>
      <c r="V2083" s="1"/>
    </row>
    <row r="2084" spans="1:22" x14ac:dyDescent="0.25">
      <c r="A2084" s="1"/>
      <c r="B2084" s="1"/>
      <c r="C2084" s="1"/>
      <c r="D2084" s="1"/>
      <c r="E2084" s="110"/>
      <c r="F2084" s="1"/>
      <c r="G2084" s="1"/>
      <c r="H2084" s="110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3"/>
      <c r="U2084" s="1"/>
      <c r="V2084" s="1"/>
    </row>
    <row r="2085" spans="1:22" x14ac:dyDescent="0.25">
      <c r="A2085" s="1"/>
      <c r="B2085" s="1"/>
      <c r="C2085" s="1"/>
      <c r="D2085" s="1"/>
      <c r="E2085" s="110"/>
      <c r="F2085" s="1"/>
      <c r="G2085" s="1"/>
      <c r="H2085" s="110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3"/>
      <c r="U2085" s="1"/>
      <c r="V2085" s="1"/>
    </row>
    <row r="2086" spans="1:22" x14ac:dyDescent="0.25">
      <c r="A2086" s="1"/>
      <c r="B2086" s="1"/>
      <c r="C2086" s="1"/>
      <c r="D2086" s="1"/>
      <c r="E2086" s="110"/>
      <c r="F2086" s="1"/>
      <c r="G2086" s="1"/>
      <c r="H2086" s="110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3"/>
      <c r="U2086" s="1"/>
      <c r="V2086" s="1"/>
    </row>
    <row r="2087" spans="1:22" x14ac:dyDescent="0.25">
      <c r="A2087" s="1"/>
      <c r="B2087" s="1"/>
      <c r="C2087" s="1"/>
      <c r="D2087" s="1"/>
      <c r="E2087" s="110"/>
      <c r="F2087" s="1"/>
      <c r="G2087" s="1"/>
      <c r="H2087" s="110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3"/>
      <c r="U2087" s="1"/>
      <c r="V2087" s="1"/>
    </row>
    <row r="2088" spans="1:22" x14ac:dyDescent="0.25">
      <c r="A2088" s="1"/>
      <c r="B2088" s="1"/>
      <c r="C2088" s="1"/>
      <c r="D2088" s="1"/>
      <c r="E2088" s="110"/>
      <c r="F2088" s="1"/>
      <c r="G2088" s="1"/>
      <c r="H2088" s="110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3"/>
      <c r="U2088" s="1"/>
      <c r="V2088" s="1"/>
    </row>
    <row r="2089" spans="1:22" x14ac:dyDescent="0.25">
      <c r="A2089" s="1"/>
      <c r="B2089" s="1"/>
      <c r="C2089" s="1"/>
      <c r="D2089" s="1"/>
      <c r="E2089" s="110"/>
      <c r="F2089" s="1"/>
      <c r="G2089" s="1"/>
      <c r="H2089" s="110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3"/>
      <c r="U2089" s="1"/>
      <c r="V2089" s="1"/>
    </row>
    <row r="2090" spans="1:22" x14ac:dyDescent="0.25">
      <c r="A2090" s="1"/>
      <c r="B2090" s="1"/>
      <c r="C2090" s="1"/>
      <c r="D2090" s="1"/>
      <c r="E2090" s="110"/>
      <c r="F2090" s="1"/>
      <c r="G2090" s="1"/>
      <c r="H2090" s="110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3"/>
      <c r="U2090" s="1"/>
      <c r="V2090" s="1"/>
    </row>
    <row r="2091" spans="1:22" x14ac:dyDescent="0.25">
      <c r="A2091" s="1"/>
      <c r="B2091" s="1"/>
      <c r="C2091" s="1"/>
      <c r="D2091" s="1"/>
      <c r="E2091" s="110"/>
      <c r="F2091" s="1"/>
      <c r="G2091" s="1"/>
      <c r="H2091" s="110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3"/>
      <c r="U2091" s="1"/>
      <c r="V2091" s="1"/>
    </row>
    <row r="2092" spans="1:22" x14ac:dyDescent="0.25">
      <c r="A2092" s="1"/>
      <c r="B2092" s="1"/>
      <c r="C2092" s="1"/>
      <c r="D2092" s="1"/>
      <c r="E2092" s="110"/>
      <c r="F2092" s="1"/>
      <c r="G2092" s="1"/>
      <c r="H2092" s="110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3"/>
      <c r="U2092" s="1"/>
      <c r="V2092" s="1"/>
    </row>
    <row r="2093" spans="1:22" x14ac:dyDescent="0.25">
      <c r="A2093" s="1"/>
      <c r="B2093" s="1"/>
      <c r="C2093" s="1"/>
      <c r="D2093" s="1"/>
      <c r="E2093" s="110"/>
      <c r="F2093" s="1"/>
      <c r="G2093" s="1"/>
      <c r="H2093" s="110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3"/>
      <c r="U2093" s="1"/>
      <c r="V2093" s="1"/>
    </row>
    <row r="2094" spans="1:22" x14ac:dyDescent="0.25">
      <c r="A2094" s="1"/>
      <c r="B2094" s="1"/>
      <c r="C2094" s="1"/>
      <c r="D2094" s="1"/>
      <c r="E2094" s="110"/>
      <c r="F2094" s="1"/>
      <c r="G2094" s="1"/>
      <c r="H2094" s="110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3"/>
      <c r="U2094" s="1"/>
      <c r="V2094" s="1"/>
    </row>
    <row r="2095" spans="1:22" x14ac:dyDescent="0.25">
      <c r="A2095" s="1"/>
      <c r="B2095" s="1"/>
      <c r="C2095" s="1"/>
      <c r="D2095" s="1"/>
      <c r="E2095" s="110"/>
      <c r="F2095" s="1"/>
      <c r="G2095" s="1"/>
      <c r="H2095" s="110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3"/>
      <c r="U2095" s="1"/>
      <c r="V2095" s="1"/>
    </row>
    <row r="2096" spans="1:22" x14ac:dyDescent="0.25">
      <c r="A2096" s="1"/>
      <c r="B2096" s="1"/>
      <c r="C2096" s="1"/>
      <c r="D2096" s="1"/>
      <c r="E2096" s="110"/>
      <c r="F2096" s="1"/>
      <c r="G2096" s="1"/>
      <c r="H2096" s="110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3"/>
      <c r="U2096" s="1"/>
      <c r="V2096" s="1"/>
    </row>
    <row r="2097" spans="1:22" x14ac:dyDescent="0.25">
      <c r="A2097" s="1"/>
      <c r="B2097" s="1"/>
      <c r="C2097" s="1"/>
      <c r="D2097" s="1"/>
      <c r="E2097" s="110"/>
      <c r="F2097" s="1"/>
      <c r="G2097" s="1"/>
      <c r="H2097" s="110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3"/>
      <c r="U2097" s="1"/>
      <c r="V2097" s="1"/>
    </row>
    <row r="2098" spans="1:22" x14ac:dyDescent="0.25">
      <c r="A2098" s="1"/>
      <c r="B2098" s="1"/>
      <c r="C2098" s="1"/>
      <c r="D2098" s="1"/>
      <c r="E2098" s="110"/>
      <c r="F2098" s="1"/>
      <c r="G2098" s="1"/>
      <c r="H2098" s="110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3"/>
      <c r="U2098" s="1"/>
      <c r="V2098" s="1"/>
    </row>
    <row r="2099" spans="1:22" x14ac:dyDescent="0.25">
      <c r="A2099" s="1"/>
      <c r="B2099" s="1"/>
      <c r="C2099" s="1"/>
      <c r="D2099" s="1"/>
      <c r="E2099" s="110"/>
      <c r="F2099" s="1"/>
      <c r="G2099" s="1"/>
      <c r="H2099" s="110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3"/>
      <c r="U2099" s="1"/>
      <c r="V2099" s="1"/>
    </row>
    <row r="2100" spans="1:22" x14ac:dyDescent="0.25">
      <c r="A2100" s="1"/>
      <c r="B2100" s="1"/>
      <c r="C2100" s="1"/>
      <c r="D2100" s="1"/>
      <c r="E2100" s="110"/>
      <c r="F2100" s="1"/>
      <c r="G2100" s="1"/>
      <c r="H2100" s="110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3"/>
      <c r="U2100" s="1"/>
      <c r="V2100" s="1"/>
    </row>
    <row r="2101" spans="1:22" x14ac:dyDescent="0.25">
      <c r="A2101" s="1"/>
      <c r="B2101" s="1"/>
      <c r="C2101" s="1"/>
      <c r="D2101" s="1"/>
      <c r="E2101" s="110"/>
      <c r="F2101" s="1"/>
      <c r="G2101" s="1"/>
      <c r="H2101" s="110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3"/>
      <c r="U2101" s="1"/>
      <c r="V2101" s="1"/>
    </row>
    <row r="2102" spans="1:22" x14ac:dyDescent="0.25">
      <c r="A2102" s="1"/>
      <c r="B2102" s="1"/>
      <c r="C2102" s="1"/>
      <c r="D2102" s="1"/>
      <c r="E2102" s="110"/>
      <c r="F2102" s="1"/>
      <c r="G2102" s="1"/>
      <c r="H2102" s="110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3"/>
      <c r="U2102" s="1"/>
      <c r="V2102" s="1"/>
    </row>
    <row r="2103" spans="1:22" x14ac:dyDescent="0.25">
      <c r="A2103" s="1"/>
      <c r="B2103" s="1"/>
      <c r="C2103" s="1"/>
      <c r="D2103" s="1"/>
      <c r="E2103" s="110"/>
      <c r="F2103" s="1"/>
      <c r="G2103" s="1"/>
      <c r="H2103" s="110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3"/>
      <c r="U2103" s="1"/>
      <c r="V2103" s="1"/>
    </row>
    <row r="2104" spans="1:22" x14ac:dyDescent="0.25">
      <c r="A2104" s="1"/>
      <c r="B2104" s="1"/>
      <c r="C2104" s="1"/>
      <c r="D2104" s="1"/>
      <c r="E2104" s="110"/>
      <c r="F2104" s="1"/>
      <c r="G2104" s="1"/>
      <c r="H2104" s="110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3"/>
      <c r="U2104" s="1"/>
      <c r="V2104" s="1"/>
    </row>
    <row r="2105" spans="1:22" x14ac:dyDescent="0.25">
      <c r="A2105" s="1"/>
      <c r="B2105" s="1"/>
      <c r="C2105" s="1"/>
      <c r="D2105" s="1"/>
      <c r="E2105" s="110"/>
      <c r="F2105" s="1"/>
      <c r="G2105" s="1"/>
      <c r="H2105" s="110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3"/>
      <c r="U2105" s="1"/>
      <c r="V2105" s="1"/>
    </row>
    <row r="2106" spans="1:22" x14ac:dyDescent="0.25">
      <c r="A2106" s="1"/>
      <c r="B2106" s="1"/>
      <c r="C2106" s="1"/>
      <c r="D2106" s="1"/>
      <c r="E2106" s="110"/>
      <c r="F2106" s="1"/>
      <c r="G2106" s="1"/>
      <c r="H2106" s="110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3"/>
      <c r="U2106" s="1"/>
      <c r="V2106" s="1"/>
    </row>
    <row r="2107" spans="1:22" x14ac:dyDescent="0.25">
      <c r="A2107" s="1"/>
      <c r="B2107" s="1"/>
      <c r="C2107" s="1"/>
      <c r="D2107" s="1"/>
      <c r="E2107" s="110"/>
      <c r="F2107" s="1"/>
      <c r="G2107" s="1"/>
      <c r="H2107" s="110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3"/>
      <c r="U2107" s="1"/>
      <c r="V2107" s="1"/>
    </row>
    <row r="2108" spans="1:22" x14ac:dyDescent="0.25">
      <c r="A2108" s="1"/>
      <c r="B2108" s="1"/>
      <c r="C2108" s="1"/>
      <c r="D2108" s="1"/>
      <c r="E2108" s="110"/>
      <c r="F2108" s="1"/>
      <c r="G2108" s="1"/>
      <c r="H2108" s="110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3"/>
      <c r="U2108" s="1"/>
      <c r="V2108" s="1"/>
    </row>
    <row r="2109" spans="1:22" x14ac:dyDescent="0.25">
      <c r="A2109" s="1"/>
      <c r="B2109" s="1"/>
      <c r="C2109" s="1"/>
      <c r="D2109" s="1"/>
      <c r="E2109" s="110"/>
      <c r="F2109" s="1"/>
      <c r="G2109" s="1"/>
      <c r="H2109" s="110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3"/>
      <c r="U2109" s="1"/>
      <c r="V2109" s="1"/>
    </row>
    <row r="2110" spans="1:22" x14ac:dyDescent="0.25">
      <c r="A2110" s="1"/>
      <c r="B2110" s="1"/>
      <c r="C2110" s="1"/>
      <c r="D2110" s="1"/>
      <c r="E2110" s="110"/>
      <c r="F2110" s="1"/>
      <c r="G2110" s="1"/>
      <c r="H2110" s="110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3"/>
      <c r="U2110" s="1"/>
      <c r="V2110" s="1"/>
    </row>
    <row r="2111" spans="1:22" x14ac:dyDescent="0.25">
      <c r="A2111" s="1"/>
      <c r="B2111" s="1"/>
      <c r="C2111" s="1"/>
      <c r="D2111" s="1"/>
      <c r="E2111" s="110"/>
      <c r="F2111" s="1"/>
      <c r="G2111" s="1"/>
      <c r="H2111" s="110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3"/>
      <c r="U2111" s="1"/>
      <c r="V2111" s="1"/>
    </row>
    <row r="2112" spans="1:22" x14ac:dyDescent="0.25">
      <c r="A2112" s="1"/>
      <c r="B2112" s="1"/>
      <c r="C2112" s="1"/>
      <c r="D2112" s="1"/>
      <c r="E2112" s="110"/>
      <c r="F2112" s="1"/>
      <c r="G2112" s="1"/>
      <c r="H2112" s="110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3"/>
      <c r="U2112" s="1"/>
      <c r="V2112" s="1"/>
    </row>
    <row r="2113" spans="1:22" x14ac:dyDescent="0.25">
      <c r="A2113" s="1"/>
      <c r="B2113" s="1"/>
      <c r="C2113" s="1"/>
      <c r="D2113" s="1"/>
      <c r="E2113" s="110"/>
      <c r="F2113" s="1"/>
      <c r="G2113" s="1"/>
      <c r="H2113" s="110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3"/>
      <c r="U2113" s="1"/>
      <c r="V2113" s="1"/>
    </row>
    <row r="2114" spans="1:22" x14ac:dyDescent="0.25">
      <c r="A2114" s="1"/>
      <c r="B2114" s="1"/>
      <c r="C2114" s="1"/>
      <c r="D2114" s="1"/>
      <c r="E2114" s="110"/>
      <c r="F2114" s="1"/>
      <c r="G2114" s="1"/>
      <c r="H2114" s="110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3"/>
      <c r="U2114" s="1"/>
      <c r="V2114" s="1"/>
    </row>
    <row r="2115" spans="1:22" x14ac:dyDescent="0.25">
      <c r="A2115" s="1"/>
      <c r="B2115" s="1"/>
      <c r="C2115" s="1"/>
      <c r="D2115" s="1"/>
      <c r="E2115" s="110"/>
      <c r="F2115" s="1"/>
      <c r="G2115" s="1"/>
      <c r="H2115" s="110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3"/>
      <c r="U2115" s="1"/>
      <c r="V2115" s="1"/>
    </row>
    <row r="2116" spans="1:22" x14ac:dyDescent="0.25">
      <c r="A2116" s="1"/>
      <c r="B2116" s="1"/>
      <c r="C2116" s="1"/>
      <c r="D2116" s="1"/>
      <c r="E2116" s="110"/>
      <c r="F2116" s="1"/>
      <c r="G2116" s="1"/>
      <c r="H2116" s="110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3"/>
      <c r="U2116" s="1"/>
      <c r="V2116" s="1"/>
    </row>
    <row r="2117" spans="1:22" x14ac:dyDescent="0.25">
      <c r="A2117" s="1"/>
      <c r="B2117" s="1"/>
      <c r="C2117" s="1"/>
      <c r="D2117" s="1"/>
      <c r="E2117" s="110"/>
      <c r="F2117" s="1"/>
      <c r="G2117" s="1"/>
      <c r="H2117" s="110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3"/>
      <c r="U2117" s="1"/>
      <c r="V2117" s="1"/>
    </row>
    <row r="2118" spans="1:22" x14ac:dyDescent="0.25">
      <c r="A2118" s="1"/>
      <c r="B2118" s="1"/>
      <c r="C2118" s="1"/>
      <c r="D2118" s="1"/>
      <c r="E2118" s="110"/>
      <c r="F2118" s="1"/>
      <c r="G2118" s="1"/>
      <c r="H2118" s="110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3"/>
      <c r="U2118" s="1"/>
      <c r="V2118" s="1"/>
    </row>
    <row r="2119" spans="1:22" x14ac:dyDescent="0.25">
      <c r="A2119" s="1"/>
      <c r="B2119" s="1"/>
      <c r="C2119" s="1"/>
      <c r="D2119" s="1"/>
      <c r="E2119" s="110"/>
      <c r="F2119" s="1"/>
      <c r="G2119" s="1"/>
      <c r="H2119" s="110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3"/>
      <c r="U2119" s="1"/>
      <c r="V2119" s="1"/>
    </row>
    <row r="2120" spans="1:22" x14ac:dyDescent="0.25">
      <c r="A2120" s="1"/>
      <c r="B2120" s="1"/>
      <c r="C2120" s="1"/>
      <c r="D2120" s="1"/>
      <c r="E2120" s="110"/>
      <c r="F2120" s="1"/>
      <c r="G2120" s="1"/>
      <c r="H2120" s="110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3"/>
      <c r="U2120" s="1"/>
      <c r="V2120" s="1"/>
    </row>
    <row r="2121" spans="1:22" x14ac:dyDescent="0.25">
      <c r="A2121" s="1"/>
      <c r="B2121" s="1"/>
      <c r="C2121" s="1"/>
      <c r="D2121" s="1"/>
      <c r="E2121" s="110"/>
      <c r="F2121" s="1"/>
      <c r="G2121" s="1"/>
      <c r="H2121" s="110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3"/>
      <c r="U2121" s="1"/>
      <c r="V2121" s="1"/>
    </row>
    <row r="2122" spans="1:22" x14ac:dyDescent="0.25">
      <c r="A2122" s="1"/>
      <c r="B2122" s="1"/>
      <c r="C2122" s="1"/>
      <c r="D2122" s="1"/>
      <c r="E2122" s="110"/>
      <c r="F2122" s="1"/>
      <c r="G2122" s="1"/>
      <c r="H2122" s="110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3"/>
      <c r="U2122" s="1"/>
      <c r="V2122" s="1"/>
    </row>
    <row r="2123" spans="1:22" x14ac:dyDescent="0.25">
      <c r="A2123" s="1"/>
      <c r="B2123" s="1"/>
      <c r="C2123" s="1"/>
      <c r="D2123" s="1"/>
      <c r="E2123" s="110"/>
      <c r="F2123" s="1"/>
      <c r="G2123" s="1"/>
      <c r="H2123" s="110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3"/>
      <c r="U2123" s="1"/>
      <c r="V2123" s="1"/>
    </row>
    <row r="2124" spans="1:22" x14ac:dyDescent="0.25">
      <c r="A2124" s="1"/>
      <c r="B2124" s="1"/>
      <c r="C2124" s="1"/>
      <c r="D2124" s="1"/>
      <c r="E2124" s="110"/>
      <c r="F2124" s="1"/>
      <c r="G2124" s="1"/>
      <c r="H2124" s="110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3"/>
      <c r="U2124" s="1"/>
      <c r="V2124" s="1"/>
    </row>
    <row r="2125" spans="1:22" x14ac:dyDescent="0.25">
      <c r="A2125" s="1"/>
      <c r="B2125" s="1"/>
      <c r="C2125" s="1"/>
      <c r="D2125" s="1"/>
      <c r="E2125" s="110"/>
      <c r="F2125" s="1"/>
      <c r="G2125" s="1"/>
      <c r="H2125" s="110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3"/>
      <c r="U2125" s="1"/>
      <c r="V2125" s="1"/>
    </row>
    <row r="2126" spans="1:22" x14ac:dyDescent="0.25">
      <c r="A2126" s="1"/>
      <c r="B2126" s="1"/>
      <c r="C2126" s="1"/>
      <c r="D2126" s="1"/>
      <c r="E2126" s="110"/>
      <c r="F2126" s="1"/>
      <c r="G2126" s="1"/>
      <c r="H2126" s="110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3"/>
      <c r="U2126" s="1"/>
      <c r="V2126" s="1"/>
    </row>
    <row r="2127" spans="1:22" x14ac:dyDescent="0.25">
      <c r="A2127" s="1"/>
      <c r="B2127" s="1"/>
      <c r="C2127" s="1"/>
      <c r="D2127" s="1"/>
      <c r="E2127" s="110"/>
      <c r="F2127" s="1"/>
      <c r="G2127" s="1"/>
      <c r="H2127" s="110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3"/>
      <c r="U2127" s="1"/>
      <c r="V2127" s="1"/>
    </row>
    <row r="2128" spans="1:22" x14ac:dyDescent="0.25">
      <c r="A2128" s="1"/>
      <c r="B2128" s="1"/>
      <c r="C2128" s="1"/>
      <c r="D2128" s="1"/>
      <c r="E2128" s="110"/>
      <c r="F2128" s="1"/>
      <c r="G2128" s="1"/>
      <c r="H2128" s="110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3"/>
      <c r="U2128" s="1"/>
      <c r="V2128" s="1"/>
    </row>
    <row r="2129" spans="1:22" x14ac:dyDescent="0.25">
      <c r="A2129" s="1"/>
      <c r="B2129" s="1"/>
      <c r="C2129" s="1"/>
      <c r="D2129" s="1"/>
      <c r="E2129" s="110"/>
      <c r="F2129" s="1"/>
      <c r="G2129" s="1"/>
      <c r="H2129" s="110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3"/>
      <c r="U2129" s="1"/>
      <c r="V2129" s="1"/>
    </row>
    <row r="2130" spans="1:22" x14ac:dyDescent="0.25">
      <c r="A2130" s="1"/>
      <c r="B2130" s="1"/>
      <c r="C2130" s="1"/>
      <c r="D2130" s="1"/>
      <c r="E2130" s="110"/>
      <c r="F2130" s="1"/>
      <c r="G2130" s="1"/>
      <c r="H2130" s="110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3"/>
      <c r="U2130" s="1"/>
      <c r="V2130" s="1"/>
    </row>
    <row r="2131" spans="1:22" x14ac:dyDescent="0.25">
      <c r="A2131" s="1"/>
      <c r="B2131" s="1"/>
      <c r="C2131" s="1"/>
      <c r="D2131" s="1"/>
      <c r="E2131" s="110"/>
      <c r="F2131" s="1"/>
      <c r="G2131" s="1"/>
      <c r="H2131" s="110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3"/>
      <c r="U2131" s="1"/>
      <c r="V2131" s="1"/>
    </row>
    <row r="2132" spans="1:22" x14ac:dyDescent="0.25">
      <c r="A2132" s="1"/>
      <c r="B2132" s="1"/>
      <c r="C2132" s="1"/>
      <c r="D2132" s="1"/>
      <c r="E2132" s="110"/>
      <c r="F2132" s="1"/>
      <c r="G2132" s="1"/>
      <c r="H2132" s="110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3"/>
      <c r="U2132" s="1"/>
      <c r="V2132" s="1"/>
    </row>
    <row r="2133" spans="1:22" x14ac:dyDescent="0.25">
      <c r="A2133" s="1"/>
      <c r="B2133" s="1"/>
      <c r="C2133" s="1"/>
      <c r="D2133" s="1"/>
      <c r="E2133" s="110"/>
      <c r="F2133" s="1"/>
      <c r="G2133" s="1"/>
      <c r="H2133" s="110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3"/>
      <c r="U2133" s="1"/>
      <c r="V2133" s="1"/>
    </row>
    <row r="2134" spans="1:22" x14ac:dyDescent="0.25">
      <c r="A2134" s="1"/>
      <c r="B2134" s="1"/>
      <c r="C2134" s="1"/>
      <c r="D2134" s="1"/>
      <c r="E2134" s="110"/>
      <c r="F2134" s="1"/>
      <c r="G2134" s="1"/>
      <c r="H2134" s="110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3"/>
      <c r="U2134" s="1"/>
      <c r="V2134" s="1"/>
    </row>
    <row r="2135" spans="1:22" x14ac:dyDescent="0.25">
      <c r="A2135" s="1"/>
      <c r="B2135" s="1"/>
      <c r="C2135" s="1"/>
      <c r="D2135" s="1"/>
      <c r="E2135" s="110"/>
      <c r="F2135" s="1"/>
      <c r="G2135" s="1"/>
      <c r="H2135" s="110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3"/>
      <c r="U2135" s="1"/>
      <c r="V2135" s="1"/>
    </row>
    <row r="2136" spans="1:22" x14ac:dyDescent="0.25">
      <c r="A2136" s="1"/>
      <c r="B2136" s="1"/>
      <c r="C2136" s="1"/>
      <c r="D2136" s="1"/>
      <c r="E2136" s="110"/>
      <c r="F2136" s="1"/>
      <c r="G2136" s="1"/>
      <c r="H2136" s="110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3"/>
      <c r="U2136" s="1"/>
      <c r="V2136" s="1"/>
    </row>
    <row r="2137" spans="1:22" x14ac:dyDescent="0.25">
      <c r="A2137" s="1"/>
      <c r="B2137" s="1"/>
      <c r="C2137" s="1"/>
      <c r="D2137" s="1"/>
      <c r="E2137" s="110"/>
      <c r="F2137" s="1"/>
      <c r="G2137" s="1"/>
      <c r="H2137" s="110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3"/>
      <c r="U2137" s="1"/>
      <c r="V2137" s="1"/>
    </row>
    <row r="2138" spans="1:22" x14ac:dyDescent="0.25">
      <c r="A2138" s="1"/>
      <c r="B2138" s="1"/>
      <c r="C2138" s="1"/>
      <c r="D2138" s="1"/>
      <c r="E2138" s="110"/>
      <c r="F2138" s="1"/>
      <c r="G2138" s="1"/>
      <c r="H2138" s="110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3"/>
      <c r="U2138" s="1"/>
      <c r="V2138" s="1"/>
    </row>
    <row r="2139" spans="1:22" x14ac:dyDescent="0.25">
      <c r="A2139" s="1"/>
      <c r="B2139" s="1"/>
      <c r="C2139" s="1"/>
      <c r="D2139" s="1"/>
      <c r="E2139" s="110"/>
      <c r="F2139" s="1"/>
      <c r="G2139" s="1"/>
      <c r="H2139" s="110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3"/>
      <c r="U2139" s="1"/>
      <c r="V2139" s="1"/>
    </row>
    <row r="2140" spans="1:22" x14ac:dyDescent="0.25">
      <c r="A2140" s="1"/>
      <c r="B2140" s="1"/>
      <c r="C2140" s="1"/>
      <c r="D2140" s="1"/>
      <c r="E2140" s="110"/>
      <c r="F2140" s="1"/>
      <c r="G2140" s="1"/>
      <c r="H2140" s="110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3"/>
      <c r="U2140" s="1"/>
      <c r="V2140" s="1"/>
    </row>
    <row r="2141" spans="1:22" x14ac:dyDescent="0.25">
      <c r="A2141" s="1"/>
      <c r="B2141" s="1"/>
      <c r="C2141" s="1"/>
      <c r="D2141" s="1"/>
      <c r="E2141" s="110"/>
      <c r="F2141" s="1"/>
      <c r="G2141" s="1"/>
      <c r="H2141" s="110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3"/>
      <c r="U2141" s="1"/>
      <c r="V2141" s="1"/>
    </row>
    <row r="2142" spans="1:22" x14ac:dyDescent="0.25">
      <c r="A2142" s="1"/>
      <c r="B2142" s="1"/>
      <c r="C2142" s="1"/>
      <c r="D2142" s="1"/>
      <c r="E2142" s="110"/>
      <c r="F2142" s="1"/>
      <c r="G2142" s="1"/>
      <c r="H2142" s="110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3"/>
      <c r="U2142" s="1"/>
      <c r="V2142" s="1"/>
    </row>
    <row r="2143" spans="1:22" x14ac:dyDescent="0.25">
      <c r="A2143" s="1"/>
      <c r="B2143" s="1"/>
      <c r="C2143" s="1"/>
      <c r="D2143" s="1"/>
      <c r="E2143" s="110"/>
      <c r="F2143" s="1"/>
      <c r="G2143" s="1"/>
      <c r="H2143" s="110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3"/>
      <c r="U2143" s="1"/>
      <c r="V2143" s="1"/>
    </row>
    <row r="2144" spans="1:22" x14ac:dyDescent="0.25">
      <c r="A2144" s="1"/>
      <c r="B2144" s="1"/>
      <c r="C2144" s="1"/>
      <c r="D2144" s="1"/>
      <c r="E2144" s="110"/>
      <c r="F2144" s="1"/>
      <c r="G2144" s="1"/>
      <c r="H2144" s="110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3"/>
      <c r="U2144" s="1"/>
      <c r="V2144" s="1"/>
    </row>
    <row r="2145" spans="1:22" x14ac:dyDescent="0.25">
      <c r="A2145" s="1"/>
      <c r="B2145" s="1"/>
      <c r="C2145" s="1"/>
      <c r="D2145" s="1"/>
      <c r="E2145" s="110"/>
      <c r="F2145" s="1"/>
      <c r="G2145" s="1"/>
      <c r="H2145" s="110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3"/>
      <c r="U2145" s="1"/>
      <c r="V2145" s="1"/>
    </row>
    <row r="2146" spans="1:22" x14ac:dyDescent="0.25">
      <c r="A2146" s="1"/>
      <c r="B2146" s="1"/>
      <c r="C2146" s="1"/>
      <c r="D2146" s="1"/>
      <c r="E2146" s="110"/>
      <c r="F2146" s="1"/>
      <c r="G2146" s="1"/>
      <c r="H2146" s="110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3"/>
      <c r="U2146" s="1"/>
      <c r="V2146" s="1"/>
    </row>
    <row r="2147" spans="1:22" x14ac:dyDescent="0.25">
      <c r="A2147" s="1"/>
      <c r="B2147" s="1"/>
      <c r="C2147" s="1"/>
      <c r="D2147" s="1"/>
      <c r="E2147" s="110"/>
      <c r="F2147" s="1"/>
      <c r="G2147" s="1"/>
      <c r="H2147" s="110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3"/>
      <c r="U2147" s="1"/>
      <c r="V2147" s="1"/>
    </row>
    <row r="2148" spans="1:22" x14ac:dyDescent="0.25">
      <c r="A2148" s="1"/>
      <c r="B2148" s="1"/>
      <c r="C2148" s="1"/>
      <c r="D2148" s="1"/>
      <c r="E2148" s="110"/>
      <c r="F2148" s="1"/>
      <c r="G2148" s="1"/>
      <c r="H2148" s="110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3"/>
      <c r="U2148" s="1"/>
      <c r="V2148" s="1"/>
    </row>
    <row r="2149" spans="1:22" x14ac:dyDescent="0.25">
      <c r="A2149" s="1"/>
      <c r="B2149" s="1"/>
      <c r="C2149" s="1"/>
      <c r="D2149" s="1"/>
      <c r="E2149" s="110"/>
      <c r="F2149" s="1"/>
      <c r="G2149" s="1"/>
      <c r="H2149" s="110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3"/>
      <c r="U2149" s="1"/>
      <c r="V2149" s="1"/>
    </row>
    <row r="2150" spans="1:22" x14ac:dyDescent="0.25">
      <c r="A2150" s="1"/>
      <c r="B2150" s="1"/>
      <c r="C2150" s="1"/>
      <c r="D2150" s="1"/>
      <c r="E2150" s="110"/>
      <c r="F2150" s="1"/>
      <c r="G2150" s="1"/>
      <c r="H2150" s="110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3"/>
      <c r="U2150" s="1"/>
      <c r="V2150" s="1"/>
    </row>
    <row r="2151" spans="1:22" x14ac:dyDescent="0.25">
      <c r="A2151" s="1"/>
      <c r="B2151" s="1"/>
      <c r="C2151" s="1"/>
      <c r="D2151" s="1"/>
      <c r="E2151" s="110"/>
      <c r="F2151" s="1"/>
      <c r="G2151" s="1"/>
      <c r="H2151" s="110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3"/>
      <c r="U2151" s="1"/>
      <c r="V2151" s="1"/>
    </row>
    <row r="2152" spans="1:22" x14ac:dyDescent="0.25">
      <c r="A2152" s="1"/>
      <c r="B2152" s="1"/>
      <c r="C2152" s="1"/>
      <c r="D2152" s="1"/>
      <c r="E2152" s="110"/>
      <c r="F2152" s="1"/>
      <c r="G2152" s="1"/>
      <c r="H2152" s="110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3"/>
      <c r="U2152" s="1"/>
      <c r="V2152" s="1"/>
    </row>
    <row r="2153" spans="1:22" x14ac:dyDescent="0.25">
      <c r="A2153" s="1"/>
      <c r="B2153" s="1"/>
      <c r="C2153" s="1"/>
      <c r="D2153" s="1"/>
      <c r="E2153" s="110"/>
      <c r="F2153" s="1"/>
      <c r="G2153" s="1"/>
      <c r="H2153" s="110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3"/>
      <c r="U2153" s="1"/>
      <c r="V2153" s="1"/>
    </row>
    <row r="2154" spans="1:22" x14ac:dyDescent="0.25">
      <c r="A2154" s="1"/>
      <c r="B2154" s="1"/>
      <c r="C2154" s="1"/>
      <c r="D2154" s="1"/>
      <c r="E2154" s="110"/>
      <c r="F2154" s="1"/>
      <c r="G2154" s="1"/>
      <c r="H2154" s="110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3"/>
      <c r="U2154" s="1"/>
      <c r="V2154" s="1"/>
    </row>
    <row r="2155" spans="1:22" x14ac:dyDescent="0.25">
      <c r="A2155" s="1"/>
      <c r="B2155" s="1"/>
      <c r="C2155" s="1"/>
      <c r="D2155" s="1"/>
      <c r="E2155" s="110"/>
      <c r="F2155" s="1"/>
      <c r="G2155" s="1"/>
      <c r="H2155" s="110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3"/>
      <c r="U2155" s="1"/>
      <c r="V2155" s="1"/>
    </row>
    <row r="2156" spans="1:22" x14ac:dyDescent="0.25">
      <c r="A2156" s="1"/>
      <c r="B2156" s="1"/>
      <c r="C2156" s="1"/>
      <c r="D2156" s="1"/>
      <c r="E2156" s="110"/>
      <c r="F2156" s="1"/>
      <c r="G2156" s="1"/>
      <c r="H2156" s="110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3"/>
      <c r="U2156" s="1"/>
      <c r="V2156" s="1"/>
    </row>
    <row r="2157" spans="1:22" x14ac:dyDescent="0.25">
      <c r="A2157" s="1"/>
      <c r="B2157" s="1"/>
      <c r="C2157" s="1"/>
      <c r="D2157" s="1"/>
      <c r="E2157" s="110"/>
      <c r="F2157" s="1"/>
      <c r="G2157" s="1"/>
      <c r="H2157" s="110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3"/>
      <c r="U2157" s="1"/>
      <c r="V2157" s="1"/>
    </row>
    <row r="2158" spans="1:22" x14ac:dyDescent="0.25">
      <c r="A2158" s="1"/>
      <c r="B2158" s="1"/>
      <c r="C2158" s="1"/>
      <c r="D2158" s="1"/>
      <c r="E2158" s="110"/>
      <c r="F2158" s="1"/>
      <c r="G2158" s="1"/>
      <c r="H2158" s="110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3"/>
      <c r="U2158" s="1"/>
      <c r="V2158" s="1"/>
    </row>
    <row r="2159" spans="1:22" x14ac:dyDescent="0.25">
      <c r="A2159" s="1"/>
      <c r="B2159" s="1"/>
      <c r="C2159" s="1"/>
      <c r="D2159" s="1"/>
      <c r="E2159" s="110"/>
      <c r="F2159" s="1"/>
      <c r="G2159" s="1"/>
      <c r="H2159" s="110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3"/>
      <c r="U2159" s="1"/>
      <c r="V2159" s="1"/>
    </row>
    <row r="2160" spans="1:22" x14ac:dyDescent="0.25">
      <c r="A2160" s="1"/>
      <c r="B2160" s="1"/>
      <c r="C2160" s="1"/>
      <c r="D2160" s="1"/>
      <c r="E2160" s="110"/>
      <c r="F2160" s="1"/>
      <c r="G2160" s="1"/>
      <c r="H2160" s="110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3"/>
      <c r="U2160" s="1"/>
      <c r="V2160" s="1"/>
    </row>
    <row r="2161" spans="1:22" x14ac:dyDescent="0.25">
      <c r="A2161" s="1"/>
      <c r="B2161" s="1"/>
      <c r="C2161" s="1"/>
      <c r="D2161" s="1"/>
      <c r="E2161" s="110"/>
      <c r="F2161" s="1"/>
      <c r="G2161" s="1"/>
      <c r="H2161" s="110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3"/>
      <c r="U2161" s="1"/>
      <c r="V2161" s="1"/>
    </row>
    <row r="2162" spans="1:22" x14ac:dyDescent="0.25">
      <c r="A2162" s="1"/>
      <c r="B2162" s="1"/>
      <c r="C2162" s="1"/>
      <c r="D2162" s="1"/>
      <c r="E2162" s="110"/>
      <c r="F2162" s="1"/>
      <c r="G2162" s="1"/>
      <c r="H2162" s="110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3"/>
      <c r="U2162" s="1"/>
      <c r="V2162" s="1"/>
    </row>
    <row r="2163" spans="1:22" x14ac:dyDescent="0.25">
      <c r="A2163" s="1"/>
      <c r="B2163" s="1"/>
      <c r="C2163" s="1"/>
      <c r="D2163" s="1"/>
      <c r="E2163" s="110"/>
      <c r="F2163" s="1"/>
      <c r="G2163" s="1"/>
      <c r="H2163" s="110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3"/>
      <c r="U2163" s="1"/>
      <c r="V2163" s="1"/>
    </row>
    <row r="2164" spans="1:22" x14ac:dyDescent="0.25">
      <c r="A2164" s="1"/>
      <c r="B2164" s="1"/>
      <c r="C2164" s="1"/>
      <c r="D2164" s="1"/>
      <c r="E2164" s="110"/>
      <c r="F2164" s="1"/>
      <c r="G2164" s="1"/>
      <c r="H2164" s="110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3"/>
      <c r="U2164" s="1"/>
      <c r="V2164" s="1"/>
    </row>
    <row r="2165" spans="1:22" x14ac:dyDescent="0.25">
      <c r="A2165" s="1"/>
      <c r="B2165" s="1"/>
      <c r="C2165" s="1"/>
      <c r="D2165" s="1"/>
      <c r="E2165" s="110"/>
      <c r="F2165" s="1"/>
      <c r="G2165" s="1"/>
      <c r="H2165" s="110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3"/>
      <c r="U2165" s="1"/>
      <c r="V2165" s="1"/>
    </row>
    <row r="2166" spans="1:22" x14ac:dyDescent="0.25">
      <c r="A2166" s="1"/>
      <c r="B2166" s="1"/>
      <c r="C2166" s="1"/>
      <c r="D2166" s="1"/>
      <c r="E2166" s="110"/>
      <c r="F2166" s="1"/>
      <c r="G2166" s="1"/>
      <c r="H2166" s="110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3"/>
      <c r="U2166" s="1"/>
      <c r="V2166" s="1"/>
    </row>
    <row r="2167" spans="1:22" x14ac:dyDescent="0.25">
      <c r="A2167" s="1"/>
      <c r="B2167" s="1"/>
      <c r="C2167" s="1"/>
      <c r="D2167" s="1"/>
      <c r="E2167" s="110"/>
      <c r="F2167" s="1"/>
      <c r="G2167" s="1"/>
      <c r="H2167" s="110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3"/>
      <c r="U2167" s="1"/>
      <c r="V2167" s="1"/>
    </row>
    <row r="2168" spans="1:22" x14ac:dyDescent="0.25">
      <c r="A2168" s="1"/>
      <c r="B2168" s="1"/>
      <c r="C2168" s="1"/>
      <c r="D2168" s="1"/>
      <c r="E2168" s="110"/>
      <c r="F2168" s="1"/>
      <c r="G2168" s="1"/>
      <c r="H2168" s="110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3"/>
      <c r="U2168" s="1"/>
      <c r="V2168" s="1"/>
    </row>
    <row r="2169" spans="1:22" x14ac:dyDescent="0.25">
      <c r="A2169" s="1"/>
      <c r="B2169" s="1"/>
      <c r="C2169" s="1"/>
      <c r="D2169" s="1"/>
      <c r="E2169" s="110"/>
      <c r="F2169" s="1"/>
      <c r="G2169" s="1"/>
      <c r="H2169" s="110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3"/>
      <c r="U2169" s="1"/>
      <c r="V2169" s="1"/>
    </row>
    <row r="2170" spans="1:22" x14ac:dyDescent="0.25">
      <c r="A2170" s="1"/>
      <c r="B2170" s="1"/>
      <c r="C2170" s="1"/>
      <c r="D2170" s="1"/>
      <c r="E2170" s="110"/>
      <c r="F2170" s="1"/>
      <c r="G2170" s="1"/>
      <c r="H2170" s="110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3"/>
      <c r="U2170" s="1"/>
      <c r="V2170" s="1"/>
    </row>
    <row r="2171" spans="1:22" x14ac:dyDescent="0.25">
      <c r="A2171" s="1"/>
      <c r="B2171" s="1"/>
      <c r="C2171" s="1"/>
      <c r="D2171" s="1"/>
      <c r="E2171" s="110"/>
      <c r="F2171" s="1"/>
      <c r="G2171" s="1"/>
      <c r="H2171" s="110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3"/>
      <c r="U2171" s="1"/>
      <c r="V2171" s="1"/>
    </row>
    <row r="2172" spans="1:22" x14ac:dyDescent="0.25">
      <c r="A2172" s="1"/>
      <c r="B2172" s="1"/>
      <c r="C2172" s="1"/>
      <c r="D2172" s="1"/>
      <c r="E2172" s="110"/>
      <c r="F2172" s="1"/>
      <c r="G2172" s="1"/>
      <c r="H2172" s="110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3"/>
      <c r="U2172" s="1"/>
      <c r="V2172" s="1"/>
    </row>
    <row r="2173" spans="1:22" x14ac:dyDescent="0.25">
      <c r="A2173" s="1"/>
      <c r="B2173" s="1"/>
      <c r="C2173" s="1"/>
      <c r="D2173" s="1"/>
      <c r="E2173" s="110"/>
      <c r="F2173" s="1"/>
      <c r="G2173" s="1"/>
      <c r="H2173" s="110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3"/>
      <c r="U2173" s="1"/>
      <c r="V2173" s="1"/>
    </row>
    <row r="2174" spans="1:22" x14ac:dyDescent="0.25">
      <c r="A2174" s="1"/>
      <c r="B2174" s="1"/>
      <c r="C2174" s="1"/>
      <c r="D2174" s="1"/>
      <c r="E2174" s="110"/>
      <c r="F2174" s="1"/>
      <c r="G2174" s="1"/>
      <c r="H2174" s="110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3"/>
      <c r="U2174" s="1"/>
      <c r="V2174" s="1"/>
    </row>
    <row r="2175" spans="1:22" x14ac:dyDescent="0.25">
      <c r="A2175" s="1"/>
      <c r="B2175" s="1"/>
      <c r="C2175" s="1"/>
      <c r="D2175" s="1"/>
      <c r="E2175" s="110"/>
      <c r="F2175" s="1"/>
      <c r="G2175" s="1"/>
      <c r="H2175" s="110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3"/>
      <c r="U2175" s="1"/>
      <c r="V2175" s="1"/>
    </row>
    <row r="2176" spans="1:22" x14ac:dyDescent="0.25">
      <c r="A2176" s="1"/>
      <c r="B2176" s="1"/>
      <c r="C2176" s="1"/>
      <c r="D2176" s="1"/>
      <c r="E2176" s="110"/>
      <c r="F2176" s="1"/>
      <c r="G2176" s="1"/>
      <c r="H2176" s="110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3"/>
      <c r="U2176" s="1"/>
      <c r="V2176" s="1"/>
    </row>
    <row r="2177" spans="1:22" x14ac:dyDescent="0.25">
      <c r="A2177" s="1"/>
      <c r="B2177" s="1"/>
      <c r="C2177" s="1"/>
      <c r="D2177" s="1"/>
      <c r="E2177" s="110"/>
      <c r="F2177" s="1"/>
      <c r="G2177" s="1"/>
      <c r="H2177" s="110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3"/>
      <c r="U2177" s="1"/>
      <c r="V2177" s="1"/>
    </row>
    <row r="2178" spans="1:22" x14ac:dyDescent="0.25">
      <c r="A2178" s="1"/>
      <c r="B2178" s="1"/>
      <c r="C2178" s="1"/>
      <c r="D2178" s="1"/>
      <c r="E2178" s="110"/>
      <c r="F2178" s="1"/>
      <c r="G2178" s="1"/>
      <c r="H2178" s="110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3"/>
      <c r="U2178" s="1"/>
      <c r="V2178" s="1"/>
    </row>
    <row r="2179" spans="1:22" x14ac:dyDescent="0.25">
      <c r="A2179" s="1"/>
      <c r="B2179" s="1"/>
      <c r="C2179" s="1"/>
      <c r="D2179" s="1"/>
      <c r="E2179" s="110"/>
      <c r="F2179" s="1"/>
      <c r="G2179" s="1"/>
      <c r="H2179" s="110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3"/>
      <c r="U2179" s="1"/>
      <c r="V2179" s="1"/>
    </row>
    <row r="2180" spans="1:22" x14ac:dyDescent="0.25">
      <c r="A2180" s="1"/>
      <c r="B2180" s="1"/>
      <c r="C2180" s="1"/>
      <c r="D2180" s="1"/>
      <c r="E2180" s="110"/>
      <c r="F2180" s="1"/>
      <c r="G2180" s="1"/>
      <c r="H2180" s="110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3"/>
      <c r="U2180" s="1"/>
      <c r="V2180" s="1"/>
    </row>
    <row r="2181" spans="1:22" x14ac:dyDescent="0.25">
      <c r="A2181" s="1"/>
      <c r="B2181" s="1"/>
      <c r="C2181" s="1"/>
      <c r="D2181" s="1"/>
      <c r="E2181" s="110"/>
      <c r="F2181" s="1"/>
      <c r="G2181" s="1"/>
      <c r="H2181" s="110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3"/>
      <c r="U2181" s="1"/>
      <c r="V2181" s="1"/>
    </row>
    <row r="2182" spans="1:22" x14ac:dyDescent="0.25">
      <c r="A2182" s="1"/>
      <c r="B2182" s="1"/>
      <c r="C2182" s="1"/>
      <c r="D2182" s="1"/>
      <c r="E2182" s="110"/>
      <c r="F2182" s="1"/>
      <c r="G2182" s="1"/>
      <c r="H2182" s="110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3"/>
      <c r="U2182" s="1"/>
      <c r="V2182" s="1"/>
    </row>
    <row r="2183" spans="1:22" x14ac:dyDescent="0.25">
      <c r="A2183" s="1"/>
      <c r="B2183" s="1"/>
      <c r="C2183" s="1"/>
      <c r="D2183" s="1"/>
      <c r="E2183" s="110"/>
      <c r="F2183" s="1"/>
      <c r="G2183" s="1"/>
      <c r="H2183" s="110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3"/>
      <c r="U2183" s="1"/>
      <c r="V2183" s="1"/>
    </row>
    <row r="2184" spans="1:22" x14ac:dyDescent="0.25">
      <c r="A2184" s="1"/>
      <c r="B2184" s="1"/>
      <c r="C2184" s="1"/>
      <c r="D2184" s="1"/>
      <c r="E2184" s="110"/>
      <c r="F2184" s="1"/>
      <c r="G2184" s="1"/>
      <c r="H2184" s="110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3"/>
      <c r="U2184" s="1"/>
      <c r="V2184" s="1"/>
    </row>
    <row r="2185" spans="1:22" x14ac:dyDescent="0.25">
      <c r="A2185" s="1"/>
      <c r="B2185" s="1"/>
      <c r="C2185" s="1"/>
      <c r="D2185" s="1"/>
      <c r="E2185" s="110"/>
      <c r="F2185" s="1"/>
      <c r="G2185" s="1"/>
      <c r="H2185" s="110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3"/>
      <c r="U2185" s="1"/>
      <c r="V2185" s="1"/>
    </row>
    <row r="2186" spans="1:22" x14ac:dyDescent="0.25">
      <c r="A2186" s="1"/>
      <c r="B2186" s="1"/>
      <c r="C2186" s="1"/>
      <c r="D2186" s="1"/>
      <c r="E2186" s="110"/>
      <c r="F2186" s="1"/>
      <c r="G2186" s="1"/>
      <c r="H2186" s="110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3"/>
      <c r="U2186" s="1"/>
      <c r="V2186" s="1"/>
    </row>
    <row r="2187" spans="1:22" x14ac:dyDescent="0.25">
      <c r="A2187" s="1"/>
      <c r="B2187" s="1"/>
      <c r="C2187" s="1"/>
      <c r="D2187" s="1"/>
      <c r="E2187" s="110"/>
      <c r="F2187" s="1"/>
      <c r="G2187" s="1"/>
      <c r="H2187" s="110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3"/>
      <c r="U2187" s="1"/>
      <c r="V2187" s="1"/>
    </row>
    <row r="2188" spans="1:22" x14ac:dyDescent="0.25">
      <c r="A2188" s="1"/>
      <c r="B2188" s="1"/>
      <c r="C2188" s="1"/>
      <c r="D2188" s="1"/>
      <c r="E2188" s="110"/>
      <c r="F2188" s="1"/>
      <c r="G2188" s="1"/>
      <c r="H2188" s="110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3"/>
      <c r="U2188" s="1"/>
      <c r="V2188" s="1"/>
    </row>
    <row r="2189" spans="1:22" x14ac:dyDescent="0.25">
      <c r="A2189" s="1"/>
      <c r="B2189" s="1"/>
      <c r="C2189" s="1"/>
      <c r="D2189" s="1"/>
      <c r="E2189" s="110"/>
      <c r="F2189" s="1"/>
      <c r="G2189" s="1"/>
      <c r="H2189" s="110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3"/>
      <c r="U2189" s="1"/>
      <c r="V2189" s="1"/>
    </row>
    <row r="2190" spans="1:22" x14ac:dyDescent="0.25">
      <c r="A2190" s="1"/>
      <c r="B2190" s="1"/>
      <c r="C2190" s="1"/>
      <c r="D2190" s="1"/>
      <c r="E2190" s="110"/>
      <c r="F2190" s="1"/>
      <c r="G2190" s="1"/>
      <c r="H2190" s="110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3"/>
      <c r="U2190" s="1"/>
      <c r="V2190" s="1"/>
    </row>
    <row r="2191" spans="1:22" x14ac:dyDescent="0.25">
      <c r="A2191" s="1"/>
      <c r="B2191" s="1"/>
      <c r="C2191" s="1"/>
      <c r="D2191" s="1"/>
      <c r="E2191" s="110"/>
      <c r="F2191" s="1"/>
      <c r="G2191" s="1"/>
      <c r="H2191" s="110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3"/>
      <c r="U2191" s="1"/>
      <c r="V2191" s="1"/>
    </row>
    <row r="2192" spans="1:22" x14ac:dyDescent="0.25">
      <c r="A2192" s="1"/>
      <c r="B2192" s="1"/>
      <c r="C2192" s="1"/>
      <c r="D2192" s="1"/>
      <c r="E2192" s="110"/>
      <c r="F2192" s="1"/>
      <c r="G2192" s="1"/>
      <c r="H2192" s="110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3"/>
      <c r="U2192" s="1"/>
      <c r="V2192" s="1"/>
    </row>
    <row r="2193" spans="1:22" x14ac:dyDescent="0.25">
      <c r="A2193" s="1"/>
      <c r="B2193" s="1"/>
      <c r="C2193" s="1"/>
      <c r="D2193" s="1"/>
      <c r="E2193" s="110"/>
      <c r="F2193" s="1"/>
      <c r="G2193" s="1"/>
      <c r="H2193" s="110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3"/>
      <c r="U2193" s="1"/>
      <c r="V2193" s="1"/>
    </row>
    <row r="2194" spans="1:22" x14ac:dyDescent="0.25">
      <c r="A2194" s="1"/>
      <c r="B2194" s="1"/>
      <c r="C2194" s="1"/>
      <c r="D2194" s="1"/>
      <c r="E2194" s="110"/>
      <c r="F2194" s="1"/>
      <c r="G2194" s="1"/>
      <c r="H2194" s="110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3"/>
      <c r="U2194" s="1"/>
      <c r="V2194" s="1"/>
    </row>
    <row r="2195" spans="1:22" x14ac:dyDescent="0.25">
      <c r="A2195" s="1"/>
      <c r="B2195" s="1"/>
      <c r="C2195" s="1"/>
      <c r="D2195" s="1"/>
      <c r="E2195" s="110"/>
      <c r="F2195" s="1"/>
      <c r="G2195" s="1"/>
      <c r="H2195" s="110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3"/>
      <c r="U2195" s="1"/>
      <c r="V2195" s="1"/>
    </row>
    <row r="2196" spans="1:22" x14ac:dyDescent="0.25">
      <c r="A2196" s="1"/>
      <c r="B2196" s="1"/>
      <c r="C2196" s="1"/>
      <c r="D2196" s="1"/>
      <c r="E2196" s="110"/>
      <c r="F2196" s="1"/>
      <c r="G2196" s="1"/>
      <c r="H2196" s="110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3"/>
      <c r="U2196" s="1"/>
      <c r="V2196" s="1"/>
    </row>
    <row r="2197" spans="1:22" x14ac:dyDescent="0.25">
      <c r="A2197" s="1"/>
      <c r="B2197" s="1"/>
      <c r="C2197" s="1"/>
      <c r="D2197" s="1"/>
      <c r="E2197" s="110"/>
      <c r="F2197" s="1"/>
      <c r="G2197" s="1"/>
      <c r="H2197" s="110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3"/>
      <c r="U2197" s="1"/>
      <c r="V2197" s="1"/>
    </row>
    <row r="2198" spans="1:22" x14ac:dyDescent="0.25">
      <c r="A2198" s="1"/>
      <c r="B2198" s="1"/>
      <c r="C2198" s="1"/>
      <c r="D2198" s="1"/>
      <c r="E2198" s="110"/>
      <c r="F2198" s="1"/>
      <c r="G2198" s="1"/>
      <c r="H2198" s="110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3"/>
      <c r="U2198" s="1"/>
      <c r="V2198" s="1"/>
    </row>
    <row r="2199" spans="1:22" x14ac:dyDescent="0.25">
      <c r="A2199" s="1"/>
      <c r="B2199" s="1"/>
      <c r="C2199" s="1"/>
      <c r="D2199" s="1"/>
      <c r="E2199" s="110"/>
      <c r="F2199" s="1"/>
      <c r="G2199" s="1"/>
      <c r="H2199" s="110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3"/>
      <c r="U2199" s="1"/>
      <c r="V2199" s="1"/>
    </row>
    <row r="2200" spans="1:22" x14ac:dyDescent="0.25">
      <c r="A2200" s="1"/>
      <c r="B2200" s="1"/>
      <c r="C2200" s="1"/>
      <c r="D2200" s="1"/>
      <c r="E2200" s="110"/>
      <c r="F2200" s="1"/>
      <c r="G2200" s="1"/>
      <c r="H2200" s="110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3"/>
      <c r="U2200" s="1"/>
      <c r="V2200" s="1"/>
    </row>
    <row r="2201" spans="1:22" x14ac:dyDescent="0.25">
      <c r="A2201" s="1"/>
      <c r="B2201" s="1"/>
      <c r="C2201" s="1"/>
      <c r="D2201" s="1"/>
      <c r="E2201" s="110"/>
      <c r="F2201" s="1"/>
      <c r="G2201" s="1"/>
      <c r="H2201" s="110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3"/>
      <c r="U2201" s="1"/>
      <c r="V2201" s="1"/>
    </row>
    <row r="2202" spans="1:22" x14ac:dyDescent="0.25">
      <c r="A2202" s="1"/>
      <c r="B2202" s="1"/>
      <c r="C2202" s="1"/>
      <c r="D2202" s="1"/>
      <c r="E2202" s="110"/>
      <c r="F2202" s="1"/>
      <c r="G2202" s="1"/>
      <c r="H2202" s="110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3"/>
      <c r="U2202" s="1"/>
      <c r="V2202" s="1"/>
    </row>
    <row r="2203" spans="1:22" x14ac:dyDescent="0.25">
      <c r="A2203" s="1"/>
      <c r="B2203" s="1"/>
      <c r="C2203" s="1"/>
      <c r="D2203" s="1"/>
      <c r="E2203" s="110"/>
      <c r="F2203" s="1"/>
      <c r="G2203" s="1"/>
      <c r="H2203" s="110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3"/>
      <c r="U2203" s="1"/>
      <c r="V2203" s="1"/>
    </row>
    <row r="2204" spans="1:22" x14ac:dyDescent="0.25">
      <c r="A2204" s="1"/>
      <c r="B2204" s="1"/>
      <c r="C2204" s="1"/>
      <c r="D2204" s="1"/>
      <c r="E2204" s="110"/>
      <c r="F2204" s="1"/>
      <c r="G2204" s="1"/>
      <c r="H2204" s="110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3"/>
      <c r="U2204" s="1"/>
      <c r="V2204" s="1"/>
    </row>
    <row r="2205" spans="1:22" x14ac:dyDescent="0.25">
      <c r="A2205" s="1"/>
      <c r="B2205" s="1"/>
      <c r="C2205" s="1"/>
      <c r="D2205" s="1"/>
      <c r="E2205" s="110"/>
      <c r="F2205" s="1"/>
      <c r="G2205" s="1"/>
      <c r="H2205" s="110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3"/>
      <c r="U2205" s="1"/>
      <c r="V2205" s="1"/>
    </row>
    <row r="2206" spans="1:22" x14ac:dyDescent="0.25">
      <c r="A2206" s="1"/>
      <c r="B2206" s="1"/>
      <c r="C2206" s="1"/>
      <c r="D2206" s="1"/>
      <c r="E2206" s="110"/>
      <c r="F2206" s="1"/>
      <c r="G2206" s="1"/>
      <c r="H2206" s="110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3"/>
      <c r="U2206" s="1"/>
      <c r="V2206" s="1"/>
    </row>
    <row r="2207" spans="1:22" x14ac:dyDescent="0.25">
      <c r="A2207" s="1"/>
      <c r="B2207" s="1"/>
      <c r="C2207" s="1"/>
      <c r="D2207" s="1"/>
      <c r="E2207" s="110"/>
      <c r="F2207" s="1"/>
      <c r="G2207" s="1"/>
      <c r="H2207" s="110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3"/>
      <c r="U2207" s="1"/>
      <c r="V2207" s="1"/>
    </row>
    <row r="2208" spans="1:22" x14ac:dyDescent="0.25">
      <c r="A2208" s="1"/>
      <c r="B2208" s="1"/>
      <c r="C2208" s="1"/>
      <c r="D2208" s="1"/>
      <c r="E2208" s="110"/>
      <c r="F2208" s="1"/>
      <c r="G2208" s="1"/>
      <c r="H2208" s="110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3"/>
      <c r="U2208" s="1"/>
      <c r="V2208" s="1"/>
    </row>
    <row r="2209" spans="1:22" x14ac:dyDescent="0.25">
      <c r="A2209" s="1"/>
      <c r="B2209" s="1"/>
      <c r="C2209" s="1"/>
      <c r="D2209" s="1"/>
      <c r="E2209" s="110"/>
      <c r="F2209" s="1"/>
      <c r="G2209" s="1"/>
      <c r="H2209" s="110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3"/>
      <c r="U2209" s="1"/>
      <c r="V2209" s="1"/>
    </row>
    <row r="2210" spans="1:22" x14ac:dyDescent="0.25">
      <c r="A2210" s="1"/>
      <c r="B2210" s="1"/>
      <c r="C2210" s="1"/>
      <c r="D2210" s="1"/>
      <c r="E2210" s="110"/>
      <c r="F2210" s="1"/>
      <c r="G2210" s="1"/>
      <c r="H2210" s="110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3"/>
      <c r="U2210" s="1"/>
      <c r="V2210" s="1"/>
    </row>
    <row r="2211" spans="1:22" x14ac:dyDescent="0.25">
      <c r="A2211" s="1"/>
      <c r="B2211" s="1"/>
      <c r="C2211" s="1"/>
      <c r="D2211" s="1"/>
      <c r="E2211" s="110"/>
      <c r="F2211" s="1"/>
      <c r="G2211" s="1"/>
      <c r="H2211" s="110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3"/>
      <c r="U2211" s="1"/>
      <c r="V2211" s="1"/>
    </row>
    <row r="2212" spans="1:22" x14ac:dyDescent="0.25">
      <c r="A2212" s="1"/>
      <c r="B2212" s="1"/>
      <c r="C2212" s="1"/>
      <c r="D2212" s="1"/>
      <c r="E2212" s="110"/>
      <c r="F2212" s="1"/>
      <c r="G2212" s="1"/>
      <c r="H2212" s="110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3"/>
      <c r="U2212" s="1"/>
      <c r="V2212" s="1"/>
    </row>
    <row r="2213" spans="1:22" x14ac:dyDescent="0.25">
      <c r="A2213" s="1"/>
      <c r="B2213" s="1"/>
      <c r="C2213" s="1"/>
      <c r="D2213" s="1"/>
      <c r="E2213" s="110"/>
      <c r="F2213" s="1"/>
      <c r="G2213" s="1"/>
      <c r="H2213" s="110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3"/>
      <c r="U2213" s="1"/>
      <c r="V2213" s="1"/>
    </row>
    <row r="2214" spans="1:22" x14ac:dyDescent="0.25">
      <c r="A2214" s="1"/>
      <c r="B2214" s="1"/>
      <c r="C2214" s="1"/>
      <c r="D2214" s="1"/>
      <c r="E2214" s="110"/>
      <c r="F2214" s="1"/>
      <c r="G2214" s="1"/>
      <c r="H2214" s="110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3"/>
      <c r="U2214" s="1"/>
      <c r="V2214" s="1"/>
    </row>
    <row r="2215" spans="1:22" x14ac:dyDescent="0.25">
      <c r="A2215" s="1"/>
      <c r="B2215" s="1"/>
      <c r="C2215" s="1"/>
      <c r="D2215" s="1"/>
      <c r="E2215" s="110"/>
      <c r="F2215" s="1"/>
      <c r="G2215" s="1"/>
      <c r="H2215" s="110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3"/>
      <c r="U2215" s="1"/>
      <c r="V2215" s="1"/>
    </row>
    <row r="2216" spans="1:22" x14ac:dyDescent="0.25">
      <c r="A2216" s="1"/>
      <c r="B2216" s="1"/>
      <c r="C2216" s="1"/>
      <c r="D2216" s="1"/>
      <c r="E2216" s="110"/>
      <c r="F2216" s="1"/>
      <c r="G2216" s="1"/>
      <c r="H2216" s="110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3"/>
      <c r="U2216" s="1"/>
      <c r="V2216" s="1"/>
    </row>
    <row r="2217" spans="1:22" x14ac:dyDescent="0.25">
      <c r="A2217" s="1"/>
      <c r="B2217" s="1"/>
      <c r="C2217" s="1"/>
      <c r="D2217" s="1"/>
      <c r="E2217" s="110"/>
      <c r="F2217" s="1"/>
      <c r="G2217" s="1"/>
      <c r="H2217" s="110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3"/>
      <c r="U2217" s="1"/>
      <c r="V2217" s="1"/>
    </row>
    <row r="2218" spans="1:22" x14ac:dyDescent="0.25">
      <c r="A2218" s="1"/>
      <c r="B2218" s="1"/>
      <c r="C2218" s="1"/>
      <c r="D2218" s="1"/>
      <c r="E2218" s="110"/>
      <c r="F2218" s="1"/>
      <c r="G2218" s="1"/>
      <c r="H2218" s="110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3"/>
      <c r="U2218" s="1"/>
      <c r="V2218" s="1"/>
    </row>
    <row r="2219" spans="1:22" x14ac:dyDescent="0.25">
      <c r="A2219" s="1"/>
      <c r="B2219" s="1"/>
      <c r="C2219" s="1"/>
      <c r="D2219" s="1"/>
      <c r="E2219" s="110"/>
      <c r="F2219" s="1"/>
      <c r="G2219" s="1"/>
      <c r="H2219" s="110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3"/>
      <c r="U2219" s="1"/>
      <c r="V2219" s="1"/>
    </row>
    <row r="2220" spans="1:22" x14ac:dyDescent="0.25">
      <c r="A2220" s="1"/>
      <c r="B2220" s="1"/>
      <c r="C2220" s="1"/>
      <c r="D2220" s="1"/>
      <c r="E2220" s="110"/>
      <c r="F2220" s="1"/>
      <c r="G2220" s="1"/>
      <c r="H2220" s="110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3"/>
      <c r="U2220" s="1"/>
      <c r="V2220" s="1"/>
    </row>
    <row r="2221" spans="1:22" x14ac:dyDescent="0.25">
      <c r="A2221" s="1"/>
      <c r="B2221" s="1"/>
      <c r="C2221" s="1"/>
      <c r="D2221" s="1"/>
      <c r="E2221" s="110"/>
      <c r="F2221" s="1"/>
      <c r="G2221" s="1"/>
      <c r="H2221" s="110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3"/>
      <c r="U2221" s="1"/>
      <c r="V2221" s="1"/>
    </row>
    <row r="2222" spans="1:22" x14ac:dyDescent="0.25">
      <c r="A2222" s="1"/>
      <c r="B2222" s="1"/>
      <c r="C2222" s="1"/>
      <c r="D2222" s="1"/>
      <c r="E2222" s="110"/>
      <c r="F2222" s="1"/>
      <c r="G2222" s="1"/>
      <c r="H2222" s="110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3"/>
      <c r="U2222" s="1"/>
      <c r="V2222" s="1"/>
    </row>
    <row r="2223" spans="1:22" x14ac:dyDescent="0.25">
      <c r="A2223" s="1"/>
      <c r="B2223" s="1"/>
      <c r="C2223" s="1"/>
      <c r="D2223" s="1"/>
      <c r="E2223" s="110"/>
      <c r="F2223" s="1"/>
      <c r="G2223" s="1"/>
      <c r="H2223" s="110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3"/>
      <c r="U2223" s="1"/>
      <c r="V2223" s="1"/>
    </row>
    <row r="2224" spans="1:22" x14ac:dyDescent="0.25">
      <c r="A2224" s="1"/>
      <c r="B2224" s="1"/>
      <c r="C2224" s="1"/>
      <c r="D2224" s="1"/>
      <c r="E2224" s="110"/>
      <c r="F2224" s="1"/>
      <c r="G2224" s="1"/>
      <c r="H2224" s="110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3"/>
      <c r="U2224" s="1"/>
      <c r="V2224" s="1"/>
    </row>
    <row r="2225" spans="1:22" x14ac:dyDescent="0.25">
      <c r="A2225" s="1"/>
      <c r="B2225" s="1"/>
      <c r="C2225" s="1"/>
      <c r="D2225" s="1"/>
      <c r="E2225" s="110"/>
      <c r="F2225" s="1"/>
      <c r="G2225" s="1"/>
      <c r="H2225" s="110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3"/>
      <c r="U2225" s="1"/>
      <c r="V2225" s="1"/>
    </row>
    <row r="2226" spans="1:22" x14ac:dyDescent="0.25">
      <c r="A2226" s="1"/>
      <c r="B2226" s="1"/>
      <c r="C2226" s="1"/>
      <c r="D2226" s="1"/>
      <c r="E2226" s="110"/>
      <c r="F2226" s="1"/>
      <c r="G2226" s="1"/>
      <c r="H2226" s="110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3"/>
      <c r="U2226" s="1"/>
      <c r="V2226" s="1"/>
    </row>
    <row r="2227" spans="1:22" x14ac:dyDescent="0.25">
      <c r="A2227" s="1"/>
      <c r="B2227" s="1"/>
      <c r="C2227" s="1"/>
      <c r="D2227" s="1"/>
      <c r="E2227" s="110"/>
      <c r="F2227" s="1"/>
      <c r="G2227" s="1"/>
      <c r="H2227" s="110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3"/>
      <c r="U2227" s="1"/>
      <c r="V2227" s="1"/>
    </row>
    <row r="2228" spans="1:22" x14ac:dyDescent="0.25">
      <c r="A2228" s="1"/>
      <c r="B2228" s="1"/>
      <c r="C2228" s="1"/>
      <c r="D2228" s="1"/>
      <c r="E2228" s="110"/>
      <c r="F2228" s="1"/>
      <c r="G2228" s="1"/>
      <c r="H2228" s="110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3"/>
      <c r="U2228" s="1"/>
      <c r="V2228" s="1"/>
    </row>
    <row r="2229" spans="1:22" x14ac:dyDescent="0.25">
      <c r="A2229" s="1"/>
      <c r="B2229" s="1"/>
      <c r="C2229" s="1"/>
      <c r="D2229" s="1"/>
      <c r="E2229" s="110"/>
      <c r="F2229" s="1"/>
      <c r="G2229" s="1"/>
      <c r="H2229" s="110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3"/>
      <c r="U2229" s="1"/>
      <c r="V2229" s="1"/>
    </row>
    <row r="2230" spans="1:22" x14ac:dyDescent="0.25">
      <c r="A2230" s="1"/>
      <c r="B2230" s="1"/>
      <c r="C2230" s="1"/>
      <c r="D2230" s="1"/>
      <c r="E2230" s="110"/>
      <c r="F2230" s="1"/>
      <c r="G2230" s="1"/>
      <c r="H2230" s="110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3"/>
      <c r="U2230" s="1"/>
      <c r="V2230" s="1"/>
    </row>
    <row r="2231" spans="1:22" x14ac:dyDescent="0.25">
      <c r="A2231" s="1"/>
      <c r="B2231" s="1"/>
      <c r="C2231" s="1"/>
      <c r="D2231" s="1"/>
      <c r="E2231" s="110"/>
      <c r="F2231" s="1"/>
      <c r="G2231" s="1"/>
      <c r="H2231" s="110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3"/>
      <c r="U2231" s="1"/>
      <c r="V2231" s="1"/>
    </row>
    <row r="2232" spans="1:22" x14ac:dyDescent="0.25">
      <c r="A2232" s="1"/>
      <c r="B2232" s="1"/>
      <c r="C2232" s="1"/>
      <c r="D2232" s="1"/>
      <c r="E2232" s="110"/>
      <c r="F2232" s="1"/>
      <c r="G2232" s="1"/>
      <c r="H2232" s="110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3"/>
      <c r="U2232" s="1"/>
      <c r="V2232" s="1"/>
    </row>
    <row r="2233" spans="1:22" x14ac:dyDescent="0.25">
      <c r="A2233" s="1"/>
      <c r="B2233" s="1"/>
      <c r="C2233" s="1"/>
      <c r="D2233" s="1"/>
      <c r="E2233" s="110"/>
      <c r="F2233" s="1"/>
      <c r="G2233" s="1"/>
      <c r="H2233" s="110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3"/>
      <c r="U2233" s="1"/>
      <c r="V2233" s="1"/>
    </row>
    <row r="2234" spans="1:22" x14ac:dyDescent="0.25">
      <c r="A2234" s="1"/>
      <c r="B2234" s="1"/>
      <c r="C2234" s="1"/>
      <c r="D2234" s="1"/>
      <c r="E2234" s="110"/>
      <c r="F2234" s="1"/>
      <c r="G2234" s="1"/>
      <c r="H2234" s="110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3"/>
      <c r="U2234" s="1"/>
      <c r="V2234" s="1"/>
    </row>
    <row r="2235" spans="1:22" x14ac:dyDescent="0.25">
      <c r="A2235" s="1"/>
      <c r="B2235" s="1"/>
      <c r="C2235" s="1"/>
      <c r="D2235" s="1"/>
      <c r="E2235" s="110"/>
      <c r="F2235" s="1"/>
      <c r="G2235" s="1"/>
      <c r="H2235" s="110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3"/>
      <c r="U2235" s="1"/>
      <c r="V2235" s="1"/>
    </row>
    <row r="2236" spans="1:22" x14ac:dyDescent="0.25">
      <c r="A2236" s="1"/>
      <c r="B2236" s="1"/>
      <c r="C2236" s="1"/>
      <c r="D2236" s="1"/>
      <c r="E2236" s="110"/>
      <c r="F2236" s="1"/>
      <c r="G2236" s="1"/>
      <c r="H2236" s="110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3"/>
      <c r="U2236" s="1"/>
      <c r="V2236" s="1"/>
    </row>
    <row r="2237" spans="1:22" x14ac:dyDescent="0.25">
      <c r="A2237" s="1"/>
      <c r="B2237" s="1"/>
      <c r="C2237" s="1"/>
      <c r="D2237" s="1"/>
      <c r="E2237" s="110"/>
      <c r="F2237" s="1"/>
      <c r="G2237" s="1"/>
      <c r="H2237" s="110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3"/>
      <c r="U2237" s="1"/>
      <c r="V2237" s="1"/>
    </row>
    <row r="2238" spans="1:22" x14ac:dyDescent="0.25">
      <c r="A2238" s="1"/>
      <c r="B2238" s="1"/>
      <c r="C2238" s="1"/>
      <c r="D2238" s="1"/>
      <c r="E2238" s="110"/>
      <c r="F2238" s="1"/>
      <c r="G2238" s="1"/>
      <c r="H2238" s="110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3"/>
      <c r="U2238" s="1"/>
      <c r="V2238" s="1"/>
    </row>
    <row r="2239" spans="1:22" x14ac:dyDescent="0.25">
      <c r="A2239" s="1"/>
      <c r="B2239" s="1"/>
      <c r="C2239" s="1"/>
      <c r="D2239" s="1"/>
      <c r="E2239" s="110"/>
      <c r="F2239" s="1"/>
      <c r="G2239" s="1"/>
      <c r="H2239" s="110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3"/>
      <c r="U2239" s="1"/>
      <c r="V2239" s="1"/>
    </row>
    <row r="2240" spans="1:22" x14ac:dyDescent="0.25">
      <c r="A2240" s="1"/>
      <c r="B2240" s="1"/>
      <c r="C2240" s="1"/>
      <c r="D2240" s="1"/>
      <c r="E2240" s="110"/>
      <c r="F2240" s="1"/>
      <c r="G2240" s="1"/>
      <c r="H2240" s="110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3"/>
      <c r="U2240" s="1"/>
      <c r="V2240" s="1"/>
    </row>
    <row r="2241" spans="1:22" x14ac:dyDescent="0.25">
      <c r="A2241" s="1"/>
      <c r="B2241" s="1"/>
      <c r="C2241" s="1"/>
      <c r="D2241" s="1"/>
      <c r="E2241" s="110"/>
      <c r="F2241" s="1"/>
      <c r="G2241" s="1"/>
      <c r="H2241" s="110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3"/>
      <c r="U2241" s="1"/>
      <c r="V2241" s="1"/>
    </row>
    <row r="2242" spans="1:22" x14ac:dyDescent="0.25">
      <c r="A2242" s="1"/>
      <c r="B2242" s="1"/>
      <c r="C2242" s="1"/>
      <c r="D2242" s="1"/>
      <c r="E2242" s="110"/>
      <c r="F2242" s="1"/>
      <c r="G2242" s="1"/>
      <c r="H2242" s="110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3"/>
      <c r="U2242" s="1"/>
      <c r="V2242" s="1"/>
    </row>
    <row r="2243" spans="1:22" x14ac:dyDescent="0.25">
      <c r="A2243" s="1"/>
      <c r="B2243" s="1"/>
      <c r="C2243" s="1"/>
      <c r="D2243" s="1"/>
      <c r="E2243" s="110"/>
      <c r="F2243" s="1"/>
      <c r="G2243" s="1"/>
      <c r="H2243" s="110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3"/>
      <c r="U2243" s="1"/>
      <c r="V2243" s="1"/>
    </row>
    <row r="2244" spans="1:22" x14ac:dyDescent="0.25">
      <c r="A2244" s="1"/>
      <c r="B2244" s="1"/>
      <c r="C2244" s="1"/>
      <c r="D2244" s="1"/>
      <c r="E2244" s="110"/>
      <c r="F2244" s="1"/>
      <c r="G2244" s="1"/>
      <c r="H2244" s="110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3"/>
      <c r="U2244" s="1"/>
      <c r="V2244" s="1"/>
    </row>
    <row r="2245" spans="1:22" x14ac:dyDescent="0.25">
      <c r="A2245" s="1"/>
      <c r="B2245" s="1"/>
      <c r="C2245" s="1"/>
      <c r="D2245" s="1"/>
      <c r="E2245" s="110"/>
      <c r="F2245" s="1"/>
      <c r="G2245" s="1"/>
      <c r="H2245" s="110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3"/>
      <c r="U2245" s="1"/>
      <c r="V2245" s="1"/>
    </row>
    <row r="2246" spans="1:22" x14ac:dyDescent="0.25">
      <c r="A2246" s="1"/>
      <c r="B2246" s="1"/>
      <c r="C2246" s="1"/>
      <c r="D2246" s="1"/>
      <c r="E2246" s="110"/>
      <c r="F2246" s="1"/>
      <c r="G2246" s="1"/>
      <c r="H2246" s="110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3"/>
      <c r="U2246" s="1"/>
      <c r="V2246" s="1"/>
    </row>
    <row r="2247" spans="1:22" x14ac:dyDescent="0.25">
      <c r="A2247" s="1"/>
      <c r="B2247" s="1"/>
      <c r="C2247" s="1"/>
      <c r="D2247" s="1"/>
      <c r="E2247" s="110"/>
      <c r="F2247" s="1"/>
      <c r="G2247" s="1"/>
      <c r="H2247" s="110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3"/>
      <c r="U2247" s="1"/>
      <c r="V2247" s="1"/>
    </row>
    <row r="2248" spans="1:22" x14ac:dyDescent="0.25">
      <c r="A2248" s="1"/>
      <c r="B2248" s="1"/>
      <c r="C2248" s="1"/>
      <c r="D2248" s="1"/>
      <c r="E2248" s="110"/>
      <c r="F2248" s="1"/>
      <c r="G2248" s="1"/>
      <c r="H2248" s="110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3"/>
      <c r="U2248" s="1"/>
      <c r="V2248" s="1"/>
    </row>
    <row r="2249" spans="1:22" x14ac:dyDescent="0.25">
      <c r="A2249" s="1"/>
      <c r="B2249" s="1"/>
      <c r="C2249" s="1"/>
      <c r="D2249" s="1"/>
      <c r="E2249" s="110"/>
      <c r="F2249" s="1"/>
      <c r="G2249" s="1"/>
      <c r="H2249" s="110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3"/>
      <c r="U2249" s="1"/>
      <c r="V2249" s="1"/>
    </row>
    <row r="2250" spans="1:22" x14ac:dyDescent="0.25">
      <c r="A2250" s="1"/>
      <c r="B2250" s="1"/>
      <c r="C2250" s="1"/>
      <c r="D2250" s="1"/>
      <c r="E2250" s="110"/>
      <c r="F2250" s="1"/>
      <c r="G2250" s="1"/>
      <c r="H2250" s="110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3"/>
      <c r="U2250" s="1"/>
      <c r="V2250" s="1"/>
    </row>
    <row r="2251" spans="1:22" x14ac:dyDescent="0.25">
      <c r="A2251" s="1"/>
      <c r="B2251" s="1"/>
      <c r="C2251" s="1"/>
      <c r="D2251" s="1"/>
      <c r="E2251" s="110"/>
      <c r="F2251" s="1"/>
      <c r="G2251" s="1"/>
      <c r="H2251" s="110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3"/>
      <c r="U2251" s="1"/>
      <c r="V2251" s="1"/>
    </row>
    <row r="2252" spans="1:22" x14ac:dyDescent="0.25">
      <c r="A2252" s="1"/>
      <c r="B2252" s="1"/>
      <c r="C2252" s="1"/>
      <c r="D2252" s="1"/>
      <c r="E2252" s="110"/>
      <c r="F2252" s="1"/>
      <c r="G2252" s="1"/>
      <c r="H2252" s="110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3"/>
      <c r="U2252" s="1"/>
      <c r="V2252" s="1"/>
    </row>
    <row r="2253" spans="1:22" x14ac:dyDescent="0.25">
      <c r="A2253" s="1"/>
      <c r="B2253" s="1"/>
      <c r="C2253" s="1"/>
      <c r="D2253" s="1"/>
      <c r="E2253" s="110"/>
      <c r="F2253" s="1"/>
      <c r="G2253" s="1"/>
      <c r="H2253" s="110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3"/>
      <c r="U2253" s="1"/>
      <c r="V2253" s="1"/>
    </row>
    <row r="2254" spans="1:22" x14ac:dyDescent="0.25">
      <c r="A2254" s="1"/>
      <c r="B2254" s="1"/>
      <c r="C2254" s="1"/>
      <c r="D2254" s="1"/>
      <c r="E2254" s="110"/>
      <c r="F2254" s="1"/>
      <c r="G2254" s="1"/>
      <c r="H2254" s="110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3"/>
      <c r="U2254" s="1"/>
      <c r="V2254" s="1"/>
    </row>
    <row r="2255" spans="1:22" x14ac:dyDescent="0.25">
      <c r="A2255" s="1"/>
      <c r="B2255" s="1"/>
      <c r="C2255" s="1"/>
      <c r="D2255" s="1"/>
      <c r="E2255" s="110"/>
      <c r="F2255" s="1"/>
      <c r="G2255" s="1"/>
      <c r="H2255" s="110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3"/>
      <c r="U2255" s="1"/>
      <c r="V2255" s="1"/>
    </row>
    <row r="2256" spans="1:22" x14ac:dyDescent="0.25">
      <c r="A2256" s="1"/>
      <c r="B2256" s="1"/>
      <c r="C2256" s="1"/>
      <c r="D2256" s="1"/>
      <c r="E2256" s="110"/>
      <c r="F2256" s="1"/>
      <c r="G2256" s="1"/>
      <c r="H2256" s="110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3"/>
      <c r="U2256" s="1"/>
      <c r="V2256" s="1"/>
    </row>
    <row r="2257" spans="1:22" x14ac:dyDescent="0.25">
      <c r="A2257" s="1"/>
      <c r="B2257" s="1"/>
      <c r="C2257" s="1"/>
      <c r="D2257" s="1"/>
      <c r="E2257" s="110"/>
      <c r="F2257" s="1"/>
      <c r="G2257" s="1"/>
      <c r="H2257" s="110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3"/>
      <c r="U2257" s="1"/>
      <c r="V2257" s="1"/>
    </row>
    <row r="2258" spans="1:22" x14ac:dyDescent="0.25">
      <c r="A2258" s="1"/>
      <c r="B2258" s="1"/>
      <c r="C2258" s="1"/>
      <c r="D2258" s="1"/>
      <c r="E2258" s="110"/>
      <c r="F2258" s="1"/>
      <c r="G2258" s="1"/>
      <c r="H2258" s="110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3"/>
      <c r="U2258" s="1"/>
      <c r="V2258" s="1"/>
    </row>
    <row r="2259" spans="1:22" x14ac:dyDescent="0.25">
      <c r="A2259" s="1"/>
      <c r="B2259" s="1"/>
      <c r="C2259" s="1"/>
      <c r="D2259" s="1"/>
      <c r="E2259" s="110"/>
      <c r="F2259" s="1"/>
      <c r="G2259" s="1"/>
      <c r="H2259" s="110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3"/>
      <c r="U2259" s="1"/>
      <c r="V2259" s="1"/>
    </row>
    <row r="2260" spans="1:22" x14ac:dyDescent="0.25">
      <c r="A2260" s="1"/>
      <c r="B2260" s="1"/>
      <c r="C2260" s="1"/>
      <c r="D2260" s="1"/>
      <c r="E2260" s="110"/>
      <c r="F2260" s="1"/>
      <c r="G2260" s="1"/>
      <c r="H2260" s="110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3"/>
      <c r="U2260" s="1"/>
      <c r="V2260" s="1"/>
    </row>
    <row r="2261" spans="1:22" x14ac:dyDescent="0.25">
      <c r="A2261" s="1"/>
      <c r="B2261" s="1"/>
      <c r="C2261" s="1"/>
      <c r="D2261" s="1"/>
      <c r="E2261" s="110"/>
      <c r="F2261" s="1"/>
      <c r="G2261" s="1"/>
      <c r="H2261" s="110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3"/>
      <c r="U2261" s="1"/>
      <c r="V2261" s="1"/>
    </row>
    <row r="2262" spans="1:22" x14ac:dyDescent="0.25">
      <c r="A2262" s="1"/>
      <c r="B2262" s="1"/>
      <c r="C2262" s="1"/>
      <c r="D2262" s="1"/>
      <c r="E2262" s="110"/>
      <c r="F2262" s="1"/>
      <c r="G2262" s="1"/>
      <c r="H2262" s="110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3"/>
      <c r="U2262" s="1"/>
      <c r="V2262" s="1"/>
    </row>
    <row r="2263" spans="1:22" x14ac:dyDescent="0.25">
      <c r="A2263" s="1"/>
      <c r="B2263" s="1"/>
      <c r="C2263" s="1"/>
      <c r="D2263" s="1"/>
      <c r="E2263" s="110"/>
      <c r="F2263" s="1"/>
      <c r="G2263" s="1"/>
      <c r="H2263" s="110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3"/>
      <c r="U2263" s="1"/>
      <c r="V2263" s="1"/>
    </row>
    <row r="2264" spans="1:22" x14ac:dyDescent="0.25">
      <c r="A2264" s="1"/>
      <c r="B2264" s="1"/>
      <c r="C2264" s="1"/>
      <c r="D2264" s="1"/>
      <c r="E2264" s="110"/>
      <c r="F2264" s="1"/>
      <c r="G2264" s="1"/>
      <c r="H2264" s="110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3"/>
      <c r="U2264" s="1"/>
      <c r="V2264" s="1"/>
    </row>
    <row r="2265" spans="1:22" x14ac:dyDescent="0.25">
      <c r="A2265" s="1"/>
      <c r="B2265" s="1"/>
      <c r="C2265" s="1"/>
      <c r="D2265" s="1"/>
      <c r="E2265" s="110"/>
      <c r="F2265" s="1"/>
      <c r="G2265" s="1"/>
      <c r="H2265" s="110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3"/>
      <c r="U2265" s="1"/>
      <c r="V2265" s="1"/>
    </row>
    <row r="2266" spans="1:22" x14ac:dyDescent="0.25">
      <c r="A2266" s="1"/>
      <c r="B2266" s="1"/>
      <c r="C2266" s="1"/>
      <c r="D2266" s="1"/>
      <c r="E2266" s="110"/>
      <c r="F2266" s="1"/>
      <c r="G2266" s="1"/>
      <c r="H2266" s="110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3"/>
      <c r="U2266" s="1"/>
      <c r="V2266" s="1"/>
    </row>
    <row r="2267" spans="1:22" x14ac:dyDescent="0.25">
      <c r="A2267" s="1"/>
      <c r="B2267" s="1"/>
      <c r="C2267" s="1"/>
      <c r="D2267" s="1"/>
      <c r="E2267" s="110"/>
      <c r="F2267" s="1"/>
      <c r="G2267" s="1"/>
      <c r="H2267" s="110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3"/>
      <c r="U2267" s="1"/>
      <c r="V2267" s="1"/>
    </row>
    <row r="2268" spans="1:22" x14ac:dyDescent="0.25">
      <c r="A2268" s="1"/>
      <c r="B2268" s="1"/>
      <c r="C2268" s="1"/>
      <c r="D2268" s="1"/>
      <c r="E2268" s="110"/>
      <c r="F2268" s="1"/>
      <c r="G2268" s="1"/>
      <c r="H2268" s="110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3"/>
      <c r="U2268" s="1"/>
      <c r="V2268" s="1"/>
    </row>
    <row r="2269" spans="1:22" x14ac:dyDescent="0.25">
      <c r="A2269" s="1"/>
      <c r="B2269" s="1"/>
      <c r="C2269" s="1"/>
      <c r="D2269" s="1"/>
      <c r="E2269" s="110"/>
      <c r="F2269" s="1"/>
      <c r="G2269" s="1"/>
      <c r="H2269" s="110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3"/>
      <c r="U2269" s="1"/>
      <c r="V2269" s="1"/>
    </row>
    <row r="2270" spans="1:22" x14ac:dyDescent="0.25">
      <c r="A2270" s="1"/>
      <c r="B2270" s="1"/>
      <c r="C2270" s="1"/>
      <c r="D2270" s="1"/>
      <c r="E2270" s="110"/>
      <c r="F2270" s="1"/>
      <c r="G2270" s="1"/>
      <c r="H2270" s="110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3"/>
      <c r="U2270" s="1"/>
      <c r="V2270" s="1"/>
    </row>
    <row r="2271" spans="1:22" x14ac:dyDescent="0.25">
      <c r="A2271" s="1"/>
      <c r="B2271" s="1"/>
      <c r="C2271" s="1"/>
      <c r="D2271" s="1"/>
      <c r="E2271" s="110"/>
      <c r="F2271" s="1"/>
      <c r="G2271" s="1"/>
      <c r="H2271" s="110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3"/>
      <c r="U2271" s="1"/>
      <c r="V2271" s="1"/>
    </row>
    <row r="2272" spans="1:22" x14ac:dyDescent="0.25">
      <c r="A2272" s="1"/>
      <c r="B2272" s="1"/>
      <c r="C2272" s="1"/>
      <c r="D2272" s="1"/>
      <c r="E2272" s="110"/>
      <c r="F2272" s="1"/>
      <c r="G2272" s="1"/>
      <c r="H2272" s="110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3"/>
      <c r="U2272" s="1"/>
      <c r="V2272" s="1"/>
    </row>
    <row r="2273" spans="1:22" x14ac:dyDescent="0.25">
      <c r="A2273" s="1"/>
      <c r="B2273" s="1"/>
      <c r="C2273" s="1"/>
      <c r="D2273" s="1"/>
      <c r="E2273" s="110"/>
      <c r="F2273" s="1"/>
      <c r="G2273" s="1"/>
      <c r="H2273" s="110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3"/>
      <c r="U2273" s="1"/>
      <c r="V2273" s="1"/>
    </row>
    <row r="2274" spans="1:22" x14ac:dyDescent="0.25">
      <c r="A2274" s="1"/>
      <c r="B2274" s="1"/>
      <c r="C2274" s="1"/>
      <c r="D2274" s="1"/>
      <c r="E2274" s="110"/>
      <c r="F2274" s="1"/>
      <c r="G2274" s="1"/>
      <c r="H2274" s="110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3"/>
      <c r="U2274" s="1"/>
      <c r="V2274" s="1"/>
    </row>
    <row r="2275" spans="1:22" x14ac:dyDescent="0.25">
      <c r="A2275" s="1"/>
      <c r="B2275" s="1"/>
      <c r="C2275" s="1"/>
      <c r="D2275" s="1"/>
      <c r="E2275" s="110"/>
      <c r="F2275" s="1"/>
      <c r="G2275" s="1"/>
      <c r="H2275" s="110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3"/>
      <c r="U2275" s="1"/>
      <c r="V2275" s="1"/>
    </row>
    <row r="2276" spans="1:22" x14ac:dyDescent="0.25">
      <c r="A2276" s="1"/>
      <c r="B2276" s="1"/>
      <c r="C2276" s="1"/>
      <c r="D2276" s="1"/>
      <c r="E2276" s="110"/>
      <c r="F2276" s="1"/>
      <c r="G2276" s="1"/>
      <c r="H2276" s="110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3"/>
      <c r="U2276" s="1"/>
      <c r="V2276" s="1"/>
    </row>
    <row r="2277" spans="1:22" x14ac:dyDescent="0.25">
      <c r="A2277" s="1"/>
      <c r="B2277" s="1"/>
      <c r="C2277" s="1"/>
      <c r="D2277" s="1"/>
      <c r="E2277" s="110"/>
      <c r="F2277" s="1"/>
      <c r="G2277" s="1"/>
      <c r="H2277" s="110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3"/>
      <c r="U2277" s="1"/>
      <c r="V2277" s="1"/>
    </row>
    <row r="2278" spans="1:22" x14ac:dyDescent="0.25">
      <c r="A2278" s="1"/>
      <c r="B2278" s="1"/>
      <c r="C2278" s="1"/>
      <c r="D2278" s="1"/>
      <c r="E2278" s="110"/>
      <c r="F2278" s="1"/>
      <c r="G2278" s="1"/>
      <c r="H2278" s="110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3"/>
      <c r="U2278" s="1"/>
      <c r="V2278" s="1"/>
    </row>
    <row r="2279" spans="1:22" x14ac:dyDescent="0.25">
      <c r="A2279" s="1"/>
      <c r="B2279" s="1"/>
      <c r="C2279" s="1"/>
      <c r="D2279" s="1"/>
      <c r="E2279" s="110"/>
      <c r="F2279" s="1"/>
      <c r="G2279" s="1"/>
      <c r="H2279" s="110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3"/>
      <c r="U2279" s="1"/>
      <c r="V2279" s="1"/>
    </row>
    <row r="2280" spans="1:22" x14ac:dyDescent="0.25">
      <c r="A2280" s="1"/>
      <c r="B2280" s="1"/>
      <c r="C2280" s="1"/>
      <c r="D2280" s="1"/>
      <c r="E2280" s="110"/>
      <c r="F2280" s="1"/>
      <c r="G2280" s="1"/>
      <c r="H2280" s="110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3"/>
      <c r="U2280" s="1"/>
      <c r="V2280" s="1"/>
    </row>
    <row r="2281" spans="1:22" x14ac:dyDescent="0.25">
      <c r="A2281" s="1"/>
      <c r="B2281" s="1"/>
      <c r="C2281" s="1"/>
      <c r="D2281" s="1"/>
      <c r="E2281" s="110"/>
      <c r="F2281" s="1"/>
      <c r="G2281" s="1"/>
      <c r="H2281" s="110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3"/>
      <c r="U2281" s="1"/>
      <c r="V2281" s="1"/>
    </row>
    <row r="2282" spans="1:22" x14ac:dyDescent="0.25">
      <c r="A2282" s="1"/>
      <c r="B2282" s="1"/>
      <c r="C2282" s="1"/>
      <c r="D2282" s="1"/>
      <c r="E2282" s="110"/>
      <c r="F2282" s="1"/>
      <c r="G2282" s="1"/>
      <c r="H2282" s="110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3"/>
      <c r="U2282" s="1"/>
      <c r="V2282" s="1"/>
    </row>
    <row r="2283" spans="1:22" x14ac:dyDescent="0.25">
      <c r="A2283" s="1"/>
      <c r="B2283" s="1"/>
      <c r="C2283" s="1"/>
      <c r="D2283" s="1"/>
      <c r="E2283" s="110"/>
      <c r="F2283" s="1"/>
      <c r="G2283" s="1"/>
      <c r="H2283" s="110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3"/>
      <c r="U2283" s="1"/>
      <c r="V2283" s="1"/>
    </row>
    <row r="2284" spans="1:22" x14ac:dyDescent="0.25">
      <c r="A2284" s="1"/>
      <c r="B2284" s="1"/>
      <c r="C2284" s="1"/>
      <c r="D2284" s="1"/>
      <c r="E2284" s="110"/>
      <c r="F2284" s="1"/>
      <c r="G2284" s="1"/>
      <c r="H2284" s="110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3"/>
      <c r="U2284" s="1"/>
      <c r="V2284" s="1"/>
    </row>
    <row r="2285" spans="1:22" x14ac:dyDescent="0.25">
      <c r="A2285" s="1"/>
      <c r="B2285" s="1"/>
      <c r="C2285" s="1"/>
      <c r="D2285" s="1"/>
      <c r="E2285" s="110"/>
      <c r="F2285" s="1"/>
      <c r="G2285" s="1"/>
      <c r="H2285" s="110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3"/>
      <c r="U2285" s="1"/>
      <c r="V2285" s="1"/>
    </row>
    <row r="2286" spans="1:22" x14ac:dyDescent="0.25">
      <c r="A2286" s="1"/>
      <c r="B2286" s="1"/>
      <c r="C2286" s="1"/>
      <c r="D2286" s="1"/>
      <c r="E2286" s="110"/>
      <c r="F2286" s="1"/>
      <c r="G2286" s="1"/>
      <c r="H2286" s="110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3"/>
      <c r="U2286" s="1"/>
      <c r="V2286" s="1"/>
    </row>
    <row r="2287" spans="1:22" x14ac:dyDescent="0.25">
      <c r="A2287" s="1"/>
      <c r="B2287" s="1"/>
      <c r="C2287" s="1"/>
      <c r="D2287" s="1"/>
      <c r="E2287" s="110"/>
      <c r="F2287" s="1"/>
      <c r="G2287" s="1"/>
      <c r="H2287" s="110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3"/>
      <c r="U2287" s="1"/>
      <c r="V2287" s="1"/>
    </row>
    <row r="2288" spans="1:22" x14ac:dyDescent="0.25">
      <c r="A2288" s="1"/>
      <c r="B2288" s="1"/>
      <c r="C2288" s="1"/>
      <c r="D2288" s="1"/>
      <c r="E2288" s="110"/>
      <c r="F2288" s="1"/>
      <c r="G2288" s="1"/>
      <c r="H2288" s="110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3"/>
      <c r="U2288" s="1"/>
      <c r="V2288" s="1"/>
    </row>
    <row r="2289" spans="1:22" x14ac:dyDescent="0.25">
      <c r="A2289" s="1"/>
      <c r="B2289" s="1"/>
      <c r="C2289" s="1"/>
      <c r="D2289" s="1"/>
      <c r="E2289" s="110"/>
      <c r="F2289" s="1"/>
      <c r="G2289" s="1"/>
      <c r="H2289" s="110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3"/>
      <c r="U2289" s="1"/>
      <c r="V2289" s="1"/>
    </row>
    <row r="2290" spans="1:22" x14ac:dyDescent="0.25">
      <c r="A2290" s="1"/>
      <c r="B2290" s="1"/>
      <c r="C2290" s="1"/>
      <c r="D2290" s="1"/>
      <c r="E2290" s="110"/>
      <c r="F2290" s="1"/>
      <c r="G2290" s="1"/>
      <c r="H2290" s="110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3"/>
      <c r="U2290" s="1"/>
      <c r="V2290" s="1"/>
    </row>
    <row r="2291" spans="1:22" x14ac:dyDescent="0.25">
      <c r="A2291" s="1"/>
      <c r="B2291" s="1"/>
      <c r="C2291" s="1"/>
      <c r="D2291" s="1"/>
      <c r="E2291" s="110"/>
      <c r="F2291" s="1"/>
      <c r="G2291" s="1"/>
      <c r="H2291" s="110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3"/>
      <c r="U2291" s="1"/>
      <c r="V2291" s="1"/>
    </row>
    <row r="2292" spans="1:22" x14ac:dyDescent="0.25">
      <c r="A2292" s="1"/>
      <c r="B2292" s="1"/>
      <c r="C2292" s="1"/>
      <c r="D2292" s="1"/>
      <c r="E2292" s="110"/>
      <c r="F2292" s="1"/>
      <c r="G2292" s="1"/>
      <c r="H2292" s="110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3"/>
      <c r="U2292" s="1"/>
      <c r="V2292" s="1"/>
    </row>
    <row r="2293" spans="1:22" x14ac:dyDescent="0.25">
      <c r="A2293" s="1"/>
      <c r="B2293" s="1"/>
      <c r="C2293" s="1"/>
      <c r="D2293" s="1"/>
      <c r="E2293" s="110"/>
      <c r="F2293" s="1"/>
      <c r="G2293" s="1"/>
      <c r="H2293" s="110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3"/>
      <c r="U2293" s="1"/>
      <c r="V2293" s="1"/>
    </row>
    <row r="2294" spans="1:22" x14ac:dyDescent="0.25">
      <c r="A2294" s="1"/>
      <c r="B2294" s="1"/>
      <c r="C2294" s="1"/>
      <c r="D2294" s="1"/>
      <c r="E2294" s="110"/>
      <c r="F2294" s="1"/>
      <c r="G2294" s="1"/>
      <c r="H2294" s="110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3"/>
      <c r="U2294" s="1"/>
      <c r="V2294" s="1"/>
    </row>
    <row r="2295" spans="1:22" x14ac:dyDescent="0.25">
      <c r="A2295" s="1"/>
      <c r="B2295" s="1"/>
      <c r="C2295" s="1"/>
      <c r="D2295" s="1"/>
      <c r="E2295" s="110"/>
      <c r="F2295" s="1"/>
      <c r="G2295" s="1"/>
      <c r="H2295" s="110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3"/>
      <c r="U2295" s="1"/>
      <c r="V2295" s="1"/>
    </row>
    <row r="2296" spans="1:22" x14ac:dyDescent="0.25">
      <c r="A2296" s="1"/>
      <c r="B2296" s="1"/>
      <c r="C2296" s="1"/>
      <c r="D2296" s="1"/>
      <c r="E2296" s="110"/>
      <c r="F2296" s="1"/>
      <c r="G2296" s="1"/>
      <c r="H2296" s="110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3"/>
      <c r="U2296" s="1"/>
      <c r="V2296" s="1"/>
    </row>
    <row r="2297" spans="1:22" x14ac:dyDescent="0.25">
      <c r="A2297" s="1"/>
      <c r="B2297" s="1"/>
      <c r="C2297" s="1"/>
      <c r="D2297" s="1"/>
      <c r="E2297" s="110"/>
      <c r="F2297" s="1"/>
      <c r="G2297" s="1"/>
      <c r="H2297" s="110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3"/>
      <c r="U2297" s="1"/>
      <c r="V2297" s="1"/>
    </row>
    <row r="2298" spans="1:22" x14ac:dyDescent="0.25">
      <c r="A2298" s="1"/>
      <c r="B2298" s="1"/>
      <c r="C2298" s="1"/>
      <c r="D2298" s="1"/>
      <c r="E2298" s="110"/>
      <c r="F2298" s="1"/>
      <c r="G2298" s="1"/>
      <c r="H2298" s="110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3"/>
      <c r="U2298" s="1"/>
      <c r="V2298" s="1"/>
    </row>
    <row r="2299" spans="1:22" x14ac:dyDescent="0.25">
      <c r="A2299" s="1"/>
      <c r="B2299" s="1"/>
      <c r="C2299" s="1"/>
      <c r="D2299" s="1"/>
      <c r="E2299" s="110"/>
      <c r="F2299" s="1"/>
      <c r="G2299" s="1"/>
      <c r="H2299" s="110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3"/>
      <c r="U2299" s="1"/>
      <c r="V2299" s="1"/>
    </row>
    <row r="2300" spans="1:22" x14ac:dyDescent="0.25">
      <c r="A2300" s="1"/>
      <c r="B2300" s="1"/>
      <c r="C2300" s="1"/>
      <c r="D2300" s="1"/>
      <c r="E2300" s="110"/>
      <c r="F2300" s="1"/>
      <c r="G2300" s="1"/>
      <c r="H2300" s="110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3"/>
      <c r="U2300" s="1"/>
      <c r="V2300" s="1"/>
    </row>
    <row r="2301" spans="1:22" x14ac:dyDescent="0.25">
      <c r="A2301" s="1"/>
      <c r="B2301" s="1"/>
      <c r="C2301" s="1"/>
      <c r="D2301" s="1"/>
      <c r="E2301" s="110"/>
      <c r="F2301" s="1"/>
      <c r="G2301" s="1"/>
      <c r="H2301" s="110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3"/>
      <c r="U2301" s="1"/>
      <c r="V2301" s="1"/>
    </row>
    <row r="2302" spans="1:22" x14ac:dyDescent="0.25">
      <c r="A2302" s="1"/>
      <c r="B2302" s="1"/>
      <c r="C2302" s="1"/>
      <c r="D2302" s="1"/>
      <c r="E2302" s="110"/>
      <c r="F2302" s="1"/>
      <c r="G2302" s="1"/>
      <c r="H2302" s="110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3"/>
      <c r="U2302" s="1"/>
      <c r="V2302" s="1"/>
    </row>
    <row r="2303" spans="1:22" x14ac:dyDescent="0.25">
      <c r="A2303" s="1"/>
      <c r="B2303" s="1"/>
      <c r="C2303" s="1"/>
      <c r="D2303" s="1"/>
      <c r="E2303" s="110"/>
      <c r="F2303" s="1"/>
      <c r="G2303" s="1"/>
      <c r="H2303" s="110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3"/>
      <c r="U2303" s="1"/>
      <c r="V2303" s="1"/>
    </row>
    <row r="2304" spans="1:22" x14ac:dyDescent="0.25">
      <c r="A2304" s="1"/>
      <c r="B2304" s="1"/>
      <c r="C2304" s="1"/>
      <c r="D2304" s="1"/>
      <c r="E2304" s="110"/>
      <c r="F2304" s="1"/>
      <c r="G2304" s="1"/>
      <c r="H2304" s="110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3"/>
      <c r="U2304" s="1"/>
      <c r="V2304" s="1"/>
    </row>
    <row r="2305" spans="1:22" x14ac:dyDescent="0.25">
      <c r="A2305" s="1"/>
      <c r="B2305" s="1"/>
      <c r="C2305" s="1"/>
      <c r="D2305" s="1"/>
      <c r="E2305" s="110"/>
      <c r="F2305" s="1"/>
      <c r="G2305" s="1"/>
      <c r="H2305" s="110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3"/>
      <c r="U2305" s="1"/>
      <c r="V2305" s="1"/>
    </row>
    <row r="2306" spans="1:22" x14ac:dyDescent="0.25">
      <c r="A2306" s="1"/>
      <c r="B2306" s="1"/>
      <c r="C2306" s="1"/>
      <c r="D2306" s="1"/>
      <c r="E2306" s="110"/>
      <c r="F2306" s="1"/>
      <c r="G2306" s="1"/>
      <c r="H2306" s="110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3"/>
      <c r="U2306" s="1"/>
      <c r="V2306" s="1"/>
    </row>
    <row r="2307" spans="1:22" x14ac:dyDescent="0.25">
      <c r="A2307" s="1"/>
      <c r="B2307" s="1"/>
      <c r="C2307" s="1"/>
      <c r="D2307" s="1"/>
      <c r="E2307" s="110"/>
      <c r="F2307" s="1"/>
      <c r="G2307" s="1"/>
      <c r="H2307" s="110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3"/>
      <c r="U2307" s="1"/>
      <c r="V2307" s="1"/>
    </row>
    <row r="2308" spans="1:22" x14ac:dyDescent="0.25">
      <c r="A2308" s="1"/>
      <c r="B2308" s="1"/>
      <c r="C2308" s="1"/>
      <c r="D2308" s="1"/>
      <c r="E2308" s="110"/>
      <c r="F2308" s="1"/>
      <c r="G2308" s="1"/>
      <c r="H2308" s="110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3"/>
      <c r="U2308" s="1"/>
      <c r="V2308" s="1"/>
    </row>
    <row r="2309" spans="1:22" x14ac:dyDescent="0.25">
      <c r="A2309" s="1"/>
      <c r="B2309" s="1"/>
      <c r="C2309" s="1"/>
      <c r="D2309" s="1"/>
      <c r="E2309" s="110"/>
      <c r="F2309" s="1"/>
      <c r="G2309" s="1"/>
      <c r="H2309" s="110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3"/>
      <c r="U2309" s="1"/>
      <c r="V2309" s="1"/>
    </row>
    <row r="2310" spans="1:22" x14ac:dyDescent="0.25">
      <c r="A2310" s="1"/>
      <c r="B2310" s="1"/>
      <c r="C2310" s="1"/>
      <c r="D2310" s="1"/>
      <c r="E2310" s="110"/>
      <c r="F2310" s="1"/>
      <c r="G2310" s="1"/>
      <c r="H2310" s="110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3"/>
      <c r="U2310" s="1"/>
      <c r="V2310" s="1"/>
    </row>
    <row r="2311" spans="1:22" x14ac:dyDescent="0.25">
      <c r="A2311" s="1"/>
      <c r="B2311" s="1"/>
      <c r="C2311" s="1"/>
      <c r="D2311" s="1"/>
      <c r="E2311" s="110"/>
      <c r="F2311" s="1"/>
      <c r="G2311" s="1"/>
      <c r="H2311" s="110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3"/>
      <c r="U2311" s="1"/>
      <c r="V2311" s="1"/>
    </row>
    <row r="2312" spans="1:22" x14ac:dyDescent="0.25">
      <c r="A2312" s="1"/>
      <c r="B2312" s="1"/>
      <c r="C2312" s="1"/>
      <c r="D2312" s="1"/>
      <c r="E2312" s="110"/>
      <c r="F2312" s="1"/>
      <c r="G2312" s="1"/>
      <c r="H2312" s="110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3"/>
      <c r="U2312" s="1"/>
      <c r="V2312" s="1"/>
    </row>
    <row r="2313" spans="1:22" x14ac:dyDescent="0.25">
      <c r="A2313" s="1"/>
      <c r="B2313" s="1"/>
      <c r="C2313" s="1"/>
      <c r="D2313" s="1"/>
      <c r="E2313" s="110"/>
      <c r="F2313" s="1"/>
      <c r="G2313" s="1"/>
      <c r="H2313" s="110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3"/>
      <c r="U2313" s="1"/>
      <c r="V2313" s="1"/>
    </row>
    <row r="2314" spans="1:22" x14ac:dyDescent="0.25">
      <c r="A2314" s="1"/>
      <c r="B2314" s="1"/>
      <c r="C2314" s="1"/>
      <c r="D2314" s="1"/>
      <c r="E2314" s="110"/>
      <c r="F2314" s="1"/>
      <c r="G2314" s="1"/>
      <c r="H2314" s="110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3"/>
      <c r="U2314" s="1"/>
      <c r="V2314" s="1"/>
    </row>
    <row r="2315" spans="1:22" x14ac:dyDescent="0.25">
      <c r="A2315" s="1"/>
      <c r="B2315" s="1"/>
      <c r="C2315" s="1"/>
      <c r="D2315" s="1"/>
      <c r="E2315" s="110"/>
      <c r="F2315" s="1"/>
      <c r="G2315" s="1"/>
      <c r="H2315" s="110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3"/>
      <c r="U2315" s="1"/>
      <c r="V2315" s="1"/>
    </row>
    <row r="2316" spans="1:22" x14ac:dyDescent="0.25">
      <c r="A2316" s="1"/>
      <c r="B2316" s="1"/>
      <c r="C2316" s="1"/>
      <c r="D2316" s="1"/>
      <c r="E2316" s="110"/>
      <c r="F2316" s="1"/>
      <c r="G2316" s="1"/>
      <c r="H2316" s="110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3"/>
      <c r="U2316" s="1"/>
      <c r="V2316" s="1"/>
    </row>
    <row r="2317" spans="1:22" x14ac:dyDescent="0.25">
      <c r="A2317" s="1"/>
      <c r="B2317" s="1"/>
      <c r="C2317" s="1"/>
      <c r="D2317" s="1"/>
      <c r="E2317" s="110"/>
      <c r="F2317" s="1"/>
      <c r="G2317" s="1"/>
      <c r="H2317" s="110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3"/>
      <c r="U2317" s="1"/>
      <c r="V2317" s="1"/>
    </row>
    <row r="2318" spans="1:22" x14ac:dyDescent="0.25">
      <c r="A2318" s="1"/>
      <c r="B2318" s="1"/>
      <c r="C2318" s="1"/>
      <c r="D2318" s="1"/>
      <c r="E2318" s="110"/>
      <c r="F2318" s="1"/>
      <c r="G2318" s="1"/>
      <c r="H2318" s="110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3"/>
      <c r="U2318" s="1"/>
      <c r="V2318" s="1"/>
    </row>
    <row r="2319" spans="1:22" x14ac:dyDescent="0.25">
      <c r="A2319" s="1"/>
      <c r="B2319" s="1"/>
      <c r="C2319" s="1"/>
      <c r="D2319" s="1"/>
      <c r="E2319" s="110"/>
      <c r="F2319" s="1"/>
      <c r="G2319" s="1"/>
      <c r="H2319" s="110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3"/>
      <c r="U2319" s="1"/>
      <c r="V2319" s="1"/>
    </row>
    <row r="2320" spans="1:22" x14ac:dyDescent="0.25">
      <c r="A2320" s="1"/>
      <c r="B2320" s="1"/>
      <c r="C2320" s="1"/>
      <c r="D2320" s="1"/>
      <c r="E2320" s="110"/>
      <c r="F2320" s="1"/>
      <c r="G2320" s="1"/>
      <c r="H2320" s="110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3"/>
      <c r="U2320" s="1"/>
      <c r="V2320" s="1"/>
    </row>
    <row r="2321" spans="1:22" x14ac:dyDescent="0.25">
      <c r="A2321" s="1"/>
      <c r="B2321" s="1"/>
      <c r="C2321" s="1"/>
      <c r="D2321" s="1"/>
      <c r="E2321" s="110"/>
      <c r="F2321" s="1"/>
      <c r="G2321" s="1"/>
      <c r="H2321" s="110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3"/>
      <c r="U2321" s="1"/>
      <c r="V2321" s="1"/>
    </row>
    <row r="2322" spans="1:22" x14ac:dyDescent="0.25">
      <c r="A2322" s="1"/>
      <c r="B2322" s="1"/>
      <c r="C2322" s="1"/>
      <c r="D2322" s="1"/>
      <c r="E2322" s="110"/>
      <c r="F2322" s="1"/>
      <c r="G2322" s="1"/>
      <c r="H2322" s="110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3"/>
      <c r="U2322" s="1"/>
      <c r="V2322" s="1"/>
    </row>
    <row r="2323" spans="1:22" x14ac:dyDescent="0.25">
      <c r="A2323" s="1"/>
      <c r="B2323" s="1"/>
      <c r="C2323" s="1"/>
      <c r="D2323" s="1"/>
      <c r="E2323" s="110"/>
      <c r="F2323" s="1"/>
      <c r="G2323" s="1"/>
      <c r="H2323" s="110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3"/>
      <c r="U2323" s="1"/>
      <c r="V2323" s="1"/>
    </row>
    <row r="2324" spans="1:22" x14ac:dyDescent="0.25">
      <c r="A2324" s="1"/>
      <c r="B2324" s="1"/>
      <c r="C2324" s="1"/>
      <c r="D2324" s="1"/>
      <c r="E2324" s="110"/>
      <c r="F2324" s="1"/>
      <c r="G2324" s="1"/>
      <c r="H2324" s="110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3"/>
      <c r="U2324" s="1"/>
      <c r="V2324" s="1"/>
    </row>
    <row r="2325" spans="1:22" x14ac:dyDescent="0.25">
      <c r="A2325" s="1"/>
      <c r="B2325" s="1"/>
      <c r="C2325" s="1"/>
      <c r="D2325" s="1"/>
      <c r="E2325" s="110"/>
      <c r="F2325" s="1"/>
      <c r="G2325" s="1"/>
      <c r="H2325" s="110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3"/>
      <c r="U2325" s="1"/>
      <c r="V2325" s="1"/>
    </row>
    <row r="2326" spans="1:22" x14ac:dyDescent="0.25">
      <c r="A2326" s="1"/>
      <c r="B2326" s="1"/>
      <c r="C2326" s="1"/>
      <c r="D2326" s="1"/>
      <c r="E2326" s="110"/>
      <c r="F2326" s="1"/>
      <c r="G2326" s="1"/>
      <c r="H2326" s="110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3"/>
      <c r="U2326" s="1"/>
      <c r="V2326" s="1"/>
    </row>
    <row r="2327" spans="1:22" x14ac:dyDescent="0.25">
      <c r="A2327" s="1"/>
      <c r="B2327" s="1"/>
      <c r="C2327" s="1"/>
      <c r="D2327" s="1"/>
      <c r="E2327" s="110"/>
      <c r="F2327" s="1"/>
      <c r="G2327" s="1"/>
      <c r="H2327" s="110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3"/>
      <c r="U2327" s="1"/>
      <c r="V2327" s="1"/>
    </row>
    <row r="2328" spans="1:22" x14ac:dyDescent="0.25">
      <c r="A2328" s="1"/>
      <c r="B2328" s="1"/>
      <c r="C2328" s="1"/>
      <c r="D2328" s="1"/>
      <c r="E2328" s="110"/>
      <c r="F2328" s="1"/>
      <c r="G2328" s="1"/>
      <c r="H2328" s="110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3"/>
      <c r="U2328" s="1"/>
      <c r="V2328" s="1"/>
    </row>
    <row r="2329" spans="1:22" x14ac:dyDescent="0.25">
      <c r="A2329" s="1"/>
      <c r="B2329" s="1"/>
      <c r="C2329" s="1"/>
      <c r="D2329" s="1"/>
      <c r="E2329" s="110"/>
      <c r="F2329" s="1"/>
      <c r="G2329" s="1"/>
      <c r="H2329" s="110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3"/>
      <c r="U2329" s="1"/>
      <c r="V2329" s="1"/>
    </row>
    <row r="2330" spans="1:22" x14ac:dyDescent="0.25">
      <c r="A2330" s="1"/>
      <c r="B2330" s="1"/>
      <c r="C2330" s="1"/>
      <c r="D2330" s="1"/>
      <c r="E2330" s="110"/>
      <c r="F2330" s="1"/>
      <c r="G2330" s="1"/>
      <c r="H2330" s="110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3"/>
      <c r="U2330" s="1"/>
      <c r="V2330" s="1"/>
    </row>
    <row r="2331" spans="1:22" x14ac:dyDescent="0.25">
      <c r="A2331" s="1"/>
      <c r="B2331" s="1"/>
      <c r="C2331" s="1"/>
      <c r="D2331" s="1"/>
      <c r="E2331" s="110"/>
      <c r="F2331" s="1"/>
      <c r="G2331" s="1"/>
      <c r="H2331" s="110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3"/>
      <c r="U2331" s="1"/>
      <c r="V2331" s="1"/>
    </row>
    <row r="2332" spans="1:22" x14ac:dyDescent="0.25">
      <c r="A2332" s="1"/>
      <c r="B2332" s="1"/>
      <c r="C2332" s="1"/>
      <c r="D2332" s="1"/>
      <c r="E2332" s="110"/>
      <c r="F2332" s="1"/>
      <c r="G2332" s="1"/>
      <c r="H2332" s="110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3"/>
      <c r="U2332" s="1"/>
      <c r="V2332" s="1"/>
    </row>
    <row r="2333" spans="1:22" x14ac:dyDescent="0.25">
      <c r="A2333" s="1"/>
      <c r="B2333" s="1"/>
      <c r="C2333" s="1"/>
      <c r="D2333" s="1"/>
      <c r="E2333" s="110"/>
      <c r="F2333" s="1"/>
      <c r="G2333" s="1"/>
      <c r="H2333" s="110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3"/>
      <c r="U2333" s="1"/>
      <c r="V2333" s="1"/>
    </row>
    <row r="2334" spans="1:22" x14ac:dyDescent="0.25">
      <c r="A2334" s="1"/>
      <c r="B2334" s="1"/>
      <c r="C2334" s="1"/>
      <c r="D2334" s="1"/>
      <c r="E2334" s="110"/>
      <c r="F2334" s="1"/>
      <c r="G2334" s="1"/>
      <c r="H2334" s="110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3"/>
      <c r="U2334" s="1"/>
      <c r="V2334" s="1"/>
    </row>
    <row r="2335" spans="1:22" x14ac:dyDescent="0.25">
      <c r="A2335" s="1"/>
      <c r="B2335" s="1"/>
      <c r="C2335" s="1"/>
      <c r="D2335" s="1"/>
      <c r="E2335" s="110"/>
      <c r="F2335" s="1"/>
      <c r="G2335" s="1"/>
      <c r="H2335" s="110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3"/>
      <c r="U2335" s="1"/>
      <c r="V2335" s="1"/>
    </row>
    <row r="2336" spans="1:22" x14ac:dyDescent="0.25">
      <c r="A2336" s="1"/>
      <c r="B2336" s="1"/>
      <c r="C2336" s="1"/>
      <c r="D2336" s="1"/>
      <c r="E2336" s="110"/>
      <c r="F2336" s="1"/>
      <c r="G2336" s="1"/>
      <c r="H2336" s="110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3"/>
      <c r="U2336" s="1"/>
      <c r="V2336" s="1"/>
    </row>
    <row r="2337" spans="1:22" x14ac:dyDescent="0.25">
      <c r="A2337" s="1"/>
      <c r="B2337" s="1"/>
      <c r="C2337" s="1"/>
      <c r="D2337" s="1"/>
      <c r="E2337" s="110"/>
      <c r="F2337" s="1"/>
      <c r="G2337" s="1"/>
      <c r="H2337" s="110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3"/>
      <c r="U2337" s="1"/>
      <c r="V2337" s="1"/>
    </row>
    <row r="2338" spans="1:22" x14ac:dyDescent="0.25">
      <c r="A2338" s="1"/>
      <c r="B2338" s="1"/>
      <c r="C2338" s="1"/>
      <c r="D2338" s="1"/>
      <c r="E2338" s="110"/>
      <c r="F2338" s="1"/>
      <c r="G2338" s="1"/>
      <c r="H2338" s="110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3"/>
      <c r="U2338" s="1"/>
      <c r="V2338" s="1"/>
    </row>
    <row r="2339" spans="1:22" x14ac:dyDescent="0.25">
      <c r="A2339" s="1"/>
      <c r="B2339" s="1"/>
      <c r="C2339" s="1"/>
      <c r="D2339" s="1"/>
      <c r="E2339" s="110"/>
      <c r="F2339" s="1"/>
      <c r="G2339" s="1"/>
      <c r="H2339" s="110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3"/>
      <c r="U2339" s="1"/>
      <c r="V2339" s="1"/>
    </row>
    <row r="2340" spans="1:22" x14ac:dyDescent="0.25">
      <c r="A2340" s="1"/>
      <c r="B2340" s="1"/>
      <c r="C2340" s="1"/>
      <c r="D2340" s="1"/>
      <c r="E2340" s="110"/>
      <c r="F2340" s="1"/>
      <c r="G2340" s="1"/>
      <c r="H2340" s="110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3"/>
      <c r="U2340" s="1"/>
      <c r="V2340" s="1"/>
    </row>
    <row r="2341" spans="1:22" x14ac:dyDescent="0.25">
      <c r="A2341" s="1"/>
      <c r="B2341" s="1"/>
      <c r="C2341" s="1"/>
      <c r="D2341" s="1"/>
      <c r="E2341" s="110"/>
      <c r="F2341" s="1"/>
      <c r="G2341" s="1"/>
      <c r="H2341" s="110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3"/>
      <c r="U2341" s="1"/>
      <c r="V2341" s="1"/>
    </row>
    <row r="2342" spans="1:22" x14ac:dyDescent="0.25">
      <c r="A2342" s="1"/>
      <c r="B2342" s="1"/>
      <c r="C2342" s="1"/>
      <c r="D2342" s="1"/>
      <c r="E2342" s="110"/>
      <c r="F2342" s="1"/>
      <c r="G2342" s="1"/>
      <c r="H2342" s="110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3"/>
      <c r="U2342" s="1"/>
      <c r="V2342" s="1"/>
    </row>
    <row r="2343" spans="1:22" x14ac:dyDescent="0.25">
      <c r="A2343" s="1"/>
      <c r="B2343" s="1"/>
      <c r="C2343" s="1"/>
      <c r="D2343" s="1"/>
      <c r="E2343" s="110"/>
      <c r="F2343" s="1"/>
      <c r="G2343" s="1"/>
      <c r="H2343" s="110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3"/>
      <c r="U2343" s="1"/>
      <c r="V2343" s="1"/>
    </row>
    <row r="2344" spans="1:22" x14ac:dyDescent="0.25">
      <c r="A2344" s="1"/>
      <c r="B2344" s="1"/>
      <c r="C2344" s="1"/>
      <c r="D2344" s="1"/>
      <c r="E2344" s="110"/>
      <c r="F2344" s="1"/>
      <c r="G2344" s="1"/>
      <c r="H2344" s="110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3"/>
      <c r="U2344" s="1"/>
      <c r="V2344" s="1"/>
    </row>
    <row r="2345" spans="1:22" x14ac:dyDescent="0.25">
      <c r="A2345" s="1"/>
      <c r="B2345" s="1"/>
      <c r="C2345" s="1"/>
      <c r="D2345" s="1"/>
      <c r="E2345" s="110"/>
      <c r="F2345" s="1"/>
      <c r="G2345" s="1"/>
      <c r="H2345" s="110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3"/>
      <c r="U2345" s="1"/>
      <c r="V2345" s="1"/>
    </row>
    <row r="2346" spans="1:22" x14ac:dyDescent="0.25">
      <c r="A2346" s="1"/>
      <c r="B2346" s="1"/>
      <c r="C2346" s="1"/>
      <c r="D2346" s="1"/>
      <c r="E2346" s="110"/>
      <c r="F2346" s="1"/>
      <c r="G2346" s="1"/>
      <c r="H2346" s="110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3"/>
      <c r="U2346" s="1"/>
      <c r="V2346" s="1"/>
    </row>
    <row r="2347" spans="1:22" x14ac:dyDescent="0.25">
      <c r="A2347" s="1"/>
      <c r="B2347" s="1"/>
      <c r="C2347" s="1"/>
      <c r="D2347" s="1"/>
      <c r="E2347" s="110"/>
      <c r="F2347" s="1"/>
      <c r="G2347" s="1"/>
      <c r="H2347" s="110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3"/>
      <c r="U2347" s="1"/>
      <c r="V2347" s="1"/>
    </row>
    <row r="2348" spans="1:22" x14ac:dyDescent="0.25">
      <c r="A2348" s="1"/>
      <c r="B2348" s="1"/>
      <c r="C2348" s="1"/>
      <c r="D2348" s="1"/>
      <c r="E2348" s="110"/>
      <c r="F2348" s="1"/>
      <c r="G2348" s="1"/>
      <c r="H2348" s="110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3"/>
      <c r="U2348" s="1"/>
      <c r="V2348" s="1"/>
    </row>
    <row r="2349" spans="1:22" x14ac:dyDescent="0.25">
      <c r="A2349" s="1"/>
      <c r="B2349" s="1"/>
      <c r="C2349" s="1"/>
      <c r="D2349" s="1"/>
      <c r="E2349" s="110"/>
      <c r="F2349" s="1"/>
      <c r="G2349" s="1"/>
      <c r="H2349" s="110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3"/>
      <c r="U2349" s="1"/>
      <c r="V2349" s="1"/>
    </row>
    <row r="2350" spans="1:22" x14ac:dyDescent="0.25">
      <c r="A2350" s="1"/>
      <c r="B2350" s="1"/>
      <c r="C2350" s="1"/>
      <c r="D2350" s="1"/>
      <c r="E2350" s="110"/>
      <c r="F2350" s="1"/>
      <c r="G2350" s="1"/>
      <c r="H2350" s="110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3"/>
      <c r="U2350" s="1"/>
      <c r="V2350" s="1"/>
    </row>
    <row r="2351" spans="1:22" x14ac:dyDescent="0.25">
      <c r="A2351" s="1"/>
      <c r="B2351" s="1"/>
      <c r="C2351" s="1"/>
      <c r="D2351" s="1"/>
      <c r="E2351" s="110"/>
      <c r="F2351" s="1"/>
      <c r="G2351" s="1"/>
      <c r="H2351" s="110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3"/>
      <c r="U2351" s="1"/>
      <c r="V2351" s="1"/>
    </row>
    <row r="2352" spans="1:22" x14ac:dyDescent="0.25">
      <c r="A2352" s="1"/>
      <c r="B2352" s="1"/>
      <c r="C2352" s="1"/>
      <c r="D2352" s="1"/>
      <c r="E2352" s="110"/>
      <c r="F2352" s="1"/>
      <c r="G2352" s="1"/>
      <c r="H2352" s="110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3"/>
      <c r="U2352" s="1"/>
      <c r="V2352" s="1"/>
    </row>
    <row r="2353" spans="1:22" x14ac:dyDescent="0.25">
      <c r="A2353" s="1"/>
      <c r="B2353" s="1"/>
      <c r="C2353" s="1"/>
      <c r="D2353" s="1"/>
      <c r="E2353" s="110"/>
      <c r="F2353" s="1"/>
      <c r="G2353" s="1"/>
      <c r="H2353" s="110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3"/>
      <c r="U2353" s="1"/>
      <c r="V2353" s="1"/>
    </row>
    <row r="2354" spans="1:22" x14ac:dyDescent="0.25">
      <c r="A2354" s="1"/>
      <c r="B2354" s="1"/>
      <c r="C2354" s="1"/>
      <c r="D2354" s="1"/>
      <c r="E2354" s="110"/>
      <c r="F2354" s="1"/>
      <c r="G2354" s="1"/>
      <c r="H2354" s="110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3"/>
      <c r="U2354" s="1"/>
      <c r="V2354" s="1"/>
    </row>
    <row r="2355" spans="1:22" x14ac:dyDescent="0.25">
      <c r="A2355" s="1"/>
      <c r="B2355" s="1"/>
      <c r="C2355" s="1"/>
      <c r="D2355" s="1"/>
      <c r="E2355" s="110"/>
      <c r="F2355" s="1"/>
      <c r="G2355" s="1"/>
      <c r="H2355" s="110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3"/>
      <c r="U2355" s="1"/>
      <c r="V2355" s="1"/>
    </row>
    <row r="2356" spans="1:22" x14ac:dyDescent="0.25">
      <c r="A2356" s="1"/>
      <c r="B2356" s="1"/>
      <c r="C2356" s="1"/>
      <c r="D2356" s="1"/>
      <c r="E2356" s="110"/>
      <c r="F2356" s="1"/>
      <c r="G2356" s="1"/>
      <c r="H2356" s="110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3"/>
      <c r="U2356" s="1"/>
      <c r="V2356" s="1"/>
    </row>
    <row r="2357" spans="1:22" x14ac:dyDescent="0.25">
      <c r="A2357" s="1"/>
      <c r="B2357" s="1"/>
      <c r="C2357" s="1"/>
      <c r="D2357" s="1"/>
      <c r="E2357" s="110"/>
      <c r="F2357" s="1"/>
      <c r="G2357" s="1"/>
      <c r="H2357" s="110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3"/>
      <c r="U2357" s="1"/>
      <c r="V2357" s="1"/>
    </row>
    <row r="2358" spans="1:22" x14ac:dyDescent="0.25">
      <c r="A2358" s="1"/>
      <c r="B2358" s="1"/>
      <c r="C2358" s="1"/>
      <c r="D2358" s="1"/>
      <c r="E2358" s="110"/>
      <c r="F2358" s="1"/>
      <c r="G2358" s="1"/>
      <c r="H2358" s="110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3"/>
      <c r="U2358" s="1"/>
      <c r="V2358" s="1"/>
    </row>
    <row r="2359" spans="1:22" x14ac:dyDescent="0.25">
      <c r="A2359" s="1"/>
      <c r="B2359" s="1"/>
      <c r="C2359" s="1"/>
      <c r="D2359" s="1"/>
      <c r="E2359" s="110"/>
      <c r="F2359" s="1"/>
      <c r="G2359" s="1"/>
      <c r="H2359" s="110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3"/>
      <c r="U2359" s="1"/>
      <c r="V2359" s="1"/>
    </row>
    <row r="2360" spans="1:22" x14ac:dyDescent="0.25">
      <c r="A2360" s="1"/>
      <c r="B2360" s="1"/>
      <c r="C2360" s="1"/>
      <c r="D2360" s="1"/>
      <c r="E2360" s="110"/>
      <c r="F2360" s="1"/>
      <c r="G2360" s="1"/>
      <c r="H2360" s="110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3"/>
      <c r="U2360" s="1"/>
      <c r="V2360" s="1"/>
    </row>
    <row r="2361" spans="1:22" x14ac:dyDescent="0.25">
      <c r="A2361" s="1"/>
      <c r="B2361" s="1"/>
      <c r="C2361" s="1"/>
      <c r="D2361" s="1"/>
      <c r="E2361" s="110"/>
      <c r="F2361" s="1"/>
      <c r="G2361" s="1"/>
      <c r="H2361" s="110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3"/>
      <c r="U2361" s="1"/>
      <c r="V2361" s="1"/>
    </row>
    <row r="2362" spans="1:22" x14ac:dyDescent="0.25">
      <c r="A2362" s="1"/>
      <c r="B2362" s="1"/>
      <c r="C2362" s="1"/>
      <c r="D2362" s="1"/>
      <c r="E2362" s="110"/>
      <c r="F2362" s="1"/>
      <c r="G2362" s="1"/>
      <c r="H2362" s="110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3"/>
      <c r="U2362" s="1"/>
      <c r="V2362" s="1"/>
    </row>
    <row r="2363" spans="1:22" x14ac:dyDescent="0.25">
      <c r="A2363" s="1"/>
      <c r="B2363" s="1"/>
      <c r="C2363" s="1"/>
      <c r="D2363" s="1"/>
      <c r="E2363" s="110"/>
      <c r="F2363" s="1"/>
      <c r="G2363" s="1"/>
      <c r="H2363" s="110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3"/>
      <c r="U2363" s="1"/>
      <c r="V2363" s="1"/>
    </row>
    <row r="2364" spans="1:22" x14ac:dyDescent="0.25">
      <c r="A2364" s="1"/>
      <c r="B2364" s="1"/>
      <c r="C2364" s="1"/>
      <c r="D2364" s="1"/>
      <c r="E2364" s="110"/>
      <c r="F2364" s="1"/>
      <c r="G2364" s="1"/>
      <c r="H2364" s="110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3"/>
      <c r="U2364" s="1"/>
      <c r="V2364" s="1"/>
    </row>
    <row r="2365" spans="1:22" x14ac:dyDescent="0.25">
      <c r="A2365" s="1"/>
      <c r="B2365" s="1"/>
      <c r="C2365" s="1"/>
      <c r="D2365" s="1"/>
      <c r="E2365" s="110"/>
      <c r="F2365" s="1"/>
      <c r="G2365" s="1"/>
      <c r="H2365" s="110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3"/>
      <c r="U2365" s="1"/>
      <c r="V2365" s="1"/>
    </row>
    <row r="2366" spans="1:22" x14ac:dyDescent="0.25">
      <c r="A2366" s="1"/>
      <c r="B2366" s="1"/>
      <c r="C2366" s="1"/>
      <c r="D2366" s="1"/>
      <c r="E2366" s="110"/>
      <c r="F2366" s="1"/>
      <c r="G2366" s="1"/>
      <c r="H2366" s="110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3"/>
      <c r="U2366" s="1"/>
      <c r="V2366" s="1"/>
    </row>
    <row r="2367" spans="1:22" x14ac:dyDescent="0.25">
      <c r="A2367" s="1"/>
      <c r="B2367" s="1"/>
      <c r="C2367" s="1"/>
      <c r="D2367" s="1"/>
      <c r="E2367" s="110"/>
      <c r="F2367" s="1"/>
      <c r="G2367" s="1"/>
      <c r="H2367" s="110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3"/>
      <c r="U2367" s="1"/>
      <c r="V2367" s="1"/>
    </row>
    <row r="2368" spans="1:22" x14ac:dyDescent="0.25">
      <c r="A2368" s="1"/>
      <c r="B2368" s="1"/>
      <c r="C2368" s="1"/>
      <c r="D2368" s="1"/>
      <c r="E2368" s="110"/>
      <c r="F2368" s="1"/>
      <c r="G2368" s="1"/>
      <c r="H2368" s="110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3"/>
      <c r="U2368" s="1"/>
      <c r="V2368" s="1"/>
    </row>
    <row r="2369" spans="1:22" x14ac:dyDescent="0.25">
      <c r="A2369" s="1"/>
      <c r="B2369" s="1"/>
      <c r="C2369" s="1"/>
      <c r="D2369" s="1"/>
      <c r="E2369" s="110"/>
      <c r="F2369" s="1"/>
      <c r="G2369" s="1"/>
      <c r="H2369" s="110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3"/>
      <c r="U2369" s="1"/>
      <c r="V2369" s="1"/>
    </row>
    <row r="2370" spans="1:22" x14ac:dyDescent="0.25">
      <c r="A2370" s="1"/>
      <c r="B2370" s="1"/>
      <c r="C2370" s="1"/>
      <c r="D2370" s="1"/>
      <c r="E2370" s="110"/>
      <c r="F2370" s="1"/>
      <c r="G2370" s="1"/>
      <c r="H2370" s="110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3"/>
      <c r="U2370" s="1"/>
      <c r="V2370" s="1"/>
    </row>
    <row r="2371" spans="1:22" x14ac:dyDescent="0.25">
      <c r="A2371" s="1"/>
      <c r="B2371" s="1"/>
      <c r="C2371" s="1"/>
      <c r="D2371" s="1"/>
      <c r="E2371" s="110"/>
      <c r="F2371" s="1"/>
      <c r="G2371" s="1"/>
      <c r="H2371" s="110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3"/>
      <c r="U2371" s="1"/>
      <c r="V2371" s="1"/>
    </row>
    <row r="2372" spans="1:22" x14ac:dyDescent="0.25">
      <c r="A2372" s="1"/>
      <c r="B2372" s="1"/>
      <c r="C2372" s="1"/>
      <c r="D2372" s="1"/>
      <c r="E2372" s="110"/>
      <c r="F2372" s="1"/>
      <c r="G2372" s="1"/>
      <c r="H2372" s="110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3"/>
      <c r="U2372" s="1"/>
      <c r="V2372" s="1"/>
    </row>
    <row r="2373" spans="1:22" x14ac:dyDescent="0.25">
      <c r="A2373" s="1"/>
      <c r="B2373" s="1"/>
      <c r="C2373" s="1"/>
      <c r="D2373" s="1"/>
      <c r="E2373" s="110"/>
      <c r="F2373" s="1"/>
      <c r="G2373" s="1"/>
      <c r="H2373" s="110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3"/>
      <c r="U2373" s="1"/>
      <c r="V2373" s="1"/>
    </row>
    <row r="2374" spans="1:22" x14ac:dyDescent="0.25">
      <c r="A2374" s="1"/>
      <c r="B2374" s="1"/>
      <c r="C2374" s="1"/>
      <c r="D2374" s="1"/>
      <c r="E2374" s="110"/>
      <c r="F2374" s="1"/>
      <c r="G2374" s="1"/>
      <c r="H2374" s="110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3"/>
      <c r="U2374" s="1"/>
      <c r="V2374" s="1"/>
    </row>
    <row r="2375" spans="1:22" x14ac:dyDescent="0.25">
      <c r="A2375" s="1"/>
      <c r="B2375" s="1"/>
      <c r="C2375" s="1"/>
      <c r="D2375" s="1"/>
      <c r="E2375" s="110"/>
      <c r="F2375" s="1"/>
      <c r="G2375" s="1"/>
      <c r="H2375" s="110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3"/>
      <c r="U2375" s="1"/>
      <c r="V2375" s="1"/>
    </row>
    <row r="2376" spans="1:22" x14ac:dyDescent="0.25">
      <c r="A2376" s="1"/>
      <c r="B2376" s="1"/>
      <c r="C2376" s="1"/>
      <c r="D2376" s="1"/>
      <c r="E2376" s="110"/>
      <c r="F2376" s="1"/>
      <c r="G2376" s="1"/>
      <c r="H2376" s="110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3"/>
      <c r="U2376" s="1"/>
      <c r="V2376" s="1"/>
    </row>
    <row r="2377" spans="1:22" x14ac:dyDescent="0.25">
      <c r="A2377" s="1"/>
      <c r="B2377" s="1"/>
      <c r="C2377" s="1"/>
      <c r="D2377" s="1"/>
      <c r="E2377" s="110"/>
      <c r="F2377" s="1"/>
      <c r="G2377" s="1"/>
      <c r="H2377" s="110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3"/>
      <c r="U2377" s="1"/>
      <c r="V2377" s="1"/>
    </row>
    <row r="2378" spans="1:22" x14ac:dyDescent="0.25">
      <c r="A2378" s="1"/>
      <c r="B2378" s="1"/>
      <c r="C2378" s="1"/>
      <c r="D2378" s="1"/>
      <c r="E2378" s="110"/>
      <c r="F2378" s="1"/>
      <c r="G2378" s="1"/>
      <c r="H2378" s="110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3"/>
      <c r="U2378" s="1"/>
      <c r="V2378" s="1"/>
    </row>
    <row r="2379" spans="1:22" x14ac:dyDescent="0.25">
      <c r="A2379" s="1"/>
      <c r="B2379" s="1"/>
      <c r="C2379" s="1"/>
      <c r="D2379" s="1"/>
      <c r="E2379" s="110"/>
      <c r="F2379" s="1"/>
      <c r="G2379" s="1"/>
      <c r="H2379" s="110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3"/>
      <c r="U2379" s="1"/>
      <c r="V2379" s="1"/>
    </row>
    <row r="2380" spans="1:22" x14ac:dyDescent="0.25">
      <c r="A2380" s="1"/>
      <c r="B2380" s="1"/>
      <c r="C2380" s="1"/>
      <c r="D2380" s="1"/>
      <c r="E2380" s="110"/>
      <c r="F2380" s="1"/>
      <c r="G2380" s="1"/>
      <c r="H2380" s="110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3"/>
      <c r="U2380" s="1"/>
      <c r="V2380" s="1"/>
    </row>
    <row r="2381" spans="1:22" x14ac:dyDescent="0.25">
      <c r="A2381" s="1"/>
      <c r="B2381" s="1"/>
      <c r="C2381" s="1"/>
      <c r="D2381" s="1"/>
      <c r="E2381" s="110"/>
      <c r="F2381" s="1"/>
      <c r="G2381" s="1"/>
      <c r="H2381" s="110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3"/>
      <c r="U2381" s="1"/>
      <c r="V2381" s="1"/>
    </row>
    <row r="2382" spans="1:22" x14ac:dyDescent="0.25">
      <c r="A2382" s="1"/>
      <c r="B2382" s="1"/>
      <c r="C2382" s="1"/>
      <c r="D2382" s="1"/>
      <c r="E2382" s="110"/>
      <c r="F2382" s="1"/>
      <c r="G2382" s="1"/>
      <c r="H2382" s="110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3"/>
      <c r="U2382" s="1"/>
      <c r="V2382" s="1"/>
    </row>
    <row r="2383" spans="1:22" x14ac:dyDescent="0.25">
      <c r="A2383" s="1"/>
      <c r="B2383" s="1"/>
      <c r="C2383" s="1"/>
      <c r="D2383" s="1"/>
      <c r="E2383" s="110"/>
      <c r="F2383" s="1"/>
      <c r="G2383" s="1"/>
      <c r="H2383" s="110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3"/>
      <c r="U2383" s="1"/>
      <c r="V2383" s="1"/>
    </row>
    <row r="2384" spans="1:22" x14ac:dyDescent="0.25">
      <c r="A2384" s="1"/>
      <c r="B2384" s="1"/>
      <c r="C2384" s="1"/>
      <c r="D2384" s="1"/>
      <c r="E2384" s="110"/>
      <c r="F2384" s="1"/>
      <c r="G2384" s="1"/>
      <c r="H2384" s="110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3"/>
      <c r="U2384" s="1"/>
      <c r="V2384" s="1"/>
    </row>
    <row r="2385" spans="1:22" x14ac:dyDescent="0.25">
      <c r="A2385" s="1"/>
      <c r="B2385" s="1"/>
      <c r="C2385" s="1"/>
      <c r="D2385" s="1"/>
      <c r="E2385" s="110"/>
      <c r="F2385" s="1"/>
      <c r="G2385" s="1"/>
      <c r="H2385" s="110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3"/>
      <c r="U2385" s="1"/>
      <c r="V2385" s="1"/>
    </row>
    <row r="2386" spans="1:22" x14ac:dyDescent="0.25">
      <c r="A2386" s="1"/>
      <c r="B2386" s="1"/>
      <c r="C2386" s="1"/>
      <c r="D2386" s="1"/>
      <c r="E2386" s="110"/>
      <c r="F2386" s="1"/>
      <c r="G2386" s="1"/>
      <c r="H2386" s="110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3"/>
      <c r="U2386" s="1"/>
      <c r="V2386" s="1"/>
    </row>
    <row r="2387" spans="1:22" x14ac:dyDescent="0.25">
      <c r="A2387" s="1"/>
      <c r="B2387" s="1"/>
      <c r="C2387" s="1"/>
      <c r="D2387" s="1"/>
      <c r="E2387" s="110"/>
      <c r="F2387" s="1"/>
      <c r="G2387" s="1"/>
      <c r="H2387" s="110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3"/>
      <c r="U2387" s="1"/>
      <c r="V2387" s="1"/>
    </row>
    <row r="2388" spans="1:22" x14ac:dyDescent="0.25">
      <c r="A2388" s="1"/>
      <c r="B2388" s="1"/>
      <c r="C2388" s="1"/>
      <c r="D2388" s="1"/>
      <c r="E2388" s="110"/>
      <c r="F2388" s="1"/>
      <c r="G2388" s="1"/>
      <c r="H2388" s="110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3"/>
      <c r="U2388" s="1"/>
      <c r="V2388" s="1"/>
    </row>
    <row r="2389" spans="1:22" x14ac:dyDescent="0.25">
      <c r="A2389" s="1"/>
      <c r="B2389" s="1"/>
      <c r="C2389" s="1"/>
      <c r="D2389" s="1"/>
      <c r="E2389" s="110"/>
      <c r="F2389" s="1"/>
      <c r="G2389" s="1"/>
      <c r="H2389" s="110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3"/>
      <c r="U2389" s="1"/>
      <c r="V2389" s="1"/>
    </row>
    <row r="2390" spans="1:22" x14ac:dyDescent="0.25">
      <c r="A2390" s="1"/>
      <c r="B2390" s="1"/>
      <c r="C2390" s="1"/>
      <c r="D2390" s="1"/>
      <c r="E2390" s="110"/>
      <c r="F2390" s="1"/>
      <c r="G2390" s="1"/>
      <c r="H2390" s="110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3"/>
      <c r="U2390" s="1"/>
      <c r="V2390" s="1"/>
    </row>
    <row r="2391" spans="1:22" x14ac:dyDescent="0.25">
      <c r="A2391" s="1"/>
      <c r="B2391" s="1"/>
      <c r="C2391" s="1"/>
      <c r="D2391" s="1"/>
      <c r="E2391" s="110"/>
      <c r="F2391" s="1"/>
      <c r="G2391" s="1"/>
      <c r="H2391" s="110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3"/>
      <c r="U2391" s="1"/>
      <c r="V2391" s="1"/>
    </row>
    <row r="2392" spans="1:22" x14ac:dyDescent="0.25">
      <c r="A2392" s="1"/>
      <c r="B2392" s="1"/>
      <c r="C2392" s="1"/>
      <c r="D2392" s="1"/>
      <c r="E2392" s="110"/>
      <c r="F2392" s="1"/>
      <c r="G2392" s="1"/>
      <c r="H2392" s="110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3"/>
      <c r="U2392" s="1"/>
      <c r="V2392" s="1"/>
    </row>
    <row r="2393" spans="1:22" x14ac:dyDescent="0.25">
      <c r="A2393" s="1"/>
      <c r="B2393" s="1"/>
      <c r="C2393" s="1"/>
      <c r="D2393" s="1"/>
      <c r="E2393" s="110"/>
      <c r="F2393" s="1"/>
      <c r="G2393" s="1"/>
      <c r="H2393" s="110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3"/>
      <c r="U2393" s="1"/>
      <c r="V2393" s="1"/>
    </row>
    <row r="2394" spans="1:22" x14ac:dyDescent="0.25">
      <c r="A2394" s="1"/>
      <c r="B2394" s="1"/>
      <c r="C2394" s="1"/>
      <c r="D2394" s="1"/>
      <c r="E2394" s="110"/>
      <c r="F2394" s="1"/>
      <c r="G2394" s="1"/>
      <c r="H2394" s="110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3"/>
      <c r="U2394" s="1"/>
      <c r="V2394" s="1"/>
    </row>
    <row r="2395" spans="1:22" x14ac:dyDescent="0.25">
      <c r="A2395" s="1"/>
      <c r="B2395" s="1"/>
      <c r="C2395" s="1"/>
      <c r="D2395" s="1"/>
      <c r="E2395" s="110"/>
      <c r="F2395" s="1"/>
      <c r="G2395" s="1"/>
      <c r="H2395" s="110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3"/>
      <c r="U2395" s="1"/>
      <c r="V2395" s="1"/>
    </row>
    <row r="2396" spans="1:22" x14ac:dyDescent="0.25">
      <c r="A2396" s="1"/>
      <c r="B2396" s="1"/>
      <c r="C2396" s="1"/>
      <c r="D2396" s="1"/>
      <c r="E2396" s="110"/>
      <c r="F2396" s="1"/>
      <c r="G2396" s="1"/>
      <c r="H2396" s="110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3"/>
      <c r="U2396" s="1"/>
      <c r="V2396" s="1"/>
    </row>
    <row r="2397" spans="1:22" x14ac:dyDescent="0.25">
      <c r="A2397" s="1"/>
      <c r="B2397" s="1"/>
      <c r="C2397" s="1"/>
      <c r="D2397" s="1"/>
      <c r="E2397" s="110"/>
      <c r="F2397" s="1"/>
      <c r="G2397" s="1"/>
      <c r="H2397" s="110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3"/>
      <c r="U2397" s="1"/>
      <c r="V2397" s="1"/>
    </row>
    <row r="2398" spans="1:22" x14ac:dyDescent="0.25">
      <c r="A2398" s="1"/>
      <c r="B2398" s="1"/>
      <c r="C2398" s="1"/>
      <c r="D2398" s="1"/>
      <c r="E2398" s="110"/>
      <c r="F2398" s="1"/>
      <c r="G2398" s="1"/>
      <c r="H2398" s="110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3"/>
      <c r="U2398" s="1"/>
      <c r="V2398" s="1"/>
    </row>
    <row r="2399" spans="1:22" x14ac:dyDescent="0.25">
      <c r="A2399" s="1"/>
      <c r="B2399" s="1"/>
      <c r="C2399" s="1"/>
      <c r="D2399" s="1"/>
      <c r="E2399" s="110"/>
      <c r="F2399" s="1"/>
      <c r="G2399" s="1"/>
      <c r="H2399" s="110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3"/>
      <c r="U2399" s="1"/>
      <c r="V2399" s="1"/>
    </row>
    <row r="2400" spans="1:22" x14ac:dyDescent="0.25">
      <c r="A2400" s="1"/>
      <c r="B2400" s="1"/>
      <c r="C2400" s="1"/>
      <c r="D2400" s="1"/>
      <c r="E2400" s="110"/>
      <c r="F2400" s="1"/>
      <c r="G2400" s="1"/>
      <c r="H2400" s="110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3"/>
      <c r="U2400" s="1"/>
      <c r="V2400" s="1"/>
    </row>
    <row r="2401" spans="1:22" x14ac:dyDescent="0.25">
      <c r="A2401" s="1"/>
      <c r="B2401" s="1"/>
      <c r="C2401" s="1"/>
      <c r="D2401" s="1"/>
      <c r="E2401" s="110"/>
      <c r="F2401" s="1"/>
      <c r="G2401" s="1"/>
      <c r="H2401" s="110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3"/>
      <c r="U2401" s="1"/>
      <c r="V2401" s="1"/>
    </row>
    <row r="2402" spans="1:22" x14ac:dyDescent="0.25">
      <c r="A2402" s="1"/>
      <c r="B2402" s="1"/>
      <c r="C2402" s="1"/>
      <c r="D2402" s="1"/>
      <c r="E2402" s="110"/>
      <c r="F2402" s="1"/>
      <c r="G2402" s="1"/>
      <c r="H2402" s="110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3"/>
      <c r="U2402" s="1"/>
      <c r="V2402" s="1"/>
    </row>
    <row r="2403" spans="1:22" x14ac:dyDescent="0.25">
      <c r="A2403" s="1"/>
      <c r="B2403" s="1"/>
      <c r="C2403" s="1"/>
      <c r="D2403" s="1"/>
      <c r="E2403" s="110"/>
      <c r="F2403" s="1"/>
      <c r="G2403" s="1"/>
      <c r="H2403" s="110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3"/>
      <c r="U2403" s="1"/>
      <c r="V2403" s="1"/>
    </row>
    <row r="2404" spans="1:22" x14ac:dyDescent="0.25">
      <c r="A2404" s="1"/>
      <c r="B2404" s="1"/>
      <c r="C2404" s="1"/>
      <c r="D2404" s="1"/>
      <c r="E2404" s="110"/>
      <c r="F2404" s="1"/>
      <c r="G2404" s="1"/>
      <c r="H2404" s="110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3"/>
      <c r="U2404" s="1"/>
      <c r="V2404" s="1"/>
    </row>
    <row r="2405" spans="1:22" x14ac:dyDescent="0.25">
      <c r="A2405" s="1"/>
      <c r="B2405" s="1"/>
      <c r="C2405" s="1"/>
      <c r="D2405" s="1"/>
      <c r="E2405" s="110"/>
      <c r="F2405" s="1"/>
      <c r="G2405" s="1"/>
      <c r="H2405" s="110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3"/>
      <c r="U2405" s="1"/>
      <c r="V2405" s="1"/>
    </row>
    <row r="2406" spans="1:22" x14ac:dyDescent="0.25">
      <c r="A2406" s="1"/>
      <c r="B2406" s="1"/>
      <c r="C2406" s="1"/>
      <c r="D2406" s="1"/>
      <c r="E2406" s="110"/>
      <c r="F2406" s="1"/>
      <c r="G2406" s="1"/>
      <c r="H2406" s="110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3"/>
      <c r="U2406" s="1"/>
      <c r="V2406" s="1"/>
    </row>
    <row r="2407" spans="1:22" x14ac:dyDescent="0.25">
      <c r="A2407" s="1"/>
      <c r="B2407" s="1"/>
      <c r="C2407" s="1"/>
      <c r="D2407" s="1"/>
      <c r="E2407" s="110"/>
      <c r="F2407" s="1"/>
      <c r="G2407" s="1"/>
      <c r="H2407" s="110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3"/>
      <c r="U2407" s="1"/>
      <c r="V2407" s="1"/>
    </row>
    <row r="2408" spans="1:22" x14ac:dyDescent="0.25">
      <c r="A2408" s="1"/>
      <c r="B2408" s="1"/>
      <c r="C2408" s="1"/>
      <c r="D2408" s="1"/>
      <c r="E2408" s="110"/>
      <c r="F2408" s="1"/>
      <c r="G2408" s="1"/>
      <c r="H2408" s="110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3"/>
      <c r="U2408" s="1"/>
      <c r="V2408" s="1"/>
    </row>
    <row r="2409" spans="1:22" x14ac:dyDescent="0.25">
      <c r="A2409" s="1"/>
      <c r="B2409" s="1"/>
      <c r="C2409" s="1"/>
      <c r="D2409" s="1"/>
      <c r="E2409" s="110"/>
      <c r="F2409" s="1"/>
      <c r="G2409" s="1"/>
      <c r="H2409" s="110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3"/>
      <c r="U2409" s="1"/>
      <c r="V2409" s="1"/>
    </row>
    <row r="2410" spans="1:22" x14ac:dyDescent="0.25">
      <c r="A2410" s="1"/>
      <c r="B2410" s="1"/>
      <c r="C2410" s="1"/>
      <c r="D2410" s="1"/>
      <c r="E2410" s="110"/>
      <c r="F2410" s="1"/>
      <c r="G2410" s="1"/>
      <c r="H2410" s="110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3"/>
      <c r="U2410" s="1"/>
      <c r="V2410" s="1"/>
    </row>
    <row r="2411" spans="1:22" x14ac:dyDescent="0.25">
      <c r="A2411" s="1"/>
      <c r="B2411" s="1"/>
      <c r="C2411" s="1"/>
      <c r="D2411" s="1"/>
      <c r="E2411" s="110"/>
      <c r="F2411" s="1"/>
      <c r="G2411" s="1"/>
      <c r="H2411" s="110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3"/>
      <c r="U2411" s="1"/>
      <c r="V2411" s="1"/>
    </row>
    <row r="2412" spans="1:22" x14ac:dyDescent="0.25">
      <c r="A2412" s="1"/>
      <c r="B2412" s="1"/>
      <c r="C2412" s="1"/>
      <c r="D2412" s="1"/>
      <c r="E2412" s="110"/>
      <c r="F2412" s="1"/>
      <c r="G2412" s="1"/>
      <c r="H2412" s="110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3"/>
      <c r="U2412" s="1"/>
      <c r="V2412" s="1"/>
    </row>
    <row r="2413" spans="1:22" x14ac:dyDescent="0.25">
      <c r="A2413" s="1"/>
      <c r="B2413" s="1"/>
      <c r="C2413" s="1"/>
      <c r="D2413" s="1"/>
      <c r="E2413" s="110"/>
      <c r="F2413" s="1"/>
      <c r="G2413" s="1"/>
      <c r="H2413" s="110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3"/>
      <c r="U2413" s="1"/>
      <c r="V2413" s="1"/>
    </row>
    <row r="2414" spans="1:22" x14ac:dyDescent="0.25">
      <c r="A2414" s="1"/>
      <c r="B2414" s="1"/>
      <c r="C2414" s="1"/>
      <c r="D2414" s="1"/>
      <c r="E2414" s="110"/>
      <c r="F2414" s="1"/>
      <c r="G2414" s="1"/>
      <c r="H2414" s="110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3"/>
      <c r="U2414" s="1"/>
      <c r="V2414" s="1"/>
    </row>
    <row r="2415" spans="1:22" x14ac:dyDescent="0.25">
      <c r="A2415" s="1"/>
      <c r="B2415" s="1"/>
      <c r="C2415" s="1"/>
      <c r="D2415" s="1"/>
      <c r="E2415" s="110"/>
      <c r="F2415" s="1"/>
      <c r="G2415" s="1"/>
      <c r="H2415" s="110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3"/>
      <c r="U2415" s="1"/>
      <c r="V2415" s="1"/>
    </row>
    <row r="2416" spans="1:22" x14ac:dyDescent="0.25">
      <c r="A2416" s="1"/>
      <c r="B2416" s="1"/>
      <c r="C2416" s="1"/>
      <c r="D2416" s="1"/>
      <c r="E2416" s="110"/>
      <c r="F2416" s="1"/>
      <c r="G2416" s="1"/>
      <c r="H2416" s="110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3"/>
      <c r="U2416" s="1"/>
      <c r="V2416" s="1"/>
    </row>
    <row r="2417" spans="1:22" x14ac:dyDescent="0.25">
      <c r="A2417" s="1"/>
      <c r="B2417" s="1"/>
      <c r="C2417" s="1"/>
      <c r="D2417" s="1"/>
      <c r="E2417" s="110"/>
      <c r="F2417" s="1"/>
      <c r="G2417" s="1"/>
      <c r="H2417" s="110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3"/>
      <c r="U2417" s="1"/>
      <c r="V2417" s="1"/>
    </row>
    <row r="2418" spans="1:22" x14ac:dyDescent="0.25">
      <c r="A2418" s="1"/>
      <c r="B2418" s="1"/>
      <c r="C2418" s="1"/>
      <c r="D2418" s="1"/>
      <c r="E2418" s="110"/>
      <c r="F2418" s="1"/>
      <c r="G2418" s="1"/>
      <c r="H2418" s="110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3"/>
      <c r="U2418" s="1"/>
      <c r="V2418" s="1"/>
    </row>
    <row r="2419" spans="1:22" x14ac:dyDescent="0.25">
      <c r="A2419" s="1"/>
      <c r="B2419" s="1"/>
      <c r="C2419" s="1"/>
      <c r="D2419" s="1"/>
      <c r="E2419" s="110"/>
      <c r="F2419" s="1"/>
      <c r="G2419" s="1"/>
      <c r="H2419" s="110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3"/>
      <c r="U2419" s="1"/>
      <c r="V2419" s="1"/>
    </row>
    <row r="2420" spans="1:22" x14ac:dyDescent="0.25">
      <c r="A2420" s="1"/>
      <c r="B2420" s="1"/>
      <c r="C2420" s="1"/>
      <c r="D2420" s="1"/>
      <c r="E2420" s="110"/>
      <c r="F2420" s="1"/>
      <c r="G2420" s="1"/>
      <c r="H2420" s="110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3"/>
      <c r="U2420" s="1"/>
      <c r="V2420" s="1"/>
    </row>
    <row r="2421" spans="1:22" x14ac:dyDescent="0.25">
      <c r="A2421" s="1"/>
      <c r="B2421" s="1"/>
      <c r="C2421" s="1"/>
      <c r="D2421" s="1"/>
      <c r="E2421" s="110"/>
      <c r="F2421" s="1"/>
      <c r="G2421" s="1"/>
      <c r="H2421" s="110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3"/>
      <c r="U2421" s="1"/>
      <c r="V2421" s="1"/>
    </row>
    <row r="2422" spans="1:22" x14ac:dyDescent="0.25">
      <c r="A2422" s="1"/>
      <c r="B2422" s="1"/>
      <c r="C2422" s="1"/>
      <c r="D2422" s="1"/>
      <c r="E2422" s="110"/>
      <c r="F2422" s="1"/>
      <c r="G2422" s="1"/>
      <c r="H2422" s="110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3"/>
      <c r="U2422" s="1"/>
      <c r="V2422" s="1"/>
    </row>
    <row r="2423" spans="1:22" x14ac:dyDescent="0.25">
      <c r="A2423" s="1"/>
      <c r="B2423" s="1"/>
      <c r="C2423" s="1"/>
      <c r="D2423" s="1"/>
      <c r="E2423" s="110"/>
      <c r="F2423" s="1"/>
      <c r="G2423" s="1"/>
      <c r="H2423" s="110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3"/>
      <c r="U2423" s="1"/>
      <c r="V2423" s="1"/>
    </row>
    <row r="2424" spans="1:22" x14ac:dyDescent="0.25">
      <c r="A2424" s="1"/>
      <c r="B2424" s="1"/>
      <c r="C2424" s="1"/>
      <c r="D2424" s="1"/>
      <c r="E2424" s="110"/>
      <c r="F2424" s="1"/>
      <c r="G2424" s="1"/>
      <c r="H2424" s="110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3"/>
      <c r="U2424" s="1"/>
      <c r="V2424" s="1"/>
    </row>
    <row r="2425" spans="1:22" x14ac:dyDescent="0.25">
      <c r="A2425" s="1"/>
      <c r="B2425" s="1"/>
      <c r="C2425" s="1"/>
      <c r="D2425" s="1"/>
      <c r="E2425" s="110"/>
      <c r="F2425" s="1"/>
      <c r="G2425" s="1"/>
      <c r="H2425" s="110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3"/>
      <c r="U2425" s="1"/>
      <c r="V2425" s="1"/>
    </row>
    <row r="2426" spans="1:22" x14ac:dyDescent="0.25">
      <c r="A2426" s="1"/>
      <c r="B2426" s="1"/>
      <c r="C2426" s="1"/>
      <c r="D2426" s="1"/>
      <c r="E2426" s="110"/>
      <c r="F2426" s="1"/>
      <c r="G2426" s="1"/>
      <c r="H2426" s="110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3"/>
      <c r="U2426" s="1"/>
      <c r="V2426" s="1"/>
    </row>
    <row r="2427" spans="1:22" x14ac:dyDescent="0.25">
      <c r="A2427" s="1"/>
      <c r="B2427" s="1"/>
      <c r="C2427" s="1"/>
      <c r="D2427" s="1"/>
      <c r="E2427" s="110"/>
      <c r="F2427" s="1"/>
      <c r="G2427" s="1"/>
      <c r="H2427" s="110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3"/>
      <c r="U2427" s="1"/>
      <c r="V2427" s="1"/>
    </row>
    <row r="2428" spans="1:22" x14ac:dyDescent="0.25">
      <c r="A2428" s="1"/>
      <c r="B2428" s="1"/>
      <c r="C2428" s="1"/>
      <c r="D2428" s="1"/>
      <c r="E2428" s="110"/>
      <c r="F2428" s="1"/>
      <c r="G2428" s="1"/>
      <c r="H2428" s="110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3"/>
      <c r="U2428" s="1"/>
      <c r="V2428" s="1"/>
    </row>
    <row r="2429" spans="1:22" x14ac:dyDescent="0.25">
      <c r="A2429" s="1"/>
      <c r="B2429" s="1"/>
      <c r="C2429" s="1"/>
      <c r="D2429" s="1"/>
      <c r="E2429" s="110"/>
      <c r="F2429" s="1"/>
      <c r="G2429" s="1"/>
      <c r="H2429" s="110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3"/>
      <c r="U2429" s="1"/>
      <c r="V2429" s="1"/>
    </row>
    <row r="2430" spans="1:22" x14ac:dyDescent="0.25">
      <c r="A2430" s="1"/>
      <c r="B2430" s="1"/>
      <c r="C2430" s="1"/>
      <c r="D2430" s="1"/>
      <c r="E2430" s="110"/>
      <c r="F2430" s="1"/>
      <c r="G2430" s="1"/>
      <c r="H2430" s="110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3"/>
      <c r="U2430" s="1"/>
      <c r="V2430" s="1"/>
    </row>
    <row r="2431" spans="1:22" x14ac:dyDescent="0.25">
      <c r="A2431" s="1"/>
      <c r="B2431" s="1"/>
      <c r="C2431" s="1"/>
      <c r="D2431" s="1"/>
      <c r="E2431" s="110"/>
      <c r="F2431" s="1"/>
      <c r="G2431" s="1"/>
      <c r="H2431" s="110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3"/>
      <c r="U2431" s="1"/>
      <c r="V2431" s="1"/>
    </row>
    <row r="2432" spans="1:22" x14ac:dyDescent="0.25">
      <c r="A2432" s="1"/>
      <c r="B2432" s="1"/>
      <c r="C2432" s="1"/>
      <c r="D2432" s="1"/>
      <c r="E2432" s="110"/>
      <c r="F2432" s="1"/>
      <c r="G2432" s="1"/>
      <c r="H2432" s="110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3"/>
      <c r="U2432" s="1"/>
      <c r="V2432" s="1"/>
    </row>
    <row r="2433" spans="1:22" x14ac:dyDescent="0.25">
      <c r="A2433" s="1"/>
      <c r="B2433" s="1"/>
      <c r="C2433" s="1"/>
      <c r="D2433" s="1"/>
      <c r="E2433" s="110"/>
      <c r="F2433" s="1"/>
      <c r="G2433" s="1"/>
      <c r="H2433" s="110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3"/>
      <c r="U2433" s="1"/>
      <c r="V2433" s="1"/>
    </row>
    <row r="2434" spans="1:22" x14ac:dyDescent="0.25">
      <c r="A2434" s="1"/>
      <c r="B2434" s="1"/>
      <c r="C2434" s="1"/>
      <c r="D2434" s="1"/>
      <c r="E2434" s="110"/>
      <c r="F2434" s="1"/>
      <c r="G2434" s="1"/>
      <c r="H2434" s="110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3"/>
      <c r="U2434" s="1"/>
      <c r="V2434" s="1"/>
    </row>
    <row r="2435" spans="1:22" x14ac:dyDescent="0.25">
      <c r="A2435" s="1"/>
      <c r="B2435" s="1"/>
      <c r="C2435" s="1"/>
      <c r="D2435" s="1"/>
      <c r="E2435" s="110"/>
      <c r="F2435" s="1"/>
      <c r="G2435" s="1"/>
      <c r="H2435" s="110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3"/>
      <c r="U2435" s="1"/>
      <c r="V2435" s="1"/>
    </row>
    <row r="2436" spans="1:22" x14ac:dyDescent="0.25">
      <c r="A2436" s="1"/>
      <c r="B2436" s="1"/>
      <c r="C2436" s="1"/>
      <c r="D2436" s="1"/>
      <c r="E2436" s="110"/>
      <c r="F2436" s="1"/>
      <c r="G2436" s="1"/>
      <c r="H2436" s="110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3"/>
      <c r="U2436" s="1"/>
      <c r="V2436" s="1"/>
    </row>
    <row r="2437" spans="1:22" x14ac:dyDescent="0.25">
      <c r="A2437" s="1"/>
      <c r="B2437" s="1"/>
      <c r="C2437" s="1"/>
      <c r="D2437" s="1"/>
      <c r="E2437" s="110"/>
      <c r="F2437" s="1"/>
      <c r="G2437" s="1"/>
      <c r="H2437" s="110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3"/>
      <c r="U2437" s="1"/>
      <c r="V2437" s="1"/>
    </row>
    <row r="2438" spans="1:22" x14ac:dyDescent="0.25">
      <c r="A2438" s="1"/>
      <c r="B2438" s="1"/>
      <c r="C2438" s="1"/>
      <c r="D2438" s="1"/>
      <c r="E2438" s="110"/>
      <c r="F2438" s="1"/>
      <c r="G2438" s="1"/>
      <c r="H2438" s="110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3"/>
      <c r="U2438" s="1"/>
      <c r="V2438" s="1"/>
    </row>
    <row r="2439" spans="1:22" x14ac:dyDescent="0.25">
      <c r="A2439" s="1"/>
      <c r="B2439" s="1"/>
      <c r="C2439" s="1"/>
      <c r="D2439" s="1"/>
      <c r="E2439" s="110"/>
      <c r="F2439" s="1"/>
      <c r="G2439" s="1"/>
      <c r="H2439" s="110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3"/>
      <c r="U2439" s="1"/>
      <c r="V2439" s="1"/>
    </row>
    <row r="2440" spans="1:22" x14ac:dyDescent="0.25">
      <c r="A2440" s="1"/>
      <c r="B2440" s="1"/>
      <c r="C2440" s="1"/>
      <c r="D2440" s="1"/>
      <c r="E2440" s="110"/>
      <c r="F2440" s="1"/>
      <c r="G2440" s="1"/>
      <c r="H2440" s="110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3"/>
      <c r="U2440" s="1"/>
      <c r="V2440" s="1"/>
    </row>
    <row r="2441" spans="1:22" x14ac:dyDescent="0.25">
      <c r="A2441" s="1"/>
      <c r="B2441" s="1"/>
      <c r="C2441" s="1"/>
      <c r="D2441" s="1"/>
      <c r="E2441" s="110"/>
      <c r="F2441" s="1"/>
      <c r="G2441" s="1"/>
      <c r="H2441" s="110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3"/>
      <c r="U2441" s="1"/>
      <c r="V2441" s="1"/>
    </row>
    <row r="2442" spans="1:22" x14ac:dyDescent="0.25">
      <c r="A2442" s="1"/>
      <c r="B2442" s="1"/>
      <c r="C2442" s="1"/>
      <c r="D2442" s="1"/>
      <c r="E2442" s="110"/>
      <c r="F2442" s="1"/>
      <c r="G2442" s="1"/>
      <c r="H2442" s="110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3"/>
      <c r="U2442" s="1"/>
      <c r="V2442" s="1"/>
    </row>
    <row r="2443" spans="1:22" x14ac:dyDescent="0.25">
      <c r="A2443" s="1"/>
      <c r="B2443" s="1"/>
      <c r="C2443" s="1"/>
      <c r="D2443" s="1"/>
      <c r="E2443" s="110"/>
      <c r="F2443" s="1"/>
      <c r="G2443" s="1"/>
      <c r="H2443" s="110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3"/>
      <c r="U2443" s="1"/>
      <c r="V2443" s="1"/>
    </row>
    <row r="2444" spans="1:22" x14ac:dyDescent="0.25">
      <c r="A2444" s="1"/>
      <c r="B2444" s="1"/>
      <c r="C2444" s="1"/>
      <c r="D2444" s="1"/>
      <c r="E2444" s="110"/>
      <c r="F2444" s="1"/>
      <c r="G2444" s="1"/>
      <c r="H2444" s="110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3"/>
      <c r="U2444" s="1"/>
      <c r="V2444" s="1"/>
    </row>
    <row r="2445" spans="1:22" x14ac:dyDescent="0.25">
      <c r="A2445" s="1"/>
      <c r="B2445" s="1"/>
      <c r="C2445" s="1"/>
      <c r="D2445" s="1"/>
      <c r="E2445" s="110"/>
      <c r="F2445" s="1"/>
      <c r="G2445" s="1"/>
      <c r="H2445" s="110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3"/>
      <c r="U2445" s="1"/>
      <c r="V2445" s="1"/>
    </row>
    <row r="2446" spans="1:22" x14ac:dyDescent="0.25">
      <c r="A2446" s="1"/>
      <c r="B2446" s="1"/>
      <c r="C2446" s="1"/>
      <c r="D2446" s="1"/>
      <c r="E2446" s="110"/>
      <c r="F2446" s="1"/>
      <c r="G2446" s="1"/>
      <c r="H2446" s="110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3"/>
      <c r="U2446" s="1"/>
      <c r="V2446" s="1"/>
    </row>
    <row r="2447" spans="1:22" x14ac:dyDescent="0.25">
      <c r="A2447" s="1"/>
      <c r="B2447" s="1"/>
      <c r="C2447" s="1"/>
      <c r="D2447" s="1"/>
      <c r="E2447" s="110"/>
      <c r="F2447" s="1"/>
      <c r="G2447" s="1"/>
      <c r="H2447" s="110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3"/>
      <c r="U2447" s="1"/>
      <c r="V2447" s="1"/>
    </row>
    <row r="2448" spans="1:22" x14ac:dyDescent="0.25">
      <c r="A2448" s="1"/>
      <c r="B2448" s="1"/>
      <c r="C2448" s="1"/>
      <c r="D2448" s="1"/>
      <c r="E2448" s="110"/>
      <c r="F2448" s="1"/>
      <c r="G2448" s="1"/>
      <c r="H2448" s="110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3"/>
      <c r="U2448" s="1"/>
      <c r="V2448" s="1"/>
    </row>
    <row r="2449" spans="1:22" x14ac:dyDescent="0.25">
      <c r="A2449" s="1"/>
      <c r="B2449" s="1"/>
      <c r="C2449" s="1"/>
      <c r="D2449" s="1"/>
      <c r="E2449" s="110"/>
      <c r="F2449" s="1"/>
      <c r="G2449" s="1"/>
      <c r="H2449" s="110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3"/>
      <c r="U2449" s="1"/>
      <c r="V2449" s="1"/>
    </row>
    <row r="2450" spans="1:22" x14ac:dyDescent="0.25">
      <c r="A2450" s="1"/>
      <c r="B2450" s="1"/>
      <c r="C2450" s="1"/>
      <c r="D2450" s="1"/>
      <c r="E2450" s="110"/>
      <c r="F2450" s="1"/>
      <c r="G2450" s="1"/>
      <c r="H2450" s="110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3"/>
      <c r="U2450" s="1"/>
      <c r="V2450" s="1"/>
    </row>
    <row r="2451" spans="1:22" x14ac:dyDescent="0.25">
      <c r="A2451" s="1"/>
      <c r="B2451" s="1"/>
      <c r="C2451" s="1"/>
      <c r="D2451" s="1"/>
      <c r="E2451" s="110"/>
      <c r="F2451" s="1"/>
      <c r="G2451" s="1"/>
      <c r="H2451" s="110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3"/>
      <c r="U2451" s="1"/>
      <c r="V2451" s="1"/>
    </row>
    <row r="2452" spans="1:22" x14ac:dyDescent="0.25">
      <c r="A2452" s="1"/>
      <c r="B2452" s="1"/>
      <c r="C2452" s="1"/>
      <c r="D2452" s="1"/>
      <c r="E2452" s="110"/>
      <c r="F2452" s="1"/>
      <c r="G2452" s="1"/>
      <c r="H2452" s="110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3"/>
      <c r="U2452" s="1"/>
      <c r="V2452" s="1"/>
    </row>
    <row r="2453" spans="1:22" x14ac:dyDescent="0.25">
      <c r="A2453" s="1"/>
      <c r="B2453" s="1"/>
      <c r="C2453" s="1"/>
      <c r="D2453" s="1"/>
      <c r="E2453" s="110"/>
      <c r="F2453" s="1"/>
      <c r="G2453" s="1"/>
      <c r="H2453" s="110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3"/>
      <c r="U2453" s="1"/>
      <c r="V2453" s="1"/>
    </row>
    <row r="2454" spans="1:22" x14ac:dyDescent="0.25">
      <c r="A2454" s="1"/>
      <c r="B2454" s="1"/>
      <c r="C2454" s="1"/>
      <c r="D2454" s="1"/>
      <c r="E2454" s="110"/>
      <c r="F2454" s="1"/>
      <c r="G2454" s="1"/>
      <c r="H2454" s="110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3"/>
      <c r="U2454" s="1"/>
      <c r="V2454" s="1"/>
    </row>
    <row r="2455" spans="1:22" x14ac:dyDescent="0.25">
      <c r="A2455" s="1"/>
      <c r="B2455" s="1"/>
      <c r="C2455" s="1"/>
      <c r="D2455" s="1"/>
      <c r="E2455" s="110"/>
      <c r="F2455" s="1"/>
      <c r="G2455" s="1"/>
      <c r="H2455" s="110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3"/>
      <c r="U2455" s="1"/>
      <c r="V2455" s="1"/>
    </row>
    <row r="2456" spans="1:22" x14ac:dyDescent="0.25">
      <c r="A2456" s="1"/>
      <c r="B2456" s="1"/>
      <c r="C2456" s="1"/>
      <c r="D2456" s="1"/>
      <c r="E2456" s="110"/>
      <c r="F2456" s="1"/>
      <c r="G2456" s="1"/>
      <c r="H2456" s="110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3"/>
      <c r="U2456" s="1"/>
      <c r="V2456" s="1"/>
    </row>
    <row r="2457" spans="1:22" x14ac:dyDescent="0.25">
      <c r="A2457" s="1"/>
      <c r="B2457" s="1"/>
      <c r="C2457" s="1"/>
      <c r="D2457" s="1"/>
      <c r="E2457" s="110"/>
      <c r="F2457" s="1"/>
      <c r="G2457" s="1"/>
      <c r="H2457" s="110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3"/>
      <c r="U2457" s="1"/>
      <c r="V2457" s="1"/>
    </row>
    <row r="2458" spans="1:22" x14ac:dyDescent="0.25">
      <c r="A2458" s="1"/>
      <c r="B2458" s="1"/>
      <c r="C2458" s="1"/>
      <c r="D2458" s="1"/>
      <c r="E2458" s="110"/>
      <c r="F2458" s="1"/>
      <c r="G2458" s="1"/>
      <c r="H2458" s="110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3"/>
      <c r="U2458" s="1"/>
      <c r="V2458" s="1"/>
    </row>
    <row r="2459" spans="1:22" x14ac:dyDescent="0.25">
      <c r="A2459" s="1"/>
      <c r="B2459" s="1"/>
      <c r="C2459" s="1"/>
      <c r="D2459" s="1"/>
      <c r="E2459" s="110"/>
      <c r="F2459" s="1"/>
      <c r="G2459" s="1"/>
      <c r="H2459" s="110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3"/>
      <c r="U2459" s="1"/>
      <c r="V2459" s="1"/>
    </row>
    <row r="2460" spans="1:22" x14ac:dyDescent="0.25">
      <c r="A2460" s="1"/>
      <c r="B2460" s="1"/>
      <c r="C2460" s="1"/>
      <c r="D2460" s="1"/>
      <c r="E2460" s="110"/>
      <c r="F2460" s="1"/>
      <c r="G2460" s="1"/>
      <c r="H2460" s="110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3"/>
      <c r="U2460" s="1"/>
      <c r="V2460" s="1"/>
    </row>
    <row r="2461" spans="1:22" x14ac:dyDescent="0.25">
      <c r="A2461" s="1"/>
      <c r="B2461" s="1"/>
      <c r="C2461" s="1"/>
      <c r="D2461" s="1"/>
      <c r="E2461" s="110"/>
      <c r="F2461" s="1"/>
      <c r="G2461" s="1"/>
      <c r="H2461" s="110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3"/>
      <c r="U2461" s="1"/>
      <c r="V2461" s="1"/>
    </row>
    <row r="2462" spans="1:22" x14ac:dyDescent="0.25">
      <c r="A2462" s="1"/>
      <c r="B2462" s="1"/>
      <c r="C2462" s="1"/>
      <c r="D2462" s="1"/>
      <c r="E2462" s="110"/>
      <c r="F2462" s="1"/>
      <c r="G2462" s="1"/>
      <c r="H2462" s="110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3"/>
      <c r="U2462" s="1"/>
      <c r="V2462" s="1"/>
    </row>
    <row r="2463" spans="1:22" x14ac:dyDescent="0.25">
      <c r="A2463" s="1"/>
      <c r="B2463" s="1"/>
      <c r="C2463" s="1"/>
      <c r="D2463" s="1"/>
      <c r="E2463" s="110"/>
      <c r="F2463" s="1"/>
      <c r="G2463" s="1"/>
      <c r="H2463" s="110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3"/>
      <c r="U2463" s="1"/>
      <c r="V2463" s="1"/>
    </row>
    <row r="2464" spans="1:22" x14ac:dyDescent="0.25">
      <c r="A2464" s="1"/>
      <c r="B2464" s="1"/>
      <c r="C2464" s="1"/>
      <c r="D2464" s="1"/>
      <c r="E2464" s="110"/>
      <c r="F2464" s="1"/>
      <c r="G2464" s="1"/>
      <c r="H2464" s="110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3"/>
      <c r="U2464" s="1"/>
      <c r="V2464" s="1"/>
    </row>
    <row r="2465" spans="1:22" x14ac:dyDescent="0.25">
      <c r="A2465" s="1"/>
      <c r="B2465" s="1"/>
      <c r="C2465" s="1"/>
      <c r="D2465" s="1"/>
      <c r="E2465" s="110"/>
      <c r="F2465" s="1"/>
      <c r="G2465" s="1"/>
      <c r="H2465" s="110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3"/>
      <c r="U2465" s="1"/>
      <c r="V2465" s="1"/>
    </row>
    <row r="2466" spans="1:22" x14ac:dyDescent="0.25">
      <c r="A2466" s="1"/>
      <c r="B2466" s="1"/>
      <c r="C2466" s="1"/>
      <c r="D2466" s="1"/>
      <c r="E2466" s="110"/>
      <c r="F2466" s="1"/>
      <c r="G2466" s="1"/>
      <c r="H2466" s="110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3"/>
      <c r="U2466" s="1"/>
      <c r="V2466" s="1"/>
    </row>
    <row r="2467" spans="1:22" x14ac:dyDescent="0.25">
      <c r="A2467" s="1"/>
      <c r="B2467" s="1"/>
      <c r="C2467" s="1"/>
      <c r="D2467" s="1"/>
      <c r="E2467" s="110"/>
      <c r="F2467" s="1"/>
      <c r="G2467" s="1"/>
      <c r="H2467" s="110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3"/>
      <c r="U2467" s="1"/>
      <c r="V2467" s="1"/>
    </row>
    <row r="2468" spans="1:22" x14ac:dyDescent="0.25">
      <c r="A2468" s="1"/>
      <c r="B2468" s="1"/>
      <c r="C2468" s="1"/>
      <c r="D2468" s="1"/>
      <c r="E2468" s="110"/>
      <c r="F2468" s="1"/>
      <c r="G2468" s="1"/>
      <c r="H2468" s="110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3"/>
      <c r="U2468" s="1"/>
      <c r="V2468" s="1"/>
    </row>
    <row r="2469" spans="1:22" x14ac:dyDescent="0.25">
      <c r="A2469" s="1"/>
      <c r="B2469" s="1"/>
      <c r="C2469" s="1"/>
      <c r="D2469" s="1"/>
      <c r="E2469" s="110"/>
      <c r="F2469" s="1"/>
      <c r="G2469" s="1"/>
      <c r="H2469" s="110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3"/>
      <c r="U2469" s="1"/>
      <c r="V2469" s="1"/>
    </row>
    <row r="2470" spans="1:22" x14ac:dyDescent="0.25">
      <c r="A2470" s="1"/>
      <c r="B2470" s="1"/>
      <c r="C2470" s="1"/>
      <c r="D2470" s="1"/>
      <c r="E2470" s="110"/>
      <c r="F2470" s="1"/>
      <c r="G2470" s="1"/>
      <c r="H2470" s="110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3"/>
      <c r="U2470" s="1"/>
      <c r="V2470" s="1"/>
    </row>
    <row r="2471" spans="1:22" x14ac:dyDescent="0.25">
      <c r="A2471" s="1"/>
      <c r="B2471" s="1"/>
      <c r="C2471" s="1"/>
      <c r="D2471" s="1"/>
      <c r="E2471" s="110"/>
      <c r="F2471" s="1"/>
      <c r="G2471" s="1"/>
      <c r="H2471" s="110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3"/>
      <c r="U2471" s="1"/>
      <c r="V2471" s="1"/>
    </row>
    <row r="2472" spans="1:22" x14ac:dyDescent="0.25">
      <c r="A2472" s="1"/>
      <c r="B2472" s="1"/>
      <c r="C2472" s="1"/>
      <c r="D2472" s="1"/>
      <c r="E2472" s="110"/>
      <c r="F2472" s="1"/>
      <c r="G2472" s="1"/>
      <c r="H2472" s="110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3"/>
      <c r="U2472" s="1"/>
      <c r="V2472" s="1"/>
    </row>
    <row r="2473" spans="1:22" x14ac:dyDescent="0.25">
      <c r="A2473" s="1"/>
      <c r="B2473" s="1"/>
      <c r="C2473" s="1"/>
      <c r="D2473" s="1"/>
      <c r="E2473" s="110"/>
      <c r="F2473" s="1"/>
      <c r="G2473" s="1"/>
      <c r="H2473" s="110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3"/>
      <c r="U2473" s="1"/>
      <c r="V2473" s="1"/>
    </row>
    <row r="2474" spans="1:22" x14ac:dyDescent="0.25">
      <c r="A2474" s="1"/>
      <c r="B2474" s="1"/>
      <c r="C2474" s="1"/>
      <c r="D2474" s="1"/>
      <c r="E2474" s="110"/>
      <c r="F2474" s="1"/>
      <c r="G2474" s="1"/>
      <c r="H2474" s="110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3"/>
      <c r="U2474" s="1"/>
      <c r="V2474" s="1"/>
    </row>
    <row r="2475" spans="1:22" x14ac:dyDescent="0.25">
      <c r="A2475" s="1"/>
      <c r="B2475" s="1"/>
      <c r="C2475" s="1"/>
      <c r="D2475" s="1"/>
      <c r="E2475" s="110"/>
      <c r="F2475" s="1"/>
      <c r="G2475" s="1"/>
      <c r="H2475" s="110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3"/>
      <c r="U2475" s="1"/>
      <c r="V2475" s="1"/>
    </row>
    <row r="2476" spans="1:22" x14ac:dyDescent="0.25">
      <c r="A2476" s="1"/>
      <c r="B2476" s="1"/>
      <c r="C2476" s="1"/>
      <c r="D2476" s="1"/>
      <c r="E2476" s="110"/>
      <c r="F2476" s="1"/>
      <c r="G2476" s="1"/>
      <c r="H2476" s="110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3"/>
      <c r="U2476" s="1"/>
      <c r="V2476" s="1"/>
    </row>
    <row r="2477" spans="1:22" x14ac:dyDescent="0.25">
      <c r="A2477" s="1"/>
      <c r="B2477" s="1"/>
      <c r="C2477" s="1"/>
      <c r="D2477" s="1"/>
      <c r="E2477" s="110"/>
      <c r="F2477" s="1"/>
      <c r="G2477" s="1"/>
      <c r="H2477" s="110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3"/>
      <c r="U2477" s="1"/>
      <c r="V2477" s="1"/>
    </row>
    <row r="2478" spans="1:22" x14ac:dyDescent="0.25">
      <c r="A2478" s="1"/>
      <c r="B2478" s="1"/>
      <c r="C2478" s="1"/>
      <c r="D2478" s="1"/>
      <c r="E2478" s="110"/>
      <c r="F2478" s="1"/>
      <c r="G2478" s="1"/>
      <c r="H2478" s="110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3"/>
      <c r="U2478" s="1"/>
      <c r="V2478" s="1"/>
    </row>
    <row r="2479" spans="1:22" x14ac:dyDescent="0.25">
      <c r="A2479" s="1"/>
      <c r="B2479" s="1"/>
      <c r="C2479" s="1"/>
      <c r="D2479" s="1"/>
      <c r="E2479" s="110"/>
      <c r="F2479" s="1"/>
      <c r="G2479" s="1"/>
      <c r="H2479" s="110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3"/>
      <c r="U2479" s="1"/>
      <c r="V2479" s="1"/>
    </row>
    <row r="2480" spans="1:22" x14ac:dyDescent="0.25">
      <c r="A2480" s="1"/>
      <c r="B2480" s="1"/>
      <c r="C2480" s="1"/>
      <c r="D2480" s="1"/>
      <c r="E2480" s="110"/>
      <c r="F2480" s="1"/>
      <c r="G2480" s="1"/>
      <c r="H2480" s="110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3"/>
      <c r="U2480" s="1"/>
      <c r="V2480" s="1"/>
    </row>
    <row r="2481" spans="1:22" x14ac:dyDescent="0.25">
      <c r="A2481" s="1"/>
      <c r="B2481" s="1"/>
      <c r="C2481" s="1"/>
      <c r="D2481" s="1"/>
      <c r="E2481" s="110"/>
      <c r="F2481" s="1"/>
      <c r="G2481" s="1"/>
      <c r="H2481" s="110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3"/>
      <c r="U2481" s="1"/>
      <c r="V2481" s="1"/>
    </row>
    <row r="2482" spans="1:22" x14ac:dyDescent="0.25">
      <c r="A2482" s="1"/>
      <c r="B2482" s="1"/>
      <c r="C2482" s="1"/>
      <c r="D2482" s="1"/>
      <c r="E2482" s="110"/>
      <c r="F2482" s="1"/>
      <c r="G2482" s="1"/>
      <c r="H2482" s="110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3"/>
      <c r="U2482" s="1"/>
      <c r="V2482" s="1"/>
    </row>
    <row r="2483" spans="1:22" x14ac:dyDescent="0.25">
      <c r="A2483" s="1"/>
      <c r="B2483" s="1"/>
      <c r="C2483" s="1"/>
      <c r="D2483" s="1"/>
      <c r="E2483" s="110"/>
      <c r="F2483" s="1"/>
      <c r="G2483" s="1"/>
      <c r="H2483" s="110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3"/>
      <c r="U2483" s="1"/>
      <c r="V2483" s="1"/>
    </row>
    <row r="2484" spans="1:22" x14ac:dyDescent="0.25">
      <c r="A2484" s="1"/>
      <c r="B2484" s="1"/>
      <c r="C2484" s="1"/>
      <c r="D2484" s="1"/>
      <c r="E2484" s="110"/>
      <c r="F2484" s="1"/>
      <c r="G2484" s="1"/>
      <c r="H2484" s="110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3"/>
      <c r="U2484" s="1"/>
      <c r="V2484" s="1"/>
    </row>
    <row r="2485" spans="1:22" x14ac:dyDescent="0.25">
      <c r="A2485" s="1"/>
      <c r="B2485" s="1"/>
      <c r="C2485" s="1"/>
      <c r="D2485" s="1"/>
      <c r="E2485" s="110"/>
      <c r="F2485" s="1"/>
      <c r="G2485" s="1"/>
      <c r="H2485" s="110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3"/>
      <c r="U2485" s="1"/>
      <c r="V2485" s="1"/>
    </row>
    <row r="2486" spans="1:22" x14ac:dyDescent="0.25">
      <c r="A2486" s="1"/>
      <c r="B2486" s="1"/>
      <c r="C2486" s="1"/>
      <c r="D2486" s="1"/>
      <c r="E2486" s="110"/>
      <c r="F2486" s="1"/>
      <c r="G2486" s="1"/>
      <c r="H2486" s="110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3"/>
      <c r="U2486" s="1"/>
      <c r="V2486" s="1"/>
    </row>
    <row r="2487" spans="1:22" x14ac:dyDescent="0.25">
      <c r="A2487" s="1"/>
      <c r="B2487" s="1"/>
      <c r="C2487" s="1"/>
      <c r="D2487" s="1"/>
      <c r="E2487" s="110"/>
      <c r="F2487" s="1"/>
      <c r="G2487" s="1"/>
      <c r="H2487" s="110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3"/>
      <c r="U2487" s="1"/>
      <c r="V2487" s="1"/>
    </row>
    <row r="2488" spans="1:22" x14ac:dyDescent="0.25">
      <c r="A2488" s="1"/>
      <c r="B2488" s="1"/>
      <c r="C2488" s="1"/>
      <c r="D2488" s="1"/>
      <c r="E2488" s="110"/>
      <c r="F2488" s="1"/>
      <c r="G2488" s="1"/>
      <c r="H2488" s="110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3"/>
      <c r="U2488" s="1"/>
      <c r="V2488" s="1"/>
    </row>
    <row r="2489" spans="1:22" x14ac:dyDescent="0.25">
      <c r="A2489" s="1"/>
      <c r="B2489" s="1"/>
      <c r="C2489" s="1"/>
      <c r="D2489" s="1"/>
      <c r="E2489" s="110"/>
      <c r="F2489" s="1"/>
      <c r="G2489" s="1"/>
      <c r="H2489" s="110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3"/>
      <c r="U2489" s="1"/>
      <c r="V2489" s="1"/>
    </row>
    <row r="2490" spans="1:22" x14ac:dyDescent="0.25">
      <c r="A2490" s="1"/>
      <c r="B2490" s="1"/>
      <c r="C2490" s="1"/>
      <c r="D2490" s="1"/>
      <c r="E2490" s="110"/>
      <c r="F2490" s="1"/>
      <c r="G2490" s="1"/>
      <c r="H2490" s="110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3"/>
      <c r="U2490" s="1"/>
      <c r="V2490" s="1"/>
    </row>
    <row r="2491" spans="1:22" x14ac:dyDescent="0.25">
      <c r="A2491" s="1"/>
      <c r="B2491" s="1"/>
      <c r="C2491" s="1"/>
      <c r="D2491" s="1"/>
      <c r="E2491" s="110"/>
      <c r="F2491" s="1"/>
      <c r="G2491" s="1"/>
      <c r="H2491" s="110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3"/>
      <c r="U2491" s="1"/>
      <c r="V2491" s="1"/>
    </row>
    <row r="2492" spans="1:22" x14ac:dyDescent="0.25">
      <c r="A2492" s="1"/>
      <c r="B2492" s="1"/>
      <c r="C2492" s="1"/>
      <c r="D2492" s="1"/>
      <c r="E2492" s="110"/>
      <c r="F2492" s="1"/>
      <c r="G2492" s="1"/>
      <c r="H2492" s="110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3"/>
      <c r="U2492" s="1"/>
      <c r="V2492" s="1"/>
    </row>
    <row r="2493" spans="1:22" x14ac:dyDescent="0.25">
      <c r="A2493" s="1"/>
      <c r="B2493" s="1"/>
      <c r="C2493" s="1"/>
      <c r="D2493" s="1"/>
      <c r="E2493" s="110"/>
      <c r="F2493" s="1"/>
      <c r="G2493" s="1"/>
      <c r="H2493" s="110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3"/>
      <c r="U2493" s="1"/>
      <c r="V2493" s="1"/>
    </row>
    <row r="2494" spans="1:22" x14ac:dyDescent="0.25">
      <c r="A2494" s="1"/>
      <c r="B2494" s="1"/>
      <c r="C2494" s="1"/>
      <c r="D2494" s="1"/>
      <c r="E2494" s="110"/>
      <c r="F2494" s="1"/>
      <c r="G2494" s="1"/>
      <c r="H2494" s="110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3"/>
      <c r="U2494" s="1"/>
      <c r="V2494" s="1"/>
    </row>
    <row r="2495" spans="1:22" x14ac:dyDescent="0.25">
      <c r="A2495" s="1"/>
      <c r="B2495" s="1"/>
      <c r="C2495" s="1"/>
      <c r="D2495" s="1"/>
      <c r="E2495" s="110"/>
      <c r="F2495" s="1"/>
      <c r="G2495" s="1"/>
      <c r="H2495" s="110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3"/>
      <c r="U2495" s="1"/>
      <c r="V2495" s="1"/>
    </row>
    <row r="2496" spans="1:22" x14ac:dyDescent="0.25">
      <c r="A2496" s="1"/>
      <c r="B2496" s="1"/>
      <c r="C2496" s="1"/>
      <c r="D2496" s="1"/>
      <c r="E2496" s="110"/>
      <c r="F2496" s="1"/>
      <c r="G2496" s="1"/>
      <c r="H2496" s="110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3"/>
      <c r="U2496" s="1"/>
      <c r="V2496" s="1"/>
    </row>
    <row r="2497" spans="1:22" x14ac:dyDescent="0.25">
      <c r="A2497" s="1"/>
      <c r="B2497" s="1"/>
      <c r="C2497" s="1"/>
      <c r="D2497" s="1"/>
      <c r="E2497" s="110"/>
      <c r="F2497" s="1"/>
      <c r="G2497" s="1"/>
      <c r="H2497" s="110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3"/>
      <c r="U2497" s="1"/>
      <c r="V2497" s="1"/>
    </row>
    <row r="2498" spans="1:22" x14ac:dyDescent="0.25">
      <c r="A2498" s="1"/>
      <c r="B2498" s="1"/>
      <c r="C2498" s="1"/>
      <c r="D2498" s="1"/>
      <c r="E2498" s="110"/>
      <c r="F2498" s="1"/>
      <c r="G2498" s="1"/>
      <c r="H2498" s="110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3"/>
      <c r="U2498" s="1"/>
      <c r="V2498" s="1"/>
    </row>
    <row r="2499" spans="1:22" x14ac:dyDescent="0.25">
      <c r="A2499" s="1"/>
      <c r="B2499" s="1"/>
      <c r="C2499" s="1"/>
      <c r="D2499" s="1"/>
      <c r="E2499" s="110"/>
      <c r="F2499" s="1"/>
      <c r="G2499" s="1"/>
      <c r="H2499" s="110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3"/>
      <c r="U2499" s="1"/>
      <c r="V2499" s="1"/>
    </row>
    <row r="2500" spans="1:22" x14ac:dyDescent="0.25">
      <c r="A2500" s="1"/>
      <c r="B2500" s="1"/>
      <c r="C2500" s="1"/>
      <c r="D2500" s="1"/>
      <c r="E2500" s="110"/>
      <c r="F2500" s="1"/>
      <c r="G2500" s="1"/>
      <c r="H2500" s="110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3"/>
      <c r="U2500" s="1"/>
      <c r="V2500" s="1"/>
    </row>
    <row r="2501" spans="1:22" x14ac:dyDescent="0.25">
      <c r="A2501" s="1"/>
      <c r="B2501" s="1"/>
      <c r="C2501" s="1"/>
      <c r="D2501" s="1"/>
      <c r="E2501" s="110"/>
      <c r="F2501" s="1"/>
      <c r="G2501" s="1"/>
      <c r="H2501" s="110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3"/>
      <c r="U2501" s="1"/>
      <c r="V2501" s="1"/>
    </row>
    <row r="2502" spans="1:22" x14ac:dyDescent="0.25">
      <c r="A2502" s="1"/>
      <c r="B2502" s="1"/>
      <c r="C2502" s="1"/>
      <c r="D2502" s="1"/>
      <c r="E2502" s="110"/>
      <c r="F2502" s="1"/>
      <c r="G2502" s="1"/>
      <c r="H2502" s="110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3"/>
      <c r="U2502" s="1"/>
      <c r="V2502" s="1"/>
    </row>
    <row r="2503" spans="1:22" x14ac:dyDescent="0.25">
      <c r="A2503" s="1"/>
      <c r="B2503" s="1"/>
      <c r="C2503" s="1"/>
      <c r="D2503" s="1"/>
      <c r="E2503" s="110"/>
      <c r="F2503" s="1"/>
      <c r="G2503" s="1"/>
      <c r="H2503" s="110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3"/>
      <c r="U2503" s="1"/>
      <c r="V2503" s="1"/>
    </row>
    <row r="2504" spans="1:22" x14ac:dyDescent="0.25">
      <c r="A2504" s="1"/>
      <c r="B2504" s="1"/>
      <c r="C2504" s="1"/>
      <c r="D2504" s="1"/>
      <c r="E2504" s="110"/>
      <c r="F2504" s="1"/>
      <c r="G2504" s="1"/>
      <c r="H2504" s="110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3"/>
      <c r="U2504" s="1"/>
      <c r="V2504" s="1"/>
    </row>
    <row r="2505" spans="1:22" x14ac:dyDescent="0.25">
      <c r="A2505" s="1"/>
      <c r="B2505" s="1"/>
      <c r="C2505" s="1"/>
      <c r="D2505" s="1"/>
      <c r="E2505" s="110"/>
      <c r="F2505" s="1"/>
      <c r="G2505" s="1"/>
      <c r="H2505" s="110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3"/>
      <c r="U2505" s="1"/>
      <c r="V2505" s="1"/>
    </row>
    <row r="2506" spans="1:22" x14ac:dyDescent="0.25">
      <c r="A2506" s="1"/>
      <c r="B2506" s="1"/>
      <c r="C2506" s="1"/>
      <c r="D2506" s="1"/>
      <c r="E2506" s="110"/>
      <c r="F2506" s="1"/>
      <c r="G2506" s="1"/>
      <c r="H2506" s="110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3"/>
      <c r="U2506" s="1"/>
      <c r="V2506" s="1"/>
    </row>
    <row r="2507" spans="1:22" x14ac:dyDescent="0.25">
      <c r="A2507" s="1"/>
      <c r="B2507" s="1"/>
      <c r="C2507" s="1"/>
      <c r="D2507" s="1"/>
      <c r="E2507" s="110"/>
      <c r="F2507" s="1"/>
      <c r="G2507" s="1"/>
      <c r="H2507" s="110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3"/>
      <c r="U2507" s="1"/>
      <c r="V2507" s="1"/>
    </row>
    <row r="2508" spans="1:22" x14ac:dyDescent="0.25">
      <c r="A2508" s="1"/>
      <c r="B2508" s="1"/>
      <c r="C2508" s="1"/>
      <c r="D2508" s="1"/>
      <c r="E2508" s="110"/>
      <c r="F2508" s="1"/>
      <c r="G2508" s="1"/>
      <c r="H2508" s="110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3"/>
      <c r="U2508" s="1"/>
      <c r="V2508" s="1"/>
    </row>
    <row r="2509" spans="1:22" x14ac:dyDescent="0.25">
      <c r="A2509" s="1"/>
      <c r="B2509" s="1"/>
      <c r="C2509" s="1"/>
      <c r="D2509" s="1"/>
      <c r="E2509" s="110"/>
      <c r="F2509" s="1"/>
      <c r="G2509" s="1"/>
      <c r="H2509" s="110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3"/>
      <c r="U2509" s="1"/>
      <c r="V2509" s="1"/>
    </row>
    <row r="2510" spans="1:22" x14ac:dyDescent="0.25">
      <c r="A2510" s="1"/>
      <c r="B2510" s="1"/>
      <c r="C2510" s="1"/>
      <c r="D2510" s="1"/>
      <c r="E2510" s="110"/>
      <c r="F2510" s="1"/>
      <c r="G2510" s="1"/>
      <c r="H2510" s="110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3"/>
      <c r="U2510" s="1"/>
      <c r="V2510" s="1"/>
    </row>
    <row r="2511" spans="1:22" x14ac:dyDescent="0.25">
      <c r="A2511" s="1"/>
      <c r="B2511" s="1"/>
      <c r="C2511" s="1"/>
      <c r="D2511" s="1"/>
      <c r="E2511" s="110"/>
      <c r="F2511" s="1"/>
      <c r="G2511" s="1"/>
      <c r="H2511" s="110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3"/>
      <c r="U2511" s="1"/>
      <c r="V2511" s="1"/>
    </row>
    <row r="2512" spans="1:22" x14ac:dyDescent="0.25">
      <c r="A2512" s="1"/>
      <c r="B2512" s="1"/>
      <c r="C2512" s="1"/>
      <c r="D2512" s="1"/>
      <c r="E2512" s="110"/>
      <c r="F2512" s="1"/>
      <c r="G2512" s="1"/>
      <c r="H2512" s="110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3"/>
      <c r="U2512" s="1"/>
      <c r="V2512" s="1"/>
    </row>
    <row r="2513" spans="1:22" x14ac:dyDescent="0.25">
      <c r="A2513" s="1"/>
      <c r="B2513" s="1"/>
      <c r="C2513" s="1"/>
      <c r="D2513" s="1"/>
      <c r="E2513" s="110"/>
      <c r="F2513" s="1"/>
      <c r="G2513" s="1"/>
      <c r="H2513" s="110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3"/>
      <c r="U2513" s="1"/>
      <c r="V2513" s="1"/>
    </row>
    <row r="2514" spans="1:22" x14ac:dyDescent="0.25">
      <c r="A2514" s="1"/>
      <c r="B2514" s="1"/>
      <c r="C2514" s="1"/>
      <c r="D2514" s="1"/>
      <c r="E2514" s="110"/>
      <c r="F2514" s="1"/>
      <c r="G2514" s="1"/>
      <c r="H2514" s="110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3"/>
      <c r="U2514" s="1"/>
      <c r="V2514" s="1"/>
    </row>
    <row r="2515" spans="1:22" x14ac:dyDescent="0.25">
      <c r="A2515" s="1"/>
      <c r="B2515" s="1"/>
      <c r="C2515" s="1"/>
      <c r="D2515" s="1"/>
      <c r="E2515" s="110"/>
      <c r="F2515" s="1"/>
      <c r="G2515" s="1"/>
      <c r="H2515" s="110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3"/>
      <c r="U2515" s="1"/>
      <c r="V2515" s="1"/>
    </row>
    <row r="2516" spans="1:22" x14ac:dyDescent="0.25">
      <c r="A2516" s="1"/>
      <c r="B2516" s="1"/>
      <c r="C2516" s="1"/>
      <c r="D2516" s="1"/>
      <c r="E2516" s="110"/>
      <c r="F2516" s="1"/>
      <c r="G2516" s="1"/>
      <c r="H2516" s="110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3"/>
      <c r="U2516" s="1"/>
      <c r="V2516" s="1"/>
    </row>
    <row r="2517" spans="1:22" x14ac:dyDescent="0.25">
      <c r="A2517" s="1"/>
      <c r="B2517" s="1"/>
      <c r="C2517" s="1"/>
      <c r="D2517" s="1"/>
      <c r="E2517" s="110"/>
      <c r="F2517" s="1"/>
      <c r="G2517" s="1"/>
      <c r="H2517" s="110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3"/>
      <c r="U2517" s="1"/>
      <c r="V2517" s="1"/>
    </row>
    <row r="2518" spans="1:22" x14ac:dyDescent="0.25">
      <c r="A2518" s="1"/>
      <c r="B2518" s="1"/>
      <c r="C2518" s="1"/>
      <c r="D2518" s="1"/>
      <c r="E2518" s="110"/>
      <c r="F2518" s="1"/>
      <c r="G2518" s="1"/>
      <c r="H2518" s="110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3"/>
      <c r="U2518" s="1"/>
      <c r="V2518" s="1"/>
    </row>
    <row r="2519" spans="1:22" x14ac:dyDescent="0.25">
      <c r="A2519" s="1"/>
      <c r="B2519" s="1"/>
      <c r="C2519" s="1"/>
      <c r="D2519" s="1"/>
      <c r="E2519" s="110"/>
      <c r="F2519" s="1"/>
      <c r="G2519" s="1"/>
      <c r="H2519" s="110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3"/>
      <c r="U2519" s="1"/>
      <c r="V2519" s="1"/>
    </row>
    <row r="2520" spans="1:22" x14ac:dyDescent="0.25">
      <c r="A2520" s="1"/>
      <c r="B2520" s="1"/>
      <c r="C2520" s="1"/>
      <c r="D2520" s="1"/>
      <c r="E2520" s="110"/>
      <c r="F2520" s="1"/>
      <c r="G2520" s="1"/>
      <c r="H2520" s="110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3"/>
      <c r="U2520" s="1"/>
      <c r="V2520" s="1"/>
    </row>
    <row r="2521" spans="1:22" x14ac:dyDescent="0.25">
      <c r="A2521" s="1"/>
      <c r="B2521" s="1"/>
      <c r="C2521" s="1"/>
      <c r="D2521" s="1"/>
      <c r="E2521" s="110"/>
      <c r="F2521" s="1"/>
      <c r="G2521" s="1"/>
      <c r="H2521" s="110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3"/>
      <c r="U2521" s="1"/>
      <c r="V2521" s="1"/>
    </row>
    <row r="2522" spans="1:22" x14ac:dyDescent="0.25">
      <c r="A2522" s="1"/>
      <c r="B2522" s="1"/>
      <c r="C2522" s="1"/>
      <c r="D2522" s="1"/>
      <c r="E2522" s="110"/>
      <c r="F2522" s="1"/>
      <c r="G2522" s="1"/>
      <c r="H2522" s="110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3"/>
      <c r="U2522" s="1"/>
      <c r="V2522" s="1"/>
    </row>
    <row r="2523" spans="1:22" x14ac:dyDescent="0.25">
      <c r="A2523" s="1"/>
      <c r="B2523" s="1"/>
      <c r="C2523" s="1"/>
      <c r="D2523" s="1"/>
      <c r="E2523" s="110"/>
      <c r="F2523" s="1"/>
      <c r="G2523" s="1"/>
      <c r="H2523" s="110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3"/>
      <c r="U2523" s="1"/>
      <c r="V2523" s="1"/>
    </row>
    <row r="2524" spans="1:22" x14ac:dyDescent="0.25">
      <c r="A2524" s="1"/>
      <c r="B2524" s="1"/>
      <c r="C2524" s="1"/>
      <c r="D2524" s="1"/>
      <c r="E2524" s="110"/>
      <c r="F2524" s="1"/>
      <c r="G2524" s="1"/>
      <c r="H2524" s="110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3"/>
      <c r="U2524" s="1"/>
      <c r="V2524" s="1"/>
    </row>
    <row r="2525" spans="1:22" x14ac:dyDescent="0.25">
      <c r="A2525" s="1"/>
      <c r="B2525" s="1"/>
      <c r="C2525" s="1"/>
      <c r="D2525" s="1"/>
      <c r="E2525" s="110"/>
      <c r="F2525" s="1"/>
      <c r="G2525" s="1"/>
      <c r="H2525" s="110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3"/>
      <c r="U2525" s="1"/>
      <c r="V2525" s="1"/>
    </row>
    <row r="2526" spans="1:22" x14ac:dyDescent="0.25">
      <c r="A2526" s="1"/>
      <c r="B2526" s="1"/>
      <c r="C2526" s="1"/>
      <c r="D2526" s="1"/>
      <c r="E2526" s="110"/>
      <c r="F2526" s="1"/>
      <c r="G2526" s="1"/>
      <c r="H2526" s="110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3"/>
      <c r="U2526" s="1"/>
      <c r="V2526" s="1"/>
    </row>
    <row r="2527" spans="1:22" x14ac:dyDescent="0.25">
      <c r="A2527" s="1"/>
      <c r="B2527" s="1"/>
      <c r="C2527" s="1"/>
      <c r="D2527" s="1"/>
      <c r="E2527" s="110"/>
      <c r="F2527" s="1"/>
      <c r="G2527" s="1"/>
      <c r="H2527" s="110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3"/>
      <c r="U2527" s="1"/>
      <c r="V2527" s="1"/>
    </row>
    <row r="2528" spans="1:22" x14ac:dyDescent="0.25">
      <c r="A2528" s="1"/>
      <c r="B2528" s="1"/>
      <c r="C2528" s="1"/>
      <c r="D2528" s="1"/>
      <c r="E2528" s="110"/>
      <c r="F2528" s="1"/>
      <c r="G2528" s="1"/>
      <c r="H2528" s="110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3"/>
      <c r="U2528" s="1"/>
      <c r="V2528" s="1"/>
    </row>
    <row r="2529" spans="1:22" x14ac:dyDescent="0.25">
      <c r="A2529" s="1"/>
      <c r="B2529" s="1"/>
      <c r="C2529" s="1"/>
      <c r="D2529" s="1"/>
      <c r="E2529" s="110"/>
      <c r="F2529" s="1"/>
      <c r="G2529" s="1"/>
      <c r="H2529" s="110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3"/>
      <c r="U2529" s="1"/>
      <c r="V2529" s="1"/>
    </row>
    <row r="2530" spans="1:22" x14ac:dyDescent="0.25">
      <c r="A2530" s="1"/>
      <c r="B2530" s="1"/>
      <c r="C2530" s="1"/>
      <c r="D2530" s="1"/>
      <c r="E2530" s="110"/>
      <c r="F2530" s="1"/>
      <c r="G2530" s="1"/>
      <c r="H2530" s="110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3"/>
      <c r="U2530" s="1"/>
      <c r="V2530" s="1"/>
    </row>
    <row r="2531" spans="1:22" x14ac:dyDescent="0.25">
      <c r="A2531" s="1"/>
      <c r="B2531" s="1"/>
      <c r="C2531" s="1"/>
      <c r="D2531" s="1"/>
      <c r="E2531" s="110"/>
      <c r="F2531" s="1"/>
      <c r="G2531" s="1"/>
      <c r="H2531" s="110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3"/>
      <c r="U2531" s="1"/>
      <c r="V2531" s="1"/>
    </row>
    <row r="2532" spans="1:22" x14ac:dyDescent="0.25">
      <c r="A2532" s="1"/>
      <c r="B2532" s="1"/>
      <c r="C2532" s="1"/>
      <c r="D2532" s="1"/>
      <c r="E2532" s="110"/>
      <c r="F2532" s="1"/>
      <c r="G2532" s="1"/>
      <c r="H2532" s="110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3"/>
      <c r="U2532" s="1"/>
      <c r="V2532" s="1"/>
    </row>
    <row r="2533" spans="1:22" x14ac:dyDescent="0.25">
      <c r="A2533" s="1"/>
      <c r="B2533" s="1"/>
      <c r="C2533" s="1"/>
      <c r="D2533" s="1"/>
      <c r="E2533" s="110"/>
      <c r="F2533" s="1"/>
      <c r="G2533" s="1"/>
      <c r="H2533" s="110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3"/>
      <c r="U2533" s="1"/>
      <c r="V2533" s="1"/>
    </row>
    <row r="2534" spans="1:22" x14ac:dyDescent="0.25">
      <c r="A2534" s="1"/>
      <c r="B2534" s="1"/>
      <c r="C2534" s="1"/>
      <c r="D2534" s="1"/>
      <c r="E2534" s="110"/>
      <c r="F2534" s="1"/>
      <c r="G2534" s="1"/>
      <c r="H2534" s="110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3"/>
      <c r="U2534" s="1"/>
      <c r="V2534" s="1"/>
    </row>
    <row r="2535" spans="1:22" x14ac:dyDescent="0.25">
      <c r="A2535" s="1"/>
      <c r="B2535" s="1"/>
      <c r="C2535" s="1"/>
      <c r="D2535" s="1"/>
      <c r="E2535" s="110"/>
      <c r="F2535" s="1"/>
      <c r="G2535" s="1"/>
      <c r="H2535" s="110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3"/>
      <c r="U2535" s="1"/>
      <c r="V2535" s="1"/>
    </row>
    <row r="2536" spans="1:22" x14ac:dyDescent="0.25">
      <c r="A2536" s="1"/>
      <c r="B2536" s="1"/>
      <c r="C2536" s="1"/>
      <c r="D2536" s="1"/>
      <c r="E2536" s="110"/>
      <c r="F2536" s="1"/>
      <c r="G2536" s="1"/>
      <c r="H2536" s="110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3"/>
      <c r="U2536" s="1"/>
      <c r="V2536" s="1"/>
    </row>
    <row r="2537" spans="1:22" x14ac:dyDescent="0.25">
      <c r="A2537" s="1"/>
      <c r="B2537" s="1"/>
      <c r="C2537" s="1"/>
      <c r="D2537" s="1"/>
      <c r="E2537" s="110"/>
      <c r="F2537" s="1"/>
      <c r="G2537" s="1"/>
      <c r="H2537" s="110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3"/>
      <c r="U2537" s="1"/>
      <c r="V2537" s="1"/>
    </row>
    <row r="2538" spans="1:22" x14ac:dyDescent="0.25">
      <c r="A2538" s="1"/>
      <c r="B2538" s="1"/>
      <c r="C2538" s="1"/>
      <c r="D2538" s="1"/>
      <c r="E2538" s="110"/>
      <c r="F2538" s="1"/>
      <c r="G2538" s="1"/>
      <c r="H2538" s="110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3"/>
      <c r="U2538" s="1"/>
      <c r="V2538" s="1"/>
    </row>
    <row r="2539" spans="1:22" x14ac:dyDescent="0.25">
      <c r="A2539" s="1"/>
      <c r="B2539" s="1"/>
      <c r="C2539" s="1"/>
      <c r="D2539" s="1"/>
      <c r="E2539" s="110"/>
      <c r="F2539" s="1"/>
      <c r="G2539" s="1"/>
      <c r="H2539" s="110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3"/>
      <c r="U2539" s="1"/>
      <c r="V2539" s="1"/>
    </row>
    <row r="2540" spans="1:22" x14ac:dyDescent="0.25">
      <c r="A2540" s="1"/>
      <c r="B2540" s="1"/>
      <c r="C2540" s="1"/>
      <c r="D2540" s="1"/>
      <c r="E2540" s="110"/>
      <c r="F2540" s="1"/>
      <c r="G2540" s="1"/>
      <c r="H2540" s="110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3"/>
      <c r="U2540" s="1"/>
      <c r="V2540" s="1"/>
    </row>
    <row r="2541" spans="1:22" x14ac:dyDescent="0.25">
      <c r="A2541" s="1"/>
      <c r="B2541" s="1"/>
      <c r="C2541" s="1"/>
      <c r="D2541" s="1"/>
      <c r="E2541" s="110"/>
      <c r="F2541" s="1"/>
      <c r="G2541" s="1"/>
      <c r="H2541" s="110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3"/>
      <c r="U2541" s="1"/>
      <c r="V2541" s="1"/>
    </row>
    <row r="2542" spans="1:22" x14ac:dyDescent="0.25">
      <c r="A2542" s="1"/>
      <c r="B2542" s="1"/>
      <c r="C2542" s="1"/>
      <c r="D2542" s="1"/>
      <c r="E2542" s="110"/>
      <c r="F2542" s="1"/>
      <c r="G2542" s="1"/>
      <c r="H2542" s="110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3"/>
      <c r="U2542" s="1"/>
      <c r="V2542" s="1"/>
    </row>
    <row r="2543" spans="1:22" x14ac:dyDescent="0.25">
      <c r="A2543" s="1"/>
      <c r="B2543" s="1"/>
      <c r="C2543" s="1"/>
      <c r="D2543" s="1"/>
      <c r="E2543" s="110"/>
      <c r="F2543" s="1"/>
      <c r="G2543" s="1"/>
      <c r="H2543" s="110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3"/>
      <c r="U2543" s="1"/>
      <c r="V2543" s="1"/>
    </row>
    <row r="2544" spans="1:22" x14ac:dyDescent="0.25">
      <c r="A2544" s="1"/>
      <c r="B2544" s="1"/>
      <c r="C2544" s="1"/>
      <c r="D2544" s="1"/>
      <c r="E2544" s="110"/>
      <c r="F2544" s="1"/>
      <c r="G2544" s="1"/>
      <c r="H2544" s="110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3"/>
      <c r="U2544" s="1"/>
      <c r="V2544" s="1"/>
    </row>
    <row r="2545" spans="1:22" x14ac:dyDescent="0.25">
      <c r="A2545" s="1"/>
      <c r="B2545" s="1"/>
      <c r="C2545" s="1"/>
      <c r="D2545" s="1"/>
      <c r="E2545" s="110"/>
      <c r="F2545" s="1"/>
      <c r="G2545" s="1"/>
      <c r="H2545" s="110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3"/>
      <c r="U2545" s="1"/>
      <c r="V2545" s="1"/>
    </row>
    <row r="2546" spans="1:22" x14ac:dyDescent="0.25">
      <c r="A2546" s="1"/>
      <c r="B2546" s="1"/>
      <c r="C2546" s="1"/>
      <c r="D2546" s="1"/>
      <c r="E2546" s="110"/>
      <c r="F2546" s="1"/>
      <c r="G2546" s="1"/>
      <c r="H2546" s="110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3"/>
      <c r="U2546" s="1"/>
      <c r="V2546" s="1"/>
    </row>
    <row r="2547" spans="1:22" x14ac:dyDescent="0.25">
      <c r="A2547" s="1"/>
      <c r="B2547" s="1"/>
      <c r="C2547" s="1"/>
      <c r="D2547" s="1"/>
      <c r="E2547" s="110"/>
      <c r="F2547" s="1"/>
      <c r="G2547" s="1"/>
      <c r="H2547" s="110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3"/>
      <c r="U2547" s="1"/>
      <c r="V2547" s="1"/>
    </row>
    <row r="2548" spans="1:22" x14ac:dyDescent="0.25">
      <c r="A2548" s="1"/>
      <c r="B2548" s="1"/>
      <c r="C2548" s="1"/>
      <c r="D2548" s="1"/>
      <c r="E2548" s="110"/>
      <c r="F2548" s="1"/>
      <c r="G2548" s="1"/>
      <c r="H2548" s="110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3"/>
      <c r="U2548" s="1"/>
      <c r="V2548" s="1"/>
    </row>
    <row r="2549" spans="1:22" x14ac:dyDescent="0.25">
      <c r="A2549" s="1"/>
      <c r="B2549" s="1"/>
      <c r="C2549" s="1"/>
      <c r="D2549" s="1"/>
      <c r="E2549" s="110"/>
      <c r="F2549" s="1"/>
      <c r="G2549" s="1"/>
      <c r="H2549" s="110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3"/>
      <c r="U2549" s="1"/>
      <c r="V2549" s="1"/>
    </row>
    <row r="2550" spans="1:22" x14ac:dyDescent="0.25">
      <c r="A2550" s="1"/>
      <c r="B2550" s="1"/>
      <c r="C2550" s="1"/>
      <c r="D2550" s="1"/>
      <c r="E2550" s="110"/>
      <c r="F2550" s="1"/>
      <c r="G2550" s="1"/>
      <c r="H2550" s="110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3"/>
      <c r="U2550" s="1"/>
      <c r="V2550" s="1"/>
    </row>
    <row r="2551" spans="1:22" x14ac:dyDescent="0.25">
      <c r="A2551" s="1"/>
      <c r="B2551" s="1"/>
      <c r="C2551" s="1"/>
      <c r="D2551" s="1"/>
      <c r="E2551" s="110"/>
      <c r="F2551" s="1"/>
      <c r="G2551" s="1"/>
      <c r="H2551" s="110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3"/>
      <c r="U2551" s="1"/>
      <c r="V2551" s="1"/>
    </row>
    <row r="2552" spans="1:22" x14ac:dyDescent="0.25">
      <c r="A2552" s="1"/>
      <c r="B2552" s="1"/>
      <c r="C2552" s="1"/>
      <c r="D2552" s="1"/>
      <c r="E2552" s="110"/>
      <c r="F2552" s="1"/>
      <c r="G2552" s="1"/>
      <c r="H2552" s="110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3"/>
      <c r="U2552" s="1"/>
      <c r="V2552" s="1"/>
    </row>
    <row r="2553" spans="1:22" x14ac:dyDescent="0.25">
      <c r="A2553" s="1"/>
      <c r="B2553" s="1"/>
      <c r="C2553" s="1"/>
      <c r="D2553" s="1"/>
      <c r="E2553" s="110"/>
      <c r="F2553" s="1"/>
      <c r="G2553" s="1"/>
      <c r="H2553" s="110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3"/>
      <c r="U2553" s="1"/>
      <c r="V2553" s="1"/>
    </row>
    <row r="2554" spans="1:22" x14ac:dyDescent="0.25">
      <c r="A2554" s="1"/>
      <c r="B2554" s="1"/>
      <c r="C2554" s="1"/>
      <c r="D2554" s="1"/>
      <c r="E2554" s="110"/>
      <c r="F2554" s="1"/>
      <c r="G2554" s="1"/>
      <c r="H2554" s="110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3"/>
      <c r="U2554" s="1"/>
      <c r="V2554" s="1"/>
    </row>
    <row r="2555" spans="1:22" x14ac:dyDescent="0.25">
      <c r="A2555" s="1"/>
      <c r="B2555" s="1"/>
      <c r="C2555" s="1"/>
      <c r="D2555" s="1"/>
      <c r="E2555" s="110"/>
      <c r="F2555" s="1"/>
      <c r="G2555" s="1"/>
      <c r="H2555" s="110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3"/>
      <c r="U2555" s="1"/>
      <c r="V2555" s="1"/>
    </row>
    <row r="2556" spans="1:22" x14ac:dyDescent="0.25">
      <c r="A2556" s="1"/>
      <c r="B2556" s="1"/>
      <c r="C2556" s="1"/>
      <c r="D2556" s="1"/>
      <c r="E2556" s="110"/>
      <c r="F2556" s="1"/>
      <c r="G2556" s="1"/>
      <c r="H2556" s="110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3"/>
      <c r="U2556" s="1"/>
      <c r="V2556" s="1"/>
    </row>
    <row r="2557" spans="1:22" x14ac:dyDescent="0.25">
      <c r="A2557" s="1"/>
      <c r="B2557" s="1"/>
      <c r="C2557" s="1"/>
      <c r="D2557" s="1"/>
      <c r="E2557" s="110"/>
      <c r="F2557" s="1"/>
      <c r="G2557" s="1"/>
      <c r="H2557" s="110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3"/>
      <c r="U2557" s="1"/>
      <c r="V2557" s="1"/>
    </row>
    <row r="2558" spans="1:22" x14ac:dyDescent="0.25">
      <c r="A2558" s="1"/>
      <c r="B2558" s="1"/>
      <c r="C2558" s="1"/>
      <c r="D2558" s="1"/>
      <c r="E2558" s="110"/>
      <c r="F2558" s="1"/>
      <c r="G2558" s="1"/>
      <c r="H2558" s="110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3"/>
      <c r="U2558" s="1"/>
      <c r="V2558" s="1"/>
    </row>
    <row r="2559" spans="1:22" x14ac:dyDescent="0.25">
      <c r="A2559" s="1"/>
      <c r="B2559" s="1"/>
      <c r="C2559" s="1"/>
      <c r="D2559" s="1"/>
      <c r="E2559" s="110"/>
      <c r="F2559" s="1"/>
      <c r="G2559" s="1"/>
      <c r="H2559" s="110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3"/>
      <c r="U2559" s="1"/>
      <c r="V2559" s="1"/>
    </row>
    <row r="2560" spans="1:22" x14ac:dyDescent="0.25">
      <c r="A2560" s="1"/>
      <c r="B2560" s="1"/>
      <c r="C2560" s="1"/>
      <c r="D2560" s="1"/>
      <c r="E2560" s="110"/>
      <c r="F2560" s="1"/>
      <c r="G2560" s="1"/>
      <c r="H2560" s="110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3"/>
      <c r="U2560" s="1"/>
      <c r="V2560" s="1"/>
    </row>
    <row r="2561" spans="1:22" x14ac:dyDescent="0.25">
      <c r="A2561" s="1"/>
      <c r="B2561" s="1"/>
      <c r="C2561" s="1"/>
      <c r="D2561" s="1"/>
      <c r="E2561" s="110"/>
      <c r="F2561" s="1"/>
      <c r="G2561" s="1"/>
      <c r="H2561" s="110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3"/>
      <c r="U2561" s="1"/>
      <c r="V2561" s="1"/>
    </row>
    <row r="2562" spans="1:22" x14ac:dyDescent="0.25">
      <c r="A2562" s="1"/>
      <c r="B2562" s="1"/>
      <c r="C2562" s="1"/>
      <c r="D2562" s="1"/>
      <c r="E2562" s="110"/>
      <c r="F2562" s="1"/>
      <c r="G2562" s="1"/>
      <c r="H2562" s="110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3"/>
      <c r="U2562" s="1"/>
      <c r="V2562" s="1"/>
    </row>
    <row r="2563" spans="1:22" x14ac:dyDescent="0.25">
      <c r="A2563" s="1"/>
      <c r="B2563" s="1"/>
      <c r="C2563" s="1"/>
      <c r="D2563" s="1"/>
      <c r="E2563" s="110"/>
      <c r="F2563" s="1"/>
      <c r="G2563" s="1"/>
      <c r="H2563" s="110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3"/>
      <c r="U2563" s="1"/>
      <c r="V2563" s="1"/>
    </row>
    <row r="2564" spans="1:22" x14ac:dyDescent="0.25">
      <c r="A2564" s="1"/>
      <c r="B2564" s="1"/>
      <c r="C2564" s="1"/>
      <c r="D2564" s="1"/>
      <c r="E2564" s="110"/>
      <c r="F2564" s="1"/>
      <c r="G2564" s="1"/>
      <c r="H2564" s="110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3"/>
      <c r="U2564" s="1"/>
      <c r="V2564" s="1"/>
    </row>
    <row r="2565" spans="1:22" x14ac:dyDescent="0.25">
      <c r="A2565" s="1"/>
      <c r="B2565" s="1"/>
      <c r="C2565" s="1"/>
      <c r="D2565" s="1"/>
      <c r="E2565" s="110"/>
      <c r="F2565" s="1"/>
      <c r="G2565" s="1"/>
      <c r="H2565" s="110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3"/>
      <c r="U2565" s="1"/>
      <c r="V2565" s="1"/>
    </row>
    <row r="2566" spans="1:22" x14ac:dyDescent="0.25">
      <c r="A2566" s="1"/>
      <c r="B2566" s="1"/>
      <c r="C2566" s="1"/>
      <c r="D2566" s="1"/>
      <c r="E2566" s="110"/>
      <c r="F2566" s="1"/>
      <c r="G2566" s="1"/>
      <c r="H2566" s="110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3"/>
      <c r="U2566" s="1"/>
      <c r="V2566" s="1"/>
    </row>
    <row r="2567" spans="1:22" x14ac:dyDescent="0.25">
      <c r="A2567" s="1"/>
      <c r="B2567" s="1"/>
      <c r="C2567" s="1"/>
      <c r="D2567" s="1"/>
      <c r="E2567" s="110"/>
      <c r="F2567" s="1"/>
      <c r="G2567" s="1"/>
      <c r="H2567" s="110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3"/>
      <c r="U2567" s="1"/>
      <c r="V2567" s="1"/>
    </row>
    <row r="2568" spans="1:22" x14ac:dyDescent="0.25">
      <c r="A2568" s="1"/>
      <c r="B2568" s="1"/>
      <c r="C2568" s="1"/>
      <c r="D2568" s="1"/>
      <c r="E2568" s="110"/>
      <c r="F2568" s="1"/>
      <c r="G2568" s="1"/>
      <c r="H2568" s="110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3"/>
      <c r="U2568" s="1"/>
      <c r="V2568" s="1"/>
    </row>
    <row r="2569" spans="1:22" x14ac:dyDescent="0.25">
      <c r="A2569" s="1"/>
      <c r="B2569" s="1"/>
      <c r="C2569" s="1"/>
      <c r="D2569" s="1"/>
      <c r="E2569" s="110"/>
      <c r="F2569" s="1"/>
      <c r="G2569" s="1"/>
      <c r="H2569" s="110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3"/>
      <c r="U2569" s="1"/>
      <c r="V2569" s="1"/>
    </row>
    <row r="2570" spans="1:22" x14ac:dyDescent="0.25">
      <c r="A2570" s="1"/>
      <c r="B2570" s="1"/>
      <c r="C2570" s="1"/>
      <c r="D2570" s="1"/>
      <c r="E2570" s="110"/>
      <c r="F2570" s="1"/>
      <c r="G2570" s="1"/>
      <c r="H2570" s="110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3"/>
      <c r="U2570" s="1"/>
      <c r="V2570" s="1"/>
    </row>
    <row r="2571" spans="1:22" x14ac:dyDescent="0.25">
      <c r="A2571" s="1"/>
      <c r="B2571" s="1"/>
      <c r="C2571" s="1"/>
      <c r="D2571" s="1"/>
      <c r="E2571" s="110"/>
      <c r="F2571" s="1"/>
      <c r="G2571" s="1"/>
      <c r="H2571" s="110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3"/>
      <c r="U2571" s="1"/>
      <c r="V2571" s="1"/>
    </row>
    <row r="2572" spans="1:22" x14ac:dyDescent="0.25">
      <c r="A2572" s="1"/>
      <c r="B2572" s="1"/>
      <c r="C2572" s="1"/>
      <c r="D2572" s="1"/>
      <c r="E2572" s="110"/>
      <c r="F2572" s="1"/>
      <c r="G2572" s="1"/>
      <c r="H2572" s="110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3"/>
      <c r="U2572" s="1"/>
      <c r="V2572" s="1"/>
    </row>
    <row r="2573" spans="1:22" x14ac:dyDescent="0.25">
      <c r="A2573" s="1"/>
      <c r="B2573" s="1"/>
      <c r="C2573" s="1"/>
      <c r="D2573" s="1"/>
      <c r="E2573" s="110"/>
      <c r="F2573" s="1"/>
      <c r="G2573" s="1"/>
      <c r="H2573" s="110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3"/>
      <c r="U2573" s="1"/>
      <c r="V2573" s="1"/>
    </row>
    <row r="2574" spans="1:22" x14ac:dyDescent="0.25">
      <c r="A2574" s="1"/>
      <c r="B2574" s="1"/>
      <c r="C2574" s="1"/>
      <c r="D2574" s="1"/>
      <c r="E2574" s="110"/>
      <c r="F2574" s="1"/>
      <c r="G2574" s="1"/>
      <c r="H2574" s="110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3"/>
      <c r="U2574" s="1"/>
      <c r="V2574" s="1"/>
    </row>
    <row r="2575" spans="1:22" x14ac:dyDescent="0.25">
      <c r="A2575" s="1"/>
      <c r="B2575" s="1"/>
      <c r="C2575" s="1"/>
      <c r="D2575" s="1"/>
      <c r="E2575" s="110"/>
      <c r="F2575" s="1"/>
      <c r="G2575" s="1"/>
      <c r="H2575" s="110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3"/>
      <c r="U2575" s="1"/>
      <c r="V2575" s="1"/>
    </row>
    <row r="2576" spans="1:22" x14ac:dyDescent="0.25">
      <c r="A2576" s="1"/>
      <c r="B2576" s="1"/>
      <c r="C2576" s="1"/>
      <c r="D2576" s="1"/>
      <c r="E2576" s="110"/>
      <c r="F2576" s="1"/>
      <c r="G2576" s="1"/>
      <c r="H2576" s="110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3"/>
      <c r="U2576" s="1"/>
      <c r="V2576" s="1"/>
    </row>
    <row r="2577" spans="1:22" x14ac:dyDescent="0.25">
      <c r="A2577" s="1"/>
      <c r="B2577" s="1"/>
      <c r="C2577" s="1"/>
      <c r="D2577" s="1"/>
      <c r="E2577" s="110"/>
      <c r="F2577" s="1"/>
      <c r="G2577" s="1"/>
      <c r="H2577" s="110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3"/>
      <c r="U2577" s="1"/>
      <c r="V2577" s="1"/>
    </row>
    <row r="2578" spans="1:22" x14ac:dyDescent="0.25">
      <c r="A2578" s="1"/>
      <c r="B2578" s="1"/>
      <c r="C2578" s="1"/>
      <c r="D2578" s="1"/>
      <c r="E2578" s="110"/>
      <c r="F2578" s="1"/>
      <c r="G2578" s="1"/>
      <c r="H2578" s="110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3"/>
      <c r="U2578" s="1"/>
      <c r="V2578" s="1"/>
    </row>
    <row r="2579" spans="1:22" x14ac:dyDescent="0.25">
      <c r="A2579" s="1"/>
      <c r="B2579" s="1"/>
      <c r="C2579" s="1"/>
      <c r="D2579" s="1"/>
      <c r="E2579" s="110"/>
      <c r="F2579" s="1"/>
      <c r="G2579" s="1"/>
      <c r="H2579" s="110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3"/>
      <c r="U2579" s="1"/>
      <c r="V2579" s="1"/>
    </row>
    <row r="2580" spans="1:22" x14ac:dyDescent="0.25">
      <c r="A2580" s="1"/>
      <c r="B2580" s="1"/>
      <c r="C2580" s="1"/>
      <c r="D2580" s="1"/>
      <c r="E2580" s="110"/>
      <c r="F2580" s="1"/>
      <c r="G2580" s="1"/>
      <c r="H2580" s="110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3"/>
      <c r="U2580" s="1"/>
      <c r="V2580" s="1"/>
    </row>
    <row r="2581" spans="1:22" x14ac:dyDescent="0.25">
      <c r="A2581" s="1"/>
      <c r="B2581" s="1"/>
      <c r="C2581" s="1"/>
      <c r="D2581" s="1"/>
      <c r="E2581" s="110"/>
      <c r="F2581" s="1"/>
      <c r="G2581" s="1"/>
      <c r="H2581" s="110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3"/>
      <c r="U2581" s="1"/>
      <c r="V2581" s="1"/>
    </row>
    <row r="2582" spans="1:22" x14ac:dyDescent="0.25">
      <c r="A2582" s="1"/>
      <c r="B2582" s="1"/>
      <c r="C2582" s="1"/>
      <c r="D2582" s="1"/>
      <c r="E2582" s="110"/>
      <c r="F2582" s="1"/>
      <c r="G2582" s="1"/>
      <c r="H2582" s="110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3"/>
      <c r="U2582" s="1"/>
      <c r="V2582" s="1"/>
    </row>
    <row r="2583" spans="1:22" x14ac:dyDescent="0.25">
      <c r="A2583" s="1"/>
      <c r="B2583" s="1"/>
      <c r="C2583" s="1"/>
      <c r="D2583" s="1"/>
      <c r="E2583" s="110"/>
      <c r="F2583" s="1"/>
      <c r="G2583" s="1"/>
      <c r="H2583" s="110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3"/>
      <c r="U2583" s="1"/>
      <c r="V2583" s="1"/>
    </row>
    <row r="2584" spans="1:22" x14ac:dyDescent="0.25">
      <c r="A2584" s="1"/>
      <c r="B2584" s="1"/>
      <c r="C2584" s="1"/>
      <c r="D2584" s="1"/>
      <c r="E2584" s="110"/>
      <c r="F2584" s="1"/>
      <c r="G2584" s="1"/>
      <c r="H2584" s="110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3"/>
      <c r="U2584" s="1"/>
      <c r="V2584" s="1"/>
    </row>
    <row r="2585" spans="1:22" x14ac:dyDescent="0.25">
      <c r="A2585" s="1"/>
      <c r="B2585" s="1"/>
      <c r="C2585" s="1"/>
      <c r="D2585" s="1"/>
      <c r="E2585" s="110"/>
      <c r="F2585" s="1"/>
      <c r="G2585" s="1"/>
      <c r="H2585" s="110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3"/>
      <c r="U2585" s="1"/>
      <c r="V2585" s="1"/>
    </row>
    <row r="2586" spans="1:22" x14ac:dyDescent="0.25">
      <c r="A2586" s="1"/>
      <c r="B2586" s="1"/>
      <c r="C2586" s="1"/>
      <c r="D2586" s="1"/>
      <c r="E2586" s="110"/>
      <c r="F2586" s="1"/>
      <c r="G2586" s="1"/>
      <c r="H2586" s="110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3"/>
      <c r="U2586" s="1"/>
      <c r="V2586" s="1"/>
    </row>
    <row r="2587" spans="1:22" x14ac:dyDescent="0.25">
      <c r="A2587" s="1"/>
      <c r="B2587" s="1"/>
      <c r="C2587" s="1"/>
      <c r="D2587" s="1"/>
      <c r="E2587" s="110"/>
      <c r="F2587" s="1"/>
      <c r="G2587" s="1"/>
      <c r="H2587" s="110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3"/>
      <c r="U2587" s="1"/>
      <c r="V2587" s="1"/>
    </row>
    <row r="2588" spans="1:22" x14ac:dyDescent="0.25">
      <c r="A2588" s="1"/>
      <c r="B2588" s="1"/>
      <c r="C2588" s="1"/>
      <c r="D2588" s="1"/>
      <c r="E2588" s="110"/>
      <c r="F2588" s="1"/>
      <c r="G2588" s="1"/>
      <c r="H2588" s="110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3"/>
      <c r="U2588" s="1"/>
      <c r="V2588" s="1"/>
    </row>
    <row r="2589" spans="1:22" x14ac:dyDescent="0.25">
      <c r="A2589" s="1"/>
      <c r="B2589" s="1"/>
      <c r="C2589" s="1"/>
      <c r="D2589" s="1"/>
      <c r="E2589" s="110"/>
      <c r="F2589" s="1"/>
      <c r="G2589" s="1"/>
      <c r="H2589" s="110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3"/>
      <c r="U2589" s="1"/>
      <c r="V2589" s="1"/>
    </row>
    <row r="2590" spans="1:22" x14ac:dyDescent="0.25">
      <c r="A2590" s="1"/>
      <c r="B2590" s="1"/>
      <c r="C2590" s="1"/>
      <c r="D2590" s="1"/>
      <c r="E2590" s="110"/>
      <c r="F2590" s="1"/>
      <c r="G2590" s="1"/>
      <c r="H2590" s="110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3"/>
      <c r="U2590" s="1"/>
      <c r="V2590" s="1"/>
    </row>
    <row r="2591" spans="1:22" x14ac:dyDescent="0.25">
      <c r="A2591" s="1"/>
      <c r="B2591" s="1"/>
      <c r="C2591" s="1"/>
      <c r="D2591" s="1"/>
      <c r="E2591" s="110"/>
      <c r="F2591" s="1"/>
      <c r="G2591" s="1"/>
      <c r="H2591" s="110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3"/>
      <c r="U2591" s="1"/>
      <c r="V2591" s="1"/>
    </row>
    <row r="2592" spans="1:22" x14ac:dyDescent="0.25">
      <c r="A2592" s="1"/>
      <c r="B2592" s="1"/>
      <c r="C2592" s="1"/>
      <c r="D2592" s="1"/>
      <c r="E2592" s="110"/>
      <c r="F2592" s="1"/>
      <c r="G2592" s="1"/>
      <c r="H2592" s="110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3"/>
      <c r="U2592" s="1"/>
      <c r="V2592" s="1"/>
    </row>
    <row r="2593" spans="1:22" x14ac:dyDescent="0.25">
      <c r="A2593" s="1"/>
      <c r="B2593" s="1"/>
      <c r="C2593" s="1"/>
      <c r="D2593" s="1"/>
      <c r="E2593" s="110"/>
      <c r="F2593" s="1"/>
      <c r="G2593" s="1"/>
      <c r="H2593" s="110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3"/>
      <c r="U2593" s="1"/>
      <c r="V2593" s="1"/>
    </row>
    <row r="2594" spans="1:22" x14ac:dyDescent="0.25">
      <c r="A2594" s="1"/>
      <c r="B2594" s="1"/>
      <c r="C2594" s="1"/>
      <c r="D2594" s="1"/>
      <c r="E2594" s="110"/>
      <c r="F2594" s="1"/>
      <c r="G2594" s="1"/>
      <c r="H2594" s="110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3"/>
      <c r="U2594" s="1"/>
      <c r="V2594" s="1"/>
    </row>
    <row r="2595" spans="1:22" x14ac:dyDescent="0.25">
      <c r="A2595" s="1"/>
      <c r="B2595" s="1"/>
      <c r="C2595" s="1"/>
      <c r="D2595" s="1"/>
      <c r="E2595" s="110"/>
      <c r="F2595" s="1"/>
      <c r="G2595" s="1"/>
      <c r="H2595" s="110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3"/>
      <c r="U2595" s="1"/>
      <c r="V2595" s="1"/>
    </row>
    <row r="2596" spans="1:22" x14ac:dyDescent="0.25">
      <c r="A2596" s="1"/>
      <c r="B2596" s="1"/>
      <c r="C2596" s="1"/>
      <c r="D2596" s="1"/>
      <c r="E2596" s="110"/>
      <c r="F2596" s="1"/>
      <c r="G2596" s="1"/>
      <c r="H2596" s="110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3"/>
      <c r="U2596" s="1"/>
      <c r="V2596" s="1"/>
    </row>
    <row r="2597" spans="1:22" x14ac:dyDescent="0.25">
      <c r="A2597" s="1"/>
      <c r="B2597" s="1"/>
      <c r="C2597" s="1"/>
      <c r="D2597" s="1"/>
      <c r="E2597" s="110"/>
      <c r="F2597" s="1"/>
      <c r="G2597" s="1"/>
      <c r="H2597" s="110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3"/>
      <c r="U2597" s="1"/>
      <c r="V2597" s="1"/>
    </row>
    <row r="2598" spans="1:22" x14ac:dyDescent="0.25">
      <c r="A2598" s="1"/>
      <c r="B2598" s="1"/>
      <c r="C2598" s="1"/>
      <c r="D2598" s="1"/>
      <c r="E2598" s="110"/>
      <c r="F2598" s="1"/>
      <c r="G2598" s="1"/>
      <c r="H2598" s="110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3"/>
      <c r="U2598" s="1"/>
      <c r="V2598" s="1"/>
    </row>
    <row r="2599" spans="1:22" x14ac:dyDescent="0.25">
      <c r="A2599" s="1"/>
      <c r="B2599" s="1"/>
      <c r="C2599" s="1"/>
      <c r="D2599" s="1"/>
      <c r="E2599" s="110"/>
      <c r="F2599" s="1"/>
      <c r="G2599" s="1"/>
      <c r="H2599" s="110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3"/>
      <c r="U2599" s="1"/>
      <c r="V2599" s="1"/>
    </row>
    <row r="2600" spans="1:22" x14ac:dyDescent="0.25">
      <c r="A2600" s="1"/>
      <c r="B2600" s="1"/>
      <c r="C2600" s="1"/>
      <c r="D2600" s="1"/>
      <c r="E2600" s="110"/>
      <c r="F2600" s="1"/>
      <c r="G2600" s="1"/>
      <c r="H2600" s="110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3"/>
      <c r="U2600" s="1"/>
      <c r="V2600" s="1"/>
    </row>
    <row r="2601" spans="1:22" x14ac:dyDescent="0.25">
      <c r="A2601" s="1"/>
      <c r="B2601" s="1"/>
      <c r="C2601" s="1"/>
      <c r="D2601" s="1"/>
      <c r="E2601" s="110"/>
      <c r="F2601" s="1"/>
      <c r="G2601" s="1"/>
      <c r="H2601" s="110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3"/>
      <c r="U2601" s="1"/>
      <c r="V2601" s="1"/>
    </row>
    <row r="2602" spans="1:22" x14ac:dyDescent="0.25">
      <c r="A2602" s="1"/>
      <c r="B2602" s="1"/>
      <c r="C2602" s="1"/>
      <c r="D2602" s="1"/>
      <c r="E2602" s="110"/>
      <c r="F2602" s="1"/>
      <c r="G2602" s="1"/>
      <c r="H2602" s="110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3"/>
      <c r="U2602" s="1"/>
      <c r="V2602" s="1"/>
    </row>
    <row r="2603" spans="1:22" x14ac:dyDescent="0.25">
      <c r="A2603" s="1"/>
      <c r="B2603" s="1"/>
      <c r="C2603" s="1"/>
      <c r="D2603" s="1"/>
      <c r="E2603" s="110"/>
      <c r="F2603" s="1"/>
      <c r="G2603" s="1"/>
      <c r="H2603" s="110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3"/>
      <c r="U2603" s="1"/>
      <c r="V2603" s="1"/>
    </row>
    <row r="2604" spans="1:22" x14ac:dyDescent="0.25">
      <c r="A2604" s="1"/>
      <c r="B2604" s="1"/>
      <c r="C2604" s="1"/>
      <c r="D2604" s="1"/>
      <c r="E2604" s="110"/>
      <c r="F2604" s="1"/>
      <c r="G2604" s="1"/>
      <c r="H2604" s="110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3"/>
      <c r="U2604" s="1"/>
      <c r="V2604" s="1"/>
    </row>
    <row r="2605" spans="1:22" x14ac:dyDescent="0.25">
      <c r="A2605" s="1"/>
      <c r="B2605" s="1"/>
      <c r="C2605" s="1"/>
      <c r="D2605" s="1"/>
      <c r="E2605" s="110"/>
      <c r="F2605" s="1"/>
      <c r="G2605" s="1"/>
      <c r="H2605" s="110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3"/>
      <c r="U2605" s="1"/>
      <c r="V2605" s="1"/>
    </row>
    <row r="2606" spans="1:22" x14ac:dyDescent="0.25">
      <c r="A2606" s="1"/>
      <c r="B2606" s="1"/>
      <c r="C2606" s="1"/>
      <c r="D2606" s="1"/>
      <c r="E2606" s="110"/>
      <c r="F2606" s="1"/>
      <c r="G2606" s="1"/>
      <c r="H2606" s="110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3"/>
      <c r="U2606" s="1"/>
      <c r="V2606" s="1"/>
    </row>
    <row r="2607" spans="1:22" x14ac:dyDescent="0.25">
      <c r="A2607" s="1"/>
      <c r="B2607" s="1"/>
      <c r="C2607" s="1"/>
      <c r="D2607" s="1"/>
      <c r="E2607" s="110"/>
      <c r="F2607" s="1"/>
      <c r="G2607" s="1"/>
      <c r="H2607" s="110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3"/>
      <c r="U2607" s="1"/>
      <c r="V2607" s="1"/>
    </row>
    <row r="2608" spans="1:22" x14ac:dyDescent="0.25">
      <c r="A2608" s="1"/>
      <c r="B2608" s="1"/>
      <c r="C2608" s="1"/>
      <c r="D2608" s="1"/>
      <c r="E2608" s="110"/>
      <c r="F2608" s="1"/>
      <c r="G2608" s="1"/>
      <c r="H2608" s="110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3"/>
      <c r="U2608" s="1"/>
      <c r="V2608" s="1"/>
    </row>
    <row r="2609" spans="1:22" x14ac:dyDescent="0.25">
      <c r="A2609" s="1"/>
      <c r="B2609" s="1"/>
      <c r="C2609" s="1"/>
      <c r="D2609" s="1"/>
      <c r="E2609" s="110"/>
      <c r="F2609" s="1"/>
      <c r="G2609" s="1"/>
      <c r="H2609" s="110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3"/>
      <c r="U2609" s="1"/>
      <c r="V2609" s="1"/>
    </row>
    <row r="2610" spans="1:22" x14ac:dyDescent="0.25">
      <c r="A2610" s="1"/>
      <c r="B2610" s="1"/>
      <c r="C2610" s="1"/>
      <c r="D2610" s="1"/>
      <c r="E2610" s="110"/>
      <c r="F2610" s="1"/>
      <c r="G2610" s="1"/>
      <c r="H2610" s="110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3"/>
      <c r="U2610" s="1"/>
      <c r="V2610" s="1"/>
    </row>
    <row r="2611" spans="1:22" x14ac:dyDescent="0.25">
      <c r="A2611" s="1"/>
      <c r="B2611" s="1"/>
      <c r="C2611" s="1"/>
      <c r="D2611" s="1"/>
      <c r="E2611" s="110"/>
      <c r="F2611" s="1"/>
      <c r="G2611" s="1"/>
      <c r="H2611" s="110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3"/>
      <c r="U2611" s="1"/>
      <c r="V2611" s="1"/>
    </row>
    <row r="2612" spans="1:22" x14ac:dyDescent="0.25">
      <c r="A2612" s="1"/>
      <c r="B2612" s="1"/>
      <c r="C2612" s="1"/>
      <c r="D2612" s="1"/>
      <c r="E2612" s="110"/>
      <c r="F2612" s="1"/>
      <c r="G2612" s="1"/>
      <c r="H2612" s="110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3"/>
      <c r="U2612" s="1"/>
      <c r="V2612" s="1"/>
    </row>
    <row r="2613" spans="1:22" x14ac:dyDescent="0.25">
      <c r="A2613" s="1"/>
      <c r="B2613" s="1"/>
      <c r="C2613" s="1"/>
      <c r="D2613" s="1"/>
      <c r="E2613" s="110"/>
      <c r="F2613" s="1"/>
      <c r="G2613" s="1"/>
      <c r="H2613" s="110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3"/>
      <c r="U2613" s="1"/>
      <c r="V2613" s="1"/>
    </row>
    <row r="2614" spans="1:22" x14ac:dyDescent="0.25">
      <c r="A2614" s="1"/>
      <c r="B2614" s="1"/>
      <c r="C2614" s="1"/>
      <c r="D2614" s="1"/>
      <c r="E2614" s="110"/>
      <c r="F2614" s="1"/>
      <c r="G2614" s="1"/>
      <c r="H2614" s="110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3"/>
      <c r="U2614" s="1"/>
      <c r="V2614" s="1"/>
    </row>
    <row r="2615" spans="1:22" x14ac:dyDescent="0.25">
      <c r="A2615" s="1"/>
      <c r="B2615" s="1"/>
      <c r="C2615" s="1"/>
      <c r="D2615" s="1"/>
      <c r="E2615" s="110"/>
      <c r="F2615" s="1"/>
      <c r="G2615" s="1"/>
      <c r="H2615" s="110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3"/>
      <c r="U2615" s="1"/>
      <c r="V2615" s="1"/>
    </row>
    <row r="2616" spans="1:22" x14ac:dyDescent="0.25">
      <c r="A2616" s="1"/>
      <c r="B2616" s="1"/>
      <c r="C2616" s="1"/>
      <c r="D2616" s="1"/>
      <c r="E2616" s="110"/>
      <c r="F2616" s="1"/>
      <c r="G2616" s="1"/>
      <c r="H2616" s="110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3"/>
      <c r="U2616" s="1"/>
      <c r="V2616" s="1"/>
    </row>
    <row r="2617" spans="1:22" x14ac:dyDescent="0.25">
      <c r="A2617" s="1"/>
      <c r="B2617" s="1"/>
      <c r="C2617" s="1"/>
      <c r="D2617" s="1"/>
      <c r="E2617" s="110"/>
      <c r="F2617" s="1"/>
      <c r="G2617" s="1"/>
      <c r="H2617" s="110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3"/>
      <c r="U2617" s="1"/>
      <c r="V2617" s="1"/>
    </row>
    <row r="2618" spans="1:22" x14ac:dyDescent="0.25">
      <c r="A2618" s="1"/>
      <c r="B2618" s="1"/>
      <c r="C2618" s="1"/>
      <c r="D2618" s="1"/>
      <c r="E2618" s="110"/>
      <c r="F2618" s="1"/>
      <c r="G2618" s="1"/>
      <c r="H2618" s="110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3"/>
      <c r="U2618" s="1"/>
      <c r="V2618" s="1"/>
    </row>
    <row r="2619" spans="1:22" x14ac:dyDescent="0.25">
      <c r="A2619" s="1"/>
      <c r="B2619" s="1"/>
      <c r="C2619" s="1"/>
      <c r="D2619" s="1"/>
      <c r="E2619" s="110"/>
      <c r="F2619" s="1"/>
      <c r="G2619" s="1"/>
      <c r="H2619" s="110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3"/>
      <c r="U2619" s="1"/>
      <c r="V2619" s="1"/>
    </row>
    <row r="2620" spans="1:22" x14ac:dyDescent="0.25">
      <c r="A2620" s="1"/>
      <c r="B2620" s="1"/>
      <c r="C2620" s="1"/>
      <c r="D2620" s="1"/>
      <c r="E2620" s="110"/>
      <c r="F2620" s="1"/>
      <c r="G2620" s="1"/>
      <c r="H2620" s="110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3"/>
      <c r="U2620" s="1"/>
      <c r="V2620" s="1"/>
    </row>
    <row r="2621" spans="1:22" x14ac:dyDescent="0.25">
      <c r="A2621" s="1"/>
      <c r="B2621" s="1"/>
      <c r="C2621" s="1"/>
      <c r="D2621" s="1"/>
      <c r="E2621" s="110"/>
      <c r="F2621" s="1"/>
      <c r="G2621" s="1"/>
      <c r="H2621" s="110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3"/>
      <c r="U2621" s="1"/>
      <c r="V2621" s="1"/>
    </row>
    <row r="2622" spans="1:22" x14ac:dyDescent="0.25">
      <c r="A2622" s="1"/>
      <c r="B2622" s="1"/>
      <c r="C2622" s="1"/>
      <c r="D2622" s="1"/>
      <c r="E2622" s="110"/>
      <c r="F2622" s="1"/>
      <c r="G2622" s="1"/>
      <c r="H2622" s="110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3"/>
      <c r="U2622" s="1"/>
      <c r="V2622" s="1"/>
    </row>
    <row r="2623" spans="1:22" x14ac:dyDescent="0.25">
      <c r="A2623" s="1"/>
      <c r="B2623" s="1"/>
      <c r="C2623" s="1"/>
      <c r="D2623" s="1"/>
      <c r="E2623" s="110"/>
      <c r="F2623" s="1"/>
      <c r="G2623" s="1"/>
      <c r="H2623" s="110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3"/>
      <c r="U2623" s="1"/>
      <c r="V2623" s="1"/>
    </row>
    <row r="2624" spans="1:22" x14ac:dyDescent="0.25">
      <c r="A2624" s="1"/>
      <c r="B2624" s="1"/>
      <c r="C2624" s="1"/>
      <c r="D2624" s="1"/>
      <c r="E2624" s="110"/>
      <c r="F2624" s="1"/>
      <c r="G2624" s="1"/>
      <c r="H2624" s="110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3"/>
      <c r="U2624" s="1"/>
      <c r="V2624" s="1"/>
    </row>
    <row r="2625" spans="1:22" x14ac:dyDescent="0.25">
      <c r="A2625" s="1"/>
      <c r="B2625" s="1"/>
      <c r="C2625" s="1"/>
      <c r="D2625" s="1"/>
      <c r="E2625" s="110"/>
      <c r="F2625" s="1"/>
      <c r="G2625" s="1"/>
      <c r="H2625" s="110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3"/>
      <c r="U2625" s="1"/>
      <c r="V2625" s="1"/>
    </row>
    <row r="2626" spans="1:22" x14ac:dyDescent="0.25">
      <c r="A2626" s="1"/>
      <c r="B2626" s="1"/>
      <c r="C2626" s="1"/>
      <c r="D2626" s="1"/>
      <c r="E2626" s="110"/>
      <c r="F2626" s="1"/>
      <c r="G2626" s="1"/>
      <c r="H2626" s="110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3"/>
      <c r="U2626" s="1"/>
      <c r="V2626" s="1"/>
    </row>
    <row r="2627" spans="1:22" x14ac:dyDescent="0.25">
      <c r="A2627" s="1"/>
      <c r="B2627" s="1"/>
      <c r="C2627" s="1"/>
      <c r="D2627" s="1"/>
      <c r="E2627" s="110"/>
      <c r="F2627" s="1"/>
      <c r="G2627" s="1"/>
      <c r="H2627" s="110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3"/>
      <c r="U2627" s="1"/>
      <c r="V2627" s="1"/>
    </row>
    <row r="2628" spans="1:22" x14ac:dyDescent="0.25">
      <c r="A2628" s="1"/>
      <c r="B2628" s="1"/>
      <c r="C2628" s="1"/>
      <c r="D2628" s="1"/>
      <c r="E2628" s="110"/>
      <c r="F2628" s="1"/>
      <c r="G2628" s="1"/>
      <c r="H2628" s="110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3"/>
      <c r="U2628" s="1"/>
      <c r="V2628" s="1"/>
    </row>
    <row r="2629" spans="1:22" x14ac:dyDescent="0.25">
      <c r="A2629" s="1"/>
      <c r="B2629" s="1"/>
      <c r="C2629" s="1"/>
      <c r="D2629" s="1"/>
      <c r="E2629" s="110"/>
      <c r="F2629" s="1"/>
      <c r="G2629" s="1"/>
      <c r="H2629" s="110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3"/>
      <c r="U2629" s="1"/>
      <c r="V2629" s="1"/>
    </row>
    <row r="2630" spans="1:22" x14ac:dyDescent="0.25">
      <c r="A2630" s="1"/>
      <c r="B2630" s="1"/>
      <c r="C2630" s="1"/>
      <c r="D2630" s="1"/>
      <c r="E2630" s="110"/>
      <c r="F2630" s="1"/>
      <c r="G2630" s="1"/>
      <c r="H2630" s="110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3"/>
      <c r="U2630" s="1"/>
      <c r="V2630" s="1"/>
    </row>
    <row r="2631" spans="1:22" x14ac:dyDescent="0.25">
      <c r="A2631" s="1"/>
      <c r="B2631" s="1"/>
      <c r="C2631" s="1"/>
      <c r="D2631" s="1"/>
      <c r="E2631" s="110"/>
      <c r="F2631" s="1"/>
      <c r="G2631" s="1"/>
      <c r="H2631" s="110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3"/>
      <c r="U2631" s="1"/>
      <c r="V2631" s="1"/>
    </row>
    <row r="2632" spans="1:22" x14ac:dyDescent="0.25">
      <c r="A2632" s="1"/>
      <c r="B2632" s="1"/>
      <c r="C2632" s="1"/>
      <c r="D2632" s="1"/>
      <c r="E2632" s="110"/>
      <c r="F2632" s="1"/>
      <c r="G2632" s="1"/>
      <c r="H2632" s="110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3"/>
      <c r="U2632" s="1"/>
      <c r="V2632" s="1"/>
    </row>
    <row r="2633" spans="1:22" x14ac:dyDescent="0.25">
      <c r="A2633" s="1"/>
      <c r="B2633" s="1"/>
      <c r="C2633" s="1"/>
      <c r="D2633" s="1"/>
      <c r="E2633" s="110"/>
      <c r="F2633" s="1"/>
      <c r="G2633" s="1"/>
      <c r="H2633" s="110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3"/>
      <c r="U2633" s="1"/>
      <c r="V2633" s="1"/>
    </row>
    <row r="2634" spans="1:22" x14ac:dyDescent="0.25">
      <c r="A2634" s="1"/>
      <c r="B2634" s="1"/>
      <c r="C2634" s="1"/>
      <c r="D2634" s="1"/>
      <c r="E2634" s="110"/>
      <c r="F2634" s="1"/>
      <c r="G2634" s="1"/>
      <c r="H2634" s="110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3"/>
      <c r="U2634" s="1"/>
      <c r="V2634" s="1"/>
    </row>
    <row r="2635" spans="1:22" x14ac:dyDescent="0.25">
      <c r="A2635" s="1"/>
      <c r="B2635" s="1"/>
      <c r="C2635" s="1"/>
      <c r="D2635" s="1"/>
      <c r="E2635" s="110"/>
      <c r="F2635" s="1"/>
      <c r="G2635" s="1"/>
      <c r="H2635" s="110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3"/>
      <c r="U2635" s="1"/>
      <c r="V2635" s="1"/>
    </row>
    <row r="2636" spans="1:22" x14ac:dyDescent="0.25">
      <c r="A2636" s="1"/>
      <c r="B2636" s="1"/>
      <c r="C2636" s="1"/>
      <c r="D2636" s="1"/>
      <c r="E2636" s="110"/>
      <c r="F2636" s="1"/>
      <c r="G2636" s="1"/>
      <c r="H2636" s="110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3"/>
      <c r="U2636" s="1"/>
      <c r="V2636" s="1"/>
    </row>
    <row r="2637" spans="1:22" x14ac:dyDescent="0.25">
      <c r="A2637" s="1"/>
      <c r="B2637" s="1"/>
      <c r="C2637" s="1"/>
      <c r="D2637" s="1"/>
      <c r="E2637" s="110"/>
      <c r="F2637" s="1"/>
      <c r="G2637" s="1"/>
      <c r="H2637" s="110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3"/>
      <c r="U2637" s="1"/>
      <c r="V2637" s="1"/>
    </row>
    <row r="2638" spans="1:22" x14ac:dyDescent="0.25">
      <c r="A2638" s="1"/>
      <c r="B2638" s="1"/>
      <c r="C2638" s="1"/>
      <c r="D2638" s="1"/>
      <c r="E2638" s="110"/>
      <c r="F2638" s="1"/>
      <c r="G2638" s="1"/>
      <c r="H2638" s="110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3"/>
      <c r="U2638" s="1"/>
      <c r="V2638" s="1"/>
    </row>
    <row r="2639" spans="1:22" x14ac:dyDescent="0.25">
      <c r="A2639" s="1"/>
      <c r="B2639" s="1"/>
      <c r="C2639" s="1"/>
      <c r="D2639" s="1"/>
      <c r="E2639" s="110"/>
      <c r="F2639" s="1"/>
      <c r="G2639" s="1"/>
      <c r="H2639" s="110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3"/>
      <c r="U2639" s="1"/>
      <c r="V2639" s="1"/>
    </row>
    <row r="2640" spans="1:22" x14ac:dyDescent="0.25">
      <c r="A2640" s="1"/>
      <c r="B2640" s="1"/>
      <c r="C2640" s="1"/>
      <c r="D2640" s="1"/>
      <c r="E2640" s="110"/>
      <c r="F2640" s="1"/>
      <c r="G2640" s="1"/>
      <c r="H2640" s="110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3"/>
      <c r="U2640" s="1"/>
      <c r="V2640" s="1"/>
    </row>
    <row r="2641" spans="1:22" x14ac:dyDescent="0.25">
      <c r="A2641" s="1"/>
      <c r="B2641" s="1"/>
      <c r="C2641" s="1"/>
      <c r="D2641" s="1"/>
      <c r="E2641" s="110"/>
      <c r="F2641" s="1"/>
      <c r="G2641" s="1"/>
      <c r="H2641" s="110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3"/>
      <c r="U2641" s="1"/>
      <c r="V2641" s="1"/>
    </row>
    <row r="2642" spans="1:22" x14ac:dyDescent="0.25">
      <c r="A2642" s="1"/>
      <c r="B2642" s="1"/>
      <c r="C2642" s="1"/>
      <c r="D2642" s="1"/>
      <c r="E2642" s="110"/>
      <c r="F2642" s="1"/>
      <c r="G2642" s="1"/>
      <c r="H2642" s="110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3"/>
      <c r="U2642" s="1"/>
      <c r="V2642" s="1"/>
    </row>
    <row r="2643" spans="1:22" x14ac:dyDescent="0.25">
      <c r="A2643" s="1"/>
      <c r="B2643" s="1"/>
      <c r="C2643" s="1"/>
      <c r="D2643" s="1"/>
      <c r="E2643" s="110"/>
      <c r="F2643" s="1"/>
      <c r="G2643" s="1"/>
      <c r="H2643" s="110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3"/>
      <c r="U2643" s="1"/>
      <c r="V2643" s="1"/>
    </row>
    <row r="2644" spans="1:22" x14ac:dyDescent="0.25">
      <c r="A2644" s="1"/>
      <c r="B2644" s="1"/>
      <c r="C2644" s="1"/>
      <c r="D2644" s="1"/>
      <c r="E2644" s="110"/>
      <c r="F2644" s="1"/>
      <c r="G2644" s="1"/>
      <c r="H2644" s="110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3"/>
      <c r="U2644" s="1"/>
      <c r="V2644" s="1"/>
    </row>
    <row r="2645" spans="1:22" x14ac:dyDescent="0.25">
      <c r="A2645" s="1"/>
      <c r="B2645" s="1"/>
      <c r="C2645" s="1"/>
      <c r="D2645" s="1"/>
      <c r="E2645" s="110"/>
      <c r="F2645" s="1"/>
      <c r="G2645" s="1"/>
      <c r="H2645" s="110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3"/>
      <c r="U2645" s="1"/>
      <c r="V2645" s="1"/>
    </row>
    <row r="2646" spans="1:22" x14ac:dyDescent="0.25">
      <c r="A2646" s="1"/>
      <c r="B2646" s="1"/>
      <c r="C2646" s="1"/>
      <c r="D2646" s="1"/>
      <c r="E2646" s="110"/>
      <c r="F2646" s="1"/>
      <c r="G2646" s="1"/>
      <c r="H2646" s="110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3"/>
      <c r="U2646" s="1"/>
      <c r="V2646" s="1"/>
    </row>
    <row r="2647" spans="1:22" x14ac:dyDescent="0.25">
      <c r="A2647" s="1"/>
      <c r="B2647" s="1"/>
      <c r="C2647" s="1"/>
      <c r="D2647" s="1"/>
      <c r="E2647" s="110"/>
      <c r="F2647" s="1"/>
      <c r="G2647" s="1"/>
      <c r="H2647" s="110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3"/>
      <c r="U2647" s="1"/>
      <c r="V2647" s="1"/>
    </row>
    <row r="2648" spans="1:22" x14ac:dyDescent="0.25">
      <c r="A2648" s="1"/>
      <c r="B2648" s="1"/>
      <c r="C2648" s="1"/>
      <c r="D2648" s="1"/>
      <c r="E2648" s="110"/>
      <c r="F2648" s="1"/>
      <c r="G2648" s="1"/>
      <c r="H2648" s="110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3"/>
      <c r="U2648" s="1"/>
      <c r="V2648" s="1"/>
    </row>
    <row r="2649" spans="1:22" x14ac:dyDescent="0.25">
      <c r="A2649" s="1"/>
      <c r="B2649" s="1"/>
      <c r="C2649" s="1"/>
      <c r="D2649" s="1"/>
      <c r="E2649" s="110"/>
      <c r="F2649" s="1"/>
      <c r="G2649" s="1"/>
      <c r="H2649" s="110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3"/>
      <c r="U2649" s="1"/>
      <c r="V2649" s="1"/>
    </row>
    <row r="2650" spans="1:22" x14ac:dyDescent="0.25">
      <c r="A2650" s="1"/>
      <c r="B2650" s="1"/>
      <c r="C2650" s="1"/>
      <c r="D2650" s="1"/>
      <c r="E2650" s="110"/>
      <c r="F2650" s="1"/>
      <c r="G2650" s="1"/>
      <c r="H2650" s="110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3"/>
      <c r="U2650" s="1"/>
      <c r="V2650" s="1"/>
    </row>
    <row r="2651" spans="1:22" x14ac:dyDescent="0.25">
      <c r="A2651" s="1"/>
      <c r="B2651" s="1"/>
      <c r="C2651" s="1"/>
      <c r="D2651" s="1"/>
      <c r="E2651" s="110"/>
      <c r="F2651" s="1"/>
      <c r="G2651" s="1"/>
      <c r="H2651" s="110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3"/>
      <c r="U2651" s="1"/>
      <c r="V2651" s="1"/>
    </row>
    <row r="2652" spans="1:22" x14ac:dyDescent="0.25">
      <c r="A2652" s="1"/>
      <c r="B2652" s="1"/>
      <c r="C2652" s="1"/>
      <c r="D2652" s="1"/>
      <c r="E2652" s="110"/>
      <c r="F2652" s="1"/>
      <c r="G2652" s="1"/>
      <c r="H2652" s="110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3"/>
      <c r="U2652" s="1"/>
      <c r="V2652" s="1"/>
    </row>
    <row r="2653" spans="1:22" x14ac:dyDescent="0.25">
      <c r="A2653" s="1"/>
      <c r="B2653" s="1"/>
      <c r="C2653" s="1"/>
      <c r="D2653" s="1"/>
      <c r="E2653" s="110"/>
      <c r="F2653" s="1"/>
      <c r="G2653" s="1"/>
      <c r="H2653" s="110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3"/>
      <c r="U2653" s="1"/>
      <c r="V2653" s="1"/>
    </row>
    <row r="2654" spans="1:22" x14ac:dyDescent="0.25">
      <c r="A2654" s="1"/>
      <c r="B2654" s="1"/>
      <c r="C2654" s="1"/>
      <c r="D2654" s="1"/>
      <c r="E2654" s="110"/>
      <c r="F2654" s="1"/>
      <c r="G2654" s="1"/>
      <c r="H2654" s="110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3"/>
      <c r="U2654" s="1"/>
      <c r="V2654" s="1"/>
    </row>
    <row r="2655" spans="1:22" x14ac:dyDescent="0.25">
      <c r="A2655" s="1"/>
      <c r="B2655" s="1"/>
      <c r="C2655" s="1"/>
      <c r="D2655" s="1"/>
      <c r="E2655" s="110"/>
      <c r="F2655" s="1"/>
      <c r="G2655" s="1"/>
      <c r="H2655" s="110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3"/>
      <c r="U2655" s="1"/>
      <c r="V2655" s="1"/>
    </row>
    <row r="2656" spans="1:22" x14ac:dyDescent="0.25">
      <c r="A2656" s="1"/>
      <c r="B2656" s="1"/>
      <c r="C2656" s="1"/>
      <c r="D2656" s="1"/>
      <c r="E2656" s="110"/>
      <c r="F2656" s="1"/>
      <c r="G2656" s="1"/>
      <c r="H2656" s="110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3"/>
      <c r="U2656" s="1"/>
      <c r="V2656" s="1"/>
    </row>
    <row r="2657" spans="1:22" x14ac:dyDescent="0.25">
      <c r="A2657" s="1"/>
      <c r="B2657" s="1"/>
      <c r="C2657" s="1"/>
      <c r="D2657" s="1"/>
      <c r="E2657" s="110"/>
      <c r="F2657" s="1"/>
      <c r="G2657" s="1"/>
      <c r="H2657" s="110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3"/>
      <c r="U2657" s="1"/>
      <c r="V2657" s="1"/>
    </row>
    <row r="2658" spans="1:22" x14ac:dyDescent="0.25">
      <c r="A2658" s="1"/>
      <c r="B2658" s="1"/>
      <c r="C2658" s="1"/>
      <c r="D2658" s="1"/>
      <c r="E2658" s="110"/>
      <c r="F2658" s="1"/>
      <c r="G2658" s="1"/>
      <c r="H2658" s="110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3"/>
      <c r="U2658" s="1"/>
      <c r="V2658" s="1"/>
    </row>
    <row r="2659" spans="1:22" x14ac:dyDescent="0.25">
      <c r="A2659" s="1"/>
      <c r="B2659" s="1"/>
      <c r="C2659" s="1"/>
      <c r="D2659" s="1"/>
      <c r="E2659" s="110"/>
      <c r="F2659" s="1"/>
      <c r="G2659" s="1"/>
      <c r="H2659" s="110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3"/>
      <c r="U2659" s="1"/>
      <c r="V2659" s="1"/>
    </row>
    <row r="2660" spans="1:22" x14ac:dyDescent="0.25">
      <c r="A2660" s="1"/>
      <c r="B2660" s="1"/>
      <c r="C2660" s="1"/>
      <c r="D2660" s="1"/>
      <c r="E2660" s="110"/>
      <c r="F2660" s="1"/>
      <c r="G2660" s="1"/>
      <c r="H2660" s="110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3"/>
      <c r="U2660" s="1"/>
      <c r="V2660" s="1"/>
    </row>
    <row r="2661" spans="1:22" x14ac:dyDescent="0.25">
      <c r="A2661" s="1"/>
      <c r="B2661" s="1"/>
      <c r="C2661" s="1"/>
      <c r="D2661" s="1"/>
      <c r="E2661" s="110"/>
      <c r="F2661" s="1"/>
      <c r="G2661" s="1"/>
      <c r="H2661" s="110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3"/>
      <c r="U2661" s="1"/>
      <c r="V2661" s="1"/>
    </row>
    <row r="2662" spans="1:22" x14ac:dyDescent="0.25">
      <c r="A2662" s="1"/>
      <c r="B2662" s="1"/>
      <c r="C2662" s="1"/>
      <c r="D2662" s="1"/>
      <c r="E2662" s="110"/>
      <c r="F2662" s="1"/>
      <c r="G2662" s="1"/>
      <c r="H2662" s="110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3"/>
      <c r="U2662" s="1"/>
      <c r="V2662" s="1"/>
    </row>
    <row r="2663" spans="1:22" x14ac:dyDescent="0.25">
      <c r="A2663" s="1"/>
      <c r="B2663" s="1"/>
      <c r="C2663" s="1"/>
      <c r="D2663" s="1"/>
      <c r="E2663" s="110"/>
      <c r="F2663" s="1"/>
      <c r="G2663" s="1"/>
      <c r="H2663" s="110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3"/>
      <c r="U2663" s="1"/>
      <c r="V2663" s="1"/>
    </row>
    <row r="2664" spans="1:22" x14ac:dyDescent="0.25">
      <c r="A2664" s="1"/>
      <c r="B2664" s="1"/>
      <c r="C2664" s="1"/>
      <c r="D2664" s="1"/>
      <c r="E2664" s="110"/>
      <c r="F2664" s="1"/>
      <c r="G2664" s="1"/>
      <c r="H2664" s="110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3"/>
      <c r="U2664" s="1"/>
      <c r="V2664" s="1"/>
    </row>
    <row r="2665" spans="1:22" x14ac:dyDescent="0.25">
      <c r="A2665" s="1"/>
      <c r="B2665" s="1"/>
      <c r="C2665" s="1"/>
      <c r="D2665" s="1"/>
      <c r="E2665" s="110"/>
      <c r="F2665" s="1"/>
      <c r="G2665" s="1"/>
      <c r="H2665" s="110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3"/>
      <c r="U2665" s="1"/>
      <c r="V2665" s="1"/>
    </row>
    <row r="2666" spans="1:22" x14ac:dyDescent="0.25">
      <c r="A2666" s="1"/>
      <c r="B2666" s="1"/>
      <c r="C2666" s="1"/>
      <c r="D2666" s="1"/>
      <c r="E2666" s="110"/>
      <c r="F2666" s="1"/>
      <c r="G2666" s="1"/>
      <c r="H2666" s="110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3"/>
      <c r="U2666" s="1"/>
      <c r="V2666" s="1"/>
    </row>
    <row r="2667" spans="1:22" x14ac:dyDescent="0.25">
      <c r="A2667" s="1"/>
      <c r="B2667" s="1"/>
      <c r="C2667" s="1"/>
      <c r="D2667" s="1"/>
      <c r="E2667" s="110"/>
      <c r="F2667" s="1"/>
      <c r="G2667" s="1"/>
      <c r="H2667" s="110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3"/>
      <c r="U2667" s="1"/>
      <c r="V2667" s="1"/>
    </row>
    <row r="2668" spans="1:22" x14ac:dyDescent="0.25">
      <c r="A2668" s="1"/>
      <c r="B2668" s="1"/>
      <c r="C2668" s="1"/>
      <c r="D2668" s="1"/>
      <c r="E2668" s="110"/>
      <c r="F2668" s="1"/>
      <c r="G2668" s="1"/>
      <c r="H2668" s="110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3"/>
      <c r="U2668" s="1"/>
      <c r="V2668" s="1"/>
    </row>
    <row r="2669" spans="1:22" x14ac:dyDescent="0.25">
      <c r="A2669" s="1"/>
      <c r="B2669" s="1"/>
      <c r="C2669" s="1"/>
      <c r="D2669" s="1"/>
      <c r="E2669" s="110"/>
      <c r="F2669" s="1"/>
      <c r="G2669" s="1"/>
      <c r="H2669" s="110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3"/>
      <c r="U2669" s="1"/>
      <c r="V2669" s="1"/>
    </row>
    <row r="2670" spans="1:22" x14ac:dyDescent="0.25">
      <c r="A2670" s="1"/>
      <c r="B2670" s="1"/>
      <c r="C2670" s="1"/>
      <c r="D2670" s="1"/>
      <c r="E2670" s="110"/>
      <c r="F2670" s="1"/>
      <c r="G2670" s="1"/>
      <c r="H2670" s="110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3"/>
      <c r="U2670" s="1"/>
      <c r="V2670" s="1"/>
    </row>
    <row r="2671" spans="1:22" x14ac:dyDescent="0.25">
      <c r="A2671" s="1"/>
      <c r="B2671" s="1"/>
      <c r="C2671" s="1"/>
      <c r="D2671" s="1"/>
      <c r="E2671" s="110"/>
      <c r="F2671" s="1"/>
      <c r="G2671" s="1"/>
      <c r="H2671" s="110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3"/>
      <c r="U2671" s="1"/>
      <c r="V2671" s="1"/>
    </row>
    <row r="2672" spans="1:22" x14ac:dyDescent="0.25">
      <c r="A2672" s="1"/>
      <c r="B2672" s="1"/>
      <c r="C2672" s="1"/>
      <c r="D2672" s="1"/>
      <c r="E2672" s="110"/>
      <c r="F2672" s="1"/>
      <c r="G2672" s="1"/>
      <c r="H2672" s="110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3"/>
      <c r="U2672" s="1"/>
      <c r="V2672" s="1"/>
    </row>
    <row r="2673" spans="1:22" x14ac:dyDescent="0.25">
      <c r="A2673" s="1"/>
      <c r="B2673" s="1"/>
      <c r="C2673" s="1"/>
      <c r="D2673" s="1"/>
      <c r="E2673" s="110"/>
      <c r="F2673" s="1"/>
      <c r="G2673" s="1"/>
      <c r="H2673" s="110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3"/>
      <c r="U2673" s="1"/>
      <c r="V2673" s="1"/>
    </row>
    <row r="2674" spans="1:22" x14ac:dyDescent="0.25">
      <c r="A2674" s="1"/>
      <c r="B2674" s="1"/>
      <c r="C2674" s="1"/>
      <c r="D2674" s="1"/>
      <c r="E2674" s="110"/>
      <c r="F2674" s="1"/>
      <c r="G2674" s="1"/>
      <c r="H2674" s="110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3"/>
      <c r="U2674" s="1"/>
      <c r="V2674" s="1"/>
    </row>
    <row r="2675" spans="1:22" x14ac:dyDescent="0.25">
      <c r="A2675" s="1"/>
      <c r="B2675" s="1"/>
      <c r="C2675" s="1"/>
      <c r="D2675" s="1"/>
      <c r="E2675" s="110"/>
      <c r="F2675" s="1"/>
      <c r="G2675" s="1"/>
      <c r="H2675" s="110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3"/>
      <c r="U2675" s="1"/>
      <c r="V2675" s="1"/>
    </row>
    <row r="2676" spans="1:22" x14ac:dyDescent="0.25">
      <c r="A2676" s="1"/>
      <c r="B2676" s="1"/>
      <c r="C2676" s="1"/>
      <c r="D2676" s="1"/>
      <c r="E2676" s="110"/>
      <c r="F2676" s="1"/>
      <c r="G2676" s="1"/>
      <c r="H2676" s="110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3"/>
      <c r="U2676" s="1"/>
      <c r="V2676" s="1"/>
    </row>
    <row r="2677" spans="1:22" x14ac:dyDescent="0.25">
      <c r="A2677" s="1"/>
      <c r="B2677" s="1"/>
      <c r="C2677" s="1"/>
      <c r="D2677" s="1"/>
      <c r="E2677" s="110"/>
      <c r="F2677" s="1"/>
      <c r="G2677" s="1"/>
      <c r="H2677" s="110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3"/>
      <c r="U2677" s="1"/>
      <c r="V2677" s="1"/>
    </row>
    <row r="2678" spans="1:22" x14ac:dyDescent="0.25">
      <c r="A2678" s="1"/>
      <c r="B2678" s="1"/>
      <c r="C2678" s="1"/>
      <c r="D2678" s="1"/>
      <c r="E2678" s="110"/>
      <c r="F2678" s="1"/>
      <c r="G2678" s="1"/>
      <c r="H2678" s="110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3"/>
      <c r="U2678" s="1"/>
      <c r="V2678" s="1"/>
    </row>
    <row r="2679" spans="1:22" x14ac:dyDescent="0.25">
      <c r="A2679" s="1"/>
      <c r="B2679" s="1"/>
      <c r="C2679" s="1"/>
      <c r="D2679" s="1"/>
      <c r="E2679" s="110"/>
      <c r="F2679" s="1"/>
      <c r="G2679" s="1"/>
      <c r="H2679" s="110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3"/>
      <c r="U2679" s="1"/>
      <c r="V2679" s="1"/>
    </row>
    <row r="2680" spans="1:22" x14ac:dyDescent="0.25">
      <c r="A2680" s="1"/>
      <c r="B2680" s="1"/>
      <c r="C2680" s="1"/>
      <c r="D2680" s="1"/>
      <c r="E2680" s="110"/>
      <c r="F2680" s="1"/>
      <c r="G2680" s="1"/>
      <c r="H2680" s="110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3"/>
      <c r="U2680" s="1"/>
      <c r="V2680" s="1"/>
    </row>
    <row r="2681" spans="1:22" x14ac:dyDescent="0.25">
      <c r="A2681" s="1"/>
      <c r="B2681" s="1"/>
      <c r="C2681" s="1"/>
      <c r="D2681" s="1"/>
      <c r="E2681" s="110"/>
      <c r="F2681" s="1"/>
      <c r="G2681" s="1"/>
      <c r="H2681" s="110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3"/>
      <c r="U2681" s="1"/>
      <c r="V2681" s="1"/>
    </row>
    <row r="2682" spans="1:22" x14ac:dyDescent="0.25">
      <c r="A2682" s="1"/>
      <c r="B2682" s="1"/>
      <c r="C2682" s="1"/>
      <c r="D2682" s="1"/>
      <c r="E2682" s="110"/>
      <c r="F2682" s="1"/>
      <c r="G2682" s="1"/>
      <c r="H2682" s="110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3"/>
      <c r="U2682" s="1"/>
      <c r="V2682" s="1"/>
    </row>
    <row r="2683" spans="1:22" x14ac:dyDescent="0.25">
      <c r="A2683" s="1"/>
      <c r="B2683" s="1"/>
      <c r="C2683" s="1"/>
      <c r="D2683" s="1"/>
      <c r="E2683" s="110"/>
      <c r="F2683" s="1"/>
      <c r="G2683" s="1"/>
      <c r="H2683" s="110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3"/>
      <c r="U2683" s="1"/>
      <c r="V2683" s="1"/>
    </row>
    <row r="2684" spans="1:22" x14ac:dyDescent="0.25">
      <c r="A2684" s="1"/>
      <c r="B2684" s="1"/>
      <c r="C2684" s="1"/>
      <c r="D2684" s="1"/>
      <c r="E2684" s="110"/>
      <c r="F2684" s="1"/>
      <c r="G2684" s="1"/>
      <c r="H2684" s="110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3"/>
      <c r="U2684" s="1"/>
      <c r="V2684" s="1"/>
    </row>
    <row r="2685" spans="1:22" x14ac:dyDescent="0.25">
      <c r="A2685" s="1"/>
      <c r="B2685" s="1"/>
      <c r="C2685" s="1"/>
      <c r="D2685" s="1"/>
      <c r="E2685" s="110"/>
      <c r="F2685" s="1"/>
      <c r="G2685" s="1"/>
      <c r="H2685" s="110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3"/>
      <c r="U2685" s="1"/>
      <c r="V2685" s="1"/>
    </row>
    <row r="2686" spans="1:22" x14ac:dyDescent="0.25">
      <c r="A2686" s="1"/>
      <c r="B2686" s="1"/>
      <c r="C2686" s="1"/>
      <c r="D2686" s="1"/>
      <c r="E2686" s="110"/>
      <c r="F2686" s="1"/>
      <c r="G2686" s="1"/>
      <c r="H2686" s="110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3"/>
      <c r="U2686" s="1"/>
      <c r="V2686" s="1"/>
    </row>
    <row r="2687" spans="1:22" x14ac:dyDescent="0.25">
      <c r="A2687" s="1"/>
      <c r="B2687" s="1"/>
      <c r="C2687" s="1"/>
      <c r="D2687" s="1"/>
      <c r="E2687" s="110"/>
      <c r="F2687" s="1"/>
      <c r="G2687" s="1"/>
      <c r="H2687" s="110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3"/>
      <c r="U2687" s="1"/>
      <c r="V2687" s="1"/>
    </row>
    <row r="2688" spans="1:22" x14ac:dyDescent="0.25">
      <c r="A2688" s="1"/>
      <c r="B2688" s="1"/>
      <c r="C2688" s="1"/>
      <c r="D2688" s="1"/>
      <c r="E2688" s="110"/>
      <c r="F2688" s="1"/>
      <c r="G2688" s="1"/>
      <c r="H2688" s="110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3"/>
      <c r="U2688" s="1"/>
      <c r="V2688" s="1"/>
    </row>
    <row r="2689" spans="1:22" x14ac:dyDescent="0.25">
      <c r="A2689" s="1"/>
      <c r="B2689" s="1"/>
      <c r="C2689" s="1"/>
      <c r="D2689" s="1"/>
      <c r="E2689" s="110"/>
      <c r="F2689" s="1"/>
      <c r="G2689" s="1"/>
      <c r="H2689" s="110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3"/>
      <c r="U2689" s="1"/>
      <c r="V2689" s="1"/>
    </row>
    <row r="2690" spans="1:22" x14ac:dyDescent="0.25">
      <c r="A2690" s="1"/>
      <c r="B2690" s="1"/>
      <c r="C2690" s="1"/>
      <c r="D2690" s="1"/>
      <c r="E2690" s="110"/>
      <c r="F2690" s="1"/>
      <c r="G2690" s="1"/>
      <c r="H2690" s="110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3"/>
      <c r="U2690" s="1"/>
      <c r="V2690" s="1"/>
    </row>
    <row r="2691" spans="1:22" x14ac:dyDescent="0.25">
      <c r="A2691" s="1"/>
      <c r="B2691" s="1"/>
      <c r="C2691" s="1"/>
      <c r="D2691" s="1"/>
      <c r="E2691" s="110"/>
      <c r="F2691" s="1"/>
      <c r="G2691" s="1"/>
      <c r="H2691" s="110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3"/>
      <c r="U2691" s="1"/>
      <c r="V2691" s="1"/>
    </row>
    <row r="2692" spans="1:22" x14ac:dyDescent="0.25">
      <c r="A2692" s="1"/>
      <c r="B2692" s="1"/>
      <c r="C2692" s="1"/>
      <c r="D2692" s="1"/>
      <c r="E2692" s="110"/>
      <c r="F2692" s="1"/>
      <c r="G2692" s="1"/>
      <c r="H2692" s="110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3"/>
      <c r="U2692" s="1"/>
      <c r="V2692" s="1"/>
    </row>
    <row r="2693" spans="1:22" x14ac:dyDescent="0.25">
      <c r="A2693" s="1"/>
      <c r="B2693" s="1"/>
      <c r="C2693" s="1"/>
      <c r="D2693" s="1"/>
      <c r="E2693" s="110"/>
      <c r="F2693" s="1"/>
      <c r="G2693" s="1"/>
      <c r="H2693" s="110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3"/>
      <c r="U2693" s="1"/>
      <c r="V2693" s="1"/>
    </row>
    <row r="2694" spans="1:22" x14ac:dyDescent="0.25">
      <c r="A2694" s="1"/>
      <c r="B2694" s="1"/>
      <c r="C2694" s="1"/>
      <c r="D2694" s="1"/>
      <c r="E2694" s="110"/>
      <c r="F2694" s="1"/>
      <c r="G2694" s="1"/>
      <c r="H2694" s="110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3"/>
      <c r="U2694" s="1"/>
      <c r="V2694" s="1"/>
    </row>
    <row r="2695" spans="1:22" x14ac:dyDescent="0.25">
      <c r="A2695" s="1"/>
      <c r="B2695" s="1"/>
      <c r="C2695" s="1"/>
      <c r="D2695" s="1"/>
      <c r="E2695" s="110"/>
      <c r="F2695" s="1"/>
      <c r="G2695" s="1"/>
      <c r="H2695" s="110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3"/>
      <c r="U2695" s="1"/>
      <c r="V2695" s="1"/>
    </row>
    <row r="2696" spans="1:22" x14ac:dyDescent="0.25">
      <c r="A2696" s="1"/>
      <c r="B2696" s="1"/>
      <c r="C2696" s="1"/>
      <c r="D2696" s="1"/>
      <c r="E2696" s="110"/>
      <c r="F2696" s="1"/>
      <c r="G2696" s="1"/>
      <c r="H2696" s="110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3"/>
      <c r="U2696" s="1"/>
      <c r="V2696" s="1"/>
    </row>
    <row r="2697" spans="1:22" x14ac:dyDescent="0.25">
      <c r="A2697" s="1"/>
      <c r="B2697" s="1"/>
      <c r="C2697" s="1"/>
      <c r="D2697" s="1"/>
      <c r="E2697" s="110"/>
      <c r="F2697" s="1"/>
      <c r="G2697" s="1"/>
      <c r="H2697" s="110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3"/>
      <c r="U2697" s="1"/>
      <c r="V2697" s="1"/>
    </row>
    <row r="2698" spans="1:22" x14ac:dyDescent="0.25">
      <c r="A2698" s="1"/>
      <c r="B2698" s="1"/>
      <c r="C2698" s="1"/>
      <c r="D2698" s="1"/>
      <c r="E2698" s="110"/>
      <c r="F2698" s="1"/>
      <c r="G2698" s="1"/>
      <c r="H2698" s="110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3"/>
      <c r="U2698" s="1"/>
      <c r="V2698" s="1"/>
    </row>
    <row r="2699" spans="1:22" x14ac:dyDescent="0.25">
      <c r="A2699" s="1"/>
      <c r="B2699" s="1"/>
      <c r="C2699" s="1"/>
      <c r="D2699" s="1"/>
      <c r="E2699" s="110"/>
      <c r="F2699" s="1"/>
      <c r="G2699" s="1"/>
      <c r="H2699" s="110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3"/>
      <c r="U2699" s="1"/>
      <c r="V2699" s="1"/>
    </row>
    <row r="2700" spans="1:22" x14ac:dyDescent="0.25">
      <c r="A2700" s="1"/>
      <c r="B2700" s="1"/>
      <c r="C2700" s="1"/>
      <c r="D2700" s="1"/>
      <c r="E2700" s="110"/>
      <c r="F2700" s="1"/>
      <c r="G2700" s="1"/>
      <c r="H2700" s="110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3"/>
      <c r="U2700" s="1"/>
      <c r="V2700" s="1"/>
    </row>
    <row r="2701" spans="1:22" x14ac:dyDescent="0.25">
      <c r="A2701" s="1"/>
      <c r="B2701" s="1"/>
      <c r="C2701" s="1"/>
      <c r="D2701" s="1"/>
      <c r="E2701" s="110"/>
      <c r="F2701" s="1"/>
      <c r="G2701" s="1"/>
      <c r="H2701" s="110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3"/>
      <c r="U2701" s="1"/>
      <c r="V2701" s="1"/>
    </row>
    <row r="2702" spans="1:22" x14ac:dyDescent="0.25">
      <c r="A2702" s="1"/>
      <c r="B2702" s="1"/>
      <c r="C2702" s="1"/>
      <c r="D2702" s="1"/>
      <c r="E2702" s="110"/>
      <c r="F2702" s="1"/>
      <c r="G2702" s="1"/>
      <c r="H2702" s="110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3"/>
      <c r="U2702" s="1"/>
      <c r="V2702" s="1"/>
    </row>
    <row r="2703" spans="1:22" x14ac:dyDescent="0.25">
      <c r="A2703" s="1"/>
      <c r="B2703" s="1"/>
      <c r="C2703" s="1"/>
      <c r="D2703" s="1"/>
      <c r="E2703" s="110"/>
      <c r="F2703" s="1"/>
      <c r="G2703" s="1"/>
      <c r="H2703" s="110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3"/>
      <c r="U2703" s="1"/>
      <c r="V2703" s="1"/>
    </row>
    <row r="2704" spans="1:22" x14ac:dyDescent="0.25">
      <c r="A2704" s="1"/>
      <c r="B2704" s="1"/>
      <c r="C2704" s="1"/>
      <c r="D2704" s="1"/>
      <c r="E2704" s="110"/>
      <c r="F2704" s="1"/>
      <c r="G2704" s="1"/>
      <c r="H2704" s="110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3"/>
      <c r="U2704" s="1"/>
      <c r="V2704" s="1"/>
    </row>
    <row r="2705" spans="1:22" x14ac:dyDescent="0.25">
      <c r="A2705" s="1"/>
      <c r="B2705" s="1"/>
      <c r="C2705" s="1"/>
      <c r="D2705" s="1"/>
      <c r="E2705" s="110"/>
      <c r="F2705" s="1"/>
      <c r="G2705" s="1"/>
      <c r="H2705" s="110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3"/>
      <c r="U2705" s="1"/>
      <c r="V2705" s="1"/>
    </row>
    <row r="2706" spans="1:22" x14ac:dyDescent="0.25">
      <c r="A2706" s="1"/>
      <c r="B2706" s="1"/>
      <c r="C2706" s="1"/>
      <c r="D2706" s="1"/>
      <c r="E2706" s="110"/>
      <c r="F2706" s="1"/>
      <c r="G2706" s="1"/>
      <c r="H2706" s="110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3"/>
      <c r="U2706" s="1"/>
      <c r="V2706" s="1"/>
    </row>
    <row r="2707" spans="1:22" x14ac:dyDescent="0.25">
      <c r="A2707" s="1"/>
      <c r="B2707" s="1"/>
      <c r="C2707" s="1"/>
      <c r="D2707" s="1"/>
      <c r="E2707" s="110"/>
      <c r="F2707" s="1"/>
      <c r="G2707" s="1"/>
      <c r="H2707" s="110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3"/>
      <c r="U2707" s="1"/>
      <c r="V2707" s="1"/>
    </row>
    <row r="2708" spans="1:22" x14ac:dyDescent="0.25">
      <c r="A2708" s="1"/>
      <c r="B2708" s="1"/>
      <c r="C2708" s="1"/>
      <c r="D2708" s="1"/>
      <c r="E2708" s="110"/>
      <c r="F2708" s="1"/>
      <c r="G2708" s="1"/>
      <c r="H2708" s="110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3"/>
      <c r="U2708" s="1"/>
      <c r="V2708" s="1"/>
    </row>
    <row r="2709" spans="1:22" x14ac:dyDescent="0.25">
      <c r="A2709" s="1"/>
      <c r="B2709" s="1"/>
      <c r="C2709" s="1"/>
      <c r="D2709" s="1"/>
      <c r="E2709" s="110"/>
      <c r="F2709" s="1"/>
      <c r="G2709" s="1"/>
      <c r="H2709" s="110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3"/>
      <c r="U2709" s="1"/>
      <c r="V2709" s="1"/>
    </row>
    <row r="2710" spans="1:22" x14ac:dyDescent="0.25">
      <c r="A2710" s="1"/>
      <c r="B2710" s="1"/>
      <c r="C2710" s="1"/>
      <c r="D2710" s="1"/>
      <c r="E2710" s="110"/>
      <c r="F2710" s="1"/>
      <c r="G2710" s="1"/>
      <c r="H2710" s="110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3"/>
      <c r="U2710" s="1"/>
      <c r="V2710" s="1"/>
    </row>
    <row r="2711" spans="1:22" x14ac:dyDescent="0.25">
      <c r="A2711" s="1"/>
      <c r="B2711" s="1"/>
      <c r="C2711" s="1"/>
      <c r="D2711" s="1"/>
      <c r="E2711" s="110"/>
      <c r="F2711" s="1"/>
      <c r="G2711" s="1"/>
      <c r="H2711" s="110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3"/>
      <c r="U2711" s="1"/>
      <c r="V2711" s="1"/>
    </row>
    <row r="2712" spans="1:22" x14ac:dyDescent="0.25">
      <c r="A2712" s="1"/>
      <c r="B2712" s="1"/>
      <c r="C2712" s="1"/>
      <c r="D2712" s="1"/>
      <c r="E2712" s="110"/>
      <c r="F2712" s="1"/>
      <c r="G2712" s="1"/>
      <c r="H2712" s="110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3"/>
      <c r="U2712" s="1"/>
      <c r="V2712" s="1"/>
    </row>
    <row r="2713" spans="1:22" x14ac:dyDescent="0.25">
      <c r="A2713" s="1"/>
      <c r="B2713" s="1"/>
      <c r="C2713" s="1"/>
      <c r="D2713" s="1"/>
      <c r="E2713" s="110"/>
      <c r="F2713" s="1"/>
      <c r="G2713" s="1"/>
      <c r="H2713" s="110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3"/>
      <c r="U2713" s="1"/>
      <c r="V2713" s="1"/>
    </row>
    <row r="2714" spans="1:22" x14ac:dyDescent="0.25">
      <c r="A2714" s="1"/>
      <c r="B2714" s="1"/>
      <c r="C2714" s="1"/>
      <c r="D2714" s="1"/>
      <c r="E2714" s="110"/>
      <c r="F2714" s="1"/>
      <c r="G2714" s="1"/>
      <c r="H2714" s="110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3"/>
      <c r="U2714" s="1"/>
      <c r="V2714" s="1"/>
    </row>
    <row r="2715" spans="1:22" x14ac:dyDescent="0.25">
      <c r="A2715" s="1"/>
      <c r="B2715" s="1"/>
      <c r="C2715" s="1"/>
      <c r="D2715" s="1"/>
      <c r="E2715" s="110"/>
      <c r="F2715" s="1"/>
      <c r="G2715" s="1"/>
      <c r="H2715" s="110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3"/>
      <c r="U2715" s="1"/>
      <c r="V2715" s="1"/>
    </row>
    <row r="2716" spans="1:22" x14ac:dyDescent="0.25">
      <c r="A2716" s="1"/>
      <c r="B2716" s="1"/>
      <c r="C2716" s="1"/>
      <c r="D2716" s="1"/>
      <c r="E2716" s="110"/>
      <c r="F2716" s="1"/>
      <c r="G2716" s="1"/>
      <c r="H2716" s="110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3"/>
      <c r="U2716" s="1"/>
      <c r="V2716" s="1"/>
    </row>
    <row r="2717" spans="1:22" x14ac:dyDescent="0.25">
      <c r="A2717" s="1"/>
      <c r="B2717" s="1"/>
      <c r="C2717" s="1"/>
      <c r="D2717" s="1"/>
      <c r="E2717" s="110"/>
      <c r="F2717" s="1"/>
      <c r="G2717" s="1"/>
      <c r="H2717" s="110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3"/>
      <c r="U2717" s="1"/>
      <c r="V2717" s="1"/>
    </row>
    <row r="2718" spans="1:22" x14ac:dyDescent="0.25">
      <c r="A2718" s="1"/>
      <c r="B2718" s="1"/>
      <c r="C2718" s="1"/>
      <c r="D2718" s="1"/>
      <c r="E2718" s="110"/>
      <c r="F2718" s="1"/>
      <c r="G2718" s="1"/>
      <c r="H2718" s="110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3"/>
      <c r="U2718" s="1"/>
      <c r="V2718" s="1"/>
    </row>
    <row r="2719" spans="1:22" x14ac:dyDescent="0.25">
      <c r="A2719" s="1"/>
      <c r="B2719" s="1"/>
      <c r="C2719" s="1"/>
      <c r="D2719" s="1"/>
      <c r="E2719" s="110"/>
      <c r="F2719" s="1"/>
      <c r="G2719" s="1"/>
      <c r="H2719" s="110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3"/>
      <c r="U2719" s="1"/>
      <c r="V2719" s="1"/>
    </row>
    <row r="2720" spans="1:22" x14ac:dyDescent="0.25">
      <c r="A2720" s="1"/>
      <c r="B2720" s="1"/>
      <c r="C2720" s="1"/>
      <c r="D2720" s="1"/>
      <c r="E2720" s="110"/>
      <c r="F2720" s="1"/>
      <c r="G2720" s="1"/>
      <c r="H2720" s="110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3"/>
      <c r="U2720" s="1"/>
      <c r="V2720" s="1"/>
    </row>
    <row r="2721" spans="1:22" x14ac:dyDescent="0.25">
      <c r="A2721" s="1"/>
      <c r="B2721" s="1"/>
      <c r="C2721" s="1"/>
      <c r="D2721" s="1"/>
      <c r="E2721" s="110"/>
      <c r="F2721" s="1"/>
      <c r="G2721" s="1"/>
      <c r="H2721" s="110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3"/>
      <c r="U2721" s="1"/>
      <c r="V2721" s="1"/>
    </row>
    <row r="2722" spans="1:22" x14ac:dyDescent="0.25">
      <c r="A2722" s="1"/>
      <c r="B2722" s="1"/>
      <c r="C2722" s="1"/>
      <c r="D2722" s="1"/>
      <c r="E2722" s="110"/>
      <c r="F2722" s="1"/>
      <c r="G2722" s="1"/>
      <c r="H2722" s="110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3"/>
      <c r="U2722" s="1"/>
      <c r="V2722" s="1"/>
    </row>
    <row r="2723" spans="1:22" x14ac:dyDescent="0.25">
      <c r="A2723" s="1"/>
      <c r="B2723" s="1"/>
      <c r="C2723" s="1"/>
      <c r="D2723" s="1"/>
      <c r="E2723" s="110"/>
      <c r="F2723" s="1"/>
      <c r="G2723" s="1"/>
      <c r="H2723" s="110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3"/>
      <c r="U2723" s="1"/>
      <c r="V2723" s="1"/>
    </row>
    <row r="2724" spans="1:22" x14ac:dyDescent="0.25">
      <c r="A2724" s="1"/>
      <c r="B2724" s="1"/>
      <c r="C2724" s="1"/>
      <c r="D2724" s="1"/>
      <c r="E2724" s="110"/>
      <c r="F2724" s="1"/>
      <c r="G2724" s="1"/>
      <c r="H2724" s="110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3"/>
      <c r="U2724" s="1"/>
      <c r="V2724" s="1"/>
    </row>
    <row r="2725" spans="1:22" x14ac:dyDescent="0.25">
      <c r="A2725" s="1"/>
      <c r="B2725" s="1"/>
      <c r="C2725" s="1"/>
      <c r="D2725" s="1"/>
      <c r="E2725" s="110"/>
      <c r="F2725" s="1"/>
      <c r="G2725" s="1"/>
      <c r="H2725" s="110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3"/>
      <c r="U2725" s="1"/>
      <c r="V2725" s="1"/>
    </row>
    <row r="2726" spans="1:22" x14ac:dyDescent="0.25">
      <c r="A2726" s="1"/>
      <c r="B2726" s="1"/>
      <c r="C2726" s="1"/>
      <c r="D2726" s="1"/>
      <c r="E2726" s="110"/>
      <c r="F2726" s="1"/>
      <c r="G2726" s="1"/>
      <c r="H2726" s="110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3"/>
      <c r="U2726" s="1"/>
      <c r="V2726" s="1"/>
    </row>
    <row r="2727" spans="1:22" x14ac:dyDescent="0.25">
      <c r="A2727" s="1"/>
      <c r="B2727" s="1"/>
      <c r="C2727" s="1"/>
      <c r="D2727" s="1"/>
      <c r="E2727" s="110"/>
      <c r="F2727" s="1"/>
      <c r="G2727" s="1"/>
      <c r="H2727" s="110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3"/>
      <c r="U2727" s="1"/>
      <c r="V2727" s="1"/>
    </row>
    <row r="2728" spans="1:22" x14ac:dyDescent="0.25">
      <c r="A2728" s="1"/>
      <c r="B2728" s="1"/>
      <c r="C2728" s="1"/>
      <c r="D2728" s="1"/>
      <c r="E2728" s="110"/>
      <c r="F2728" s="1"/>
      <c r="G2728" s="1"/>
      <c r="H2728" s="110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3"/>
      <c r="U2728" s="1"/>
      <c r="V2728" s="1"/>
    </row>
    <row r="2729" spans="1:22" x14ac:dyDescent="0.25">
      <c r="A2729" s="1"/>
      <c r="B2729" s="1"/>
      <c r="C2729" s="1"/>
      <c r="D2729" s="1"/>
      <c r="E2729" s="110"/>
      <c r="F2729" s="1"/>
      <c r="G2729" s="1"/>
      <c r="H2729" s="110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3"/>
      <c r="U2729" s="1"/>
      <c r="V2729" s="1"/>
    </row>
    <row r="2730" spans="1:22" x14ac:dyDescent="0.25">
      <c r="A2730" s="1"/>
      <c r="B2730" s="1"/>
      <c r="C2730" s="1"/>
      <c r="D2730" s="1"/>
      <c r="E2730" s="110"/>
      <c r="F2730" s="1"/>
      <c r="G2730" s="1"/>
      <c r="H2730" s="110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3"/>
      <c r="U2730" s="1"/>
      <c r="V2730" s="1"/>
    </row>
    <row r="2731" spans="1:22" x14ac:dyDescent="0.25">
      <c r="A2731" s="1"/>
      <c r="B2731" s="1"/>
      <c r="C2731" s="1"/>
      <c r="D2731" s="1"/>
      <c r="E2731" s="110"/>
      <c r="F2731" s="1"/>
      <c r="G2731" s="1"/>
      <c r="H2731" s="110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3"/>
      <c r="U2731" s="1"/>
      <c r="V2731" s="1"/>
    </row>
    <row r="2732" spans="1:22" x14ac:dyDescent="0.25">
      <c r="A2732" s="1"/>
      <c r="B2732" s="1"/>
      <c r="C2732" s="1"/>
      <c r="D2732" s="1"/>
      <c r="E2732" s="110"/>
      <c r="F2732" s="1"/>
      <c r="G2732" s="1"/>
      <c r="H2732" s="110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3"/>
      <c r="U2732" s="1"/>
      <c r="V2732" s="1"/>
    </row>
    <row r="2733" spans="1:22" x14ac:dyDescent="0.25">
      <c r="A2733" s="1"/>
      <c r="B2733" s="1"/>
      <c r="C2733" s="1"/>
      <c r="D2733" s="1"/>
      <c r="E2733" s="110"/>
      <c r="F2733" s="1"/>
      <c r="G2733" s="1"/>
      <c r="H2733" s="110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3"/>
      <c r="U2733" s="1"/>
      <c r="V2733" s="1"/>
    </row>
    <row r="2734" spans="1:22" x14ac:dyDescent="0.25">
      <c r="A2734" s="1"/>
      <c r="B2734" s="1"/>
      <c r="C2734" s="1"/>
      <c r="D2734" s="1"/>
      <c r="E2734" s="110"/>
      <c r="F2734" s="1"/>
      <c r="G2734" s="1"/>
      <c r="H2734" s="110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3"/>
      <c r="U2734" s="1"/>
      <c r="V2734" s="1"/>
    </row>
    <row r="2735" spans="1:22" x14ac:dyDescent="0.25">
      <c r="A2735" s="1"/>
      <c r="B2735" s="1"/>
      <c r="C2735" s="1"/>
      <c r="D2735" s="1"/>
      <c r="E2735" s="110"/>
      <c r="F2735" s="1"/>
      <c r="G2735" s="1"/>
      <c r="H2735" s="110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3"/>
      <c r="U2735" s="1"/>
      <c r="V2735" s="1"/>
    </row>
    <row r="2736" spans="1:22" x14ac:dyDescent="0.25">
      <c r="A2736" s="1"/>
      <c r="B2736" s="1"/>
      <c r="C2736" s="1"/>
      <c r="D2736" s="1"/>
      <c r="E2736" s="110"/>
      <c r="F2736" s="1"/>
      <c r="G2736" s="1"/>
      <c r="H2736" s="110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3"/>
      <c r="U2736" s="1"/>
      <c r="V2736" s="1"/>
    </row>
    <row r="2737" spans="1:22" x14ac:dyDescent="0.25">
      <c r="A2737" s="1"/>
      <c r="B2737" s="1"/>
      <c r="C2737" s="1"/>
      <c r="D2737" s="1"/>
      <c r="E2737" s="110"/>
      <c r="F2737" s="1"/>
      <c r="G2737" s="1"/>
      <c r="H2737" s="110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3"/>
      <c r="U2737" s="1"/>
      <c r="V2737" s="1"/>
    </row>
    <row r="2738" spans="1:22" x14ac:dyDescent="0.25">
      <c r="A2738" s="1"/>
      <c r="B2738" s="1"/>
      <c r="C2738" s="1"/>
      <c r="D2738" s="1"/>
      <c r="E2738" s="110"/>
      <c r="F2738" s="1"/>
      <c r="G2738" s="1"/>
      <c r="H2738" s="110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3"/>
      <c r="U2738" s="1"/>
      <c r="V2738" s="1"/>
    </row>
    <row r="2739" spans="1:22" x14ac:dyDescent="0.25">
      <c r="A2739" s="1"/>
      <c r="B2739" s="1"/>
      <c r="C2739" s="1"/>
      <c r="D2739" s="1"/>
      <c r="E2739" s="110"/>
      <c r="F2739" s="1"/>
      <c r="G2739" s="1"/>
      <c r="H2739" s="110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3"/>
      <c r="U2739" s="1"/>
      <c r="V2739" s="1"/>
    </row>
    <row r="2740" spans="1:22" x14ac:dyDescent="0.25">
      <c r="A2740" s="1"/>
      <c r="B2740" s="1"/>
      <c r="C2740" s="1"/>
      <c r="D2740" s="1"/>
      <c r="E2740" s="110"/>
      <c r="F2740" s="1"/>
      <c r="G2740" s="1"/>
      <c r="H2740" s="110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3"/>
      <c r="U2740" s="1"/>
      <c r="V2740" s="1"/>
    </row>
    <row r="2741" spans="1:22" x14ac:dyDescent="0.25">
      <c r="A2741" s="1"/>
      <c r="B2741" s="1"/>
      <c r="C2741" s="1"/>
      <c r="D2741" s="1"/>
      <c r="E2741" s="110"/>
      <c r="F2741" s="1"/>
      <c r="G2741" s="1"/>
      <c r="H2741" s="110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3"/>
      <c r="U2741" s="1"/>
      <c r="V2741" s="1"/>
    </row>
    <row r="2742" spans="1:22" x14ac:dyDescent="0.25">
      <c r="A2742" s="1"/>
      <c r="B2742" s="1"/>
      <c r="C2742" s="1"/>
      <c r="D2742" s="1"/>
      <c r="E2742" s="110"/>
      <c r="F2742" s="1"/>
      <c r="G2742" s="1"/>
      <c r="H2742" s="110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3"/>
      <c r="U2742" s="1"/>
      <c r="V2742" s="1"/>
    </row>
    <row r="2743" spans="1:22" x14ac:dyDescent="0.25">
      <c r="A2743" s="1"/>
      <c r="B2743" s="1"/>
      <c r="C2743" s="1"/>
      <c r="D2743" s="1"/>
      <c r="E2743" s="110"/>
      <c r="F2743" s="1"/>
      <c r="G2743" s="1"/>
      <c r="H2743" s="110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3"/>
      <c r="U2743" s="1"/>
      <c r="V2743" s="1"/>
    </row>
    <row r="2744" spans="1:22" x14ac:dyDescent="0.25">
      <c r="A2744" s="1"/>
      <c r="B2744" s="1"/>
      <c r="C2744" s="1"/>
      <c r="D2744" s="1"/>
      <c r="E2744" s="110"/>
      <c r="F2744" s="1"/>
      <c r="G2744" s="1"/>
      <c r="H2744" s="110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3"/>
      <c r="U2744" s="1"/>
      <c r="V2744" s="1"/>
    </row>
    <row r="2745" spans="1:22" x14ac:dyDescent="0.25">
      <c r="A2745" s="1"/>
      <c r="B2745" s="1"/>
      <c r="C2745" s="1"/>
      <c r="D2745" s="1"/>
      <c r="E2745" s="110"/>
      <c r="F2745" s="1"/>
      <c r="G2745" s="1"/>
      <c r="H2745" s="110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3"/>
      <c r="U2745" s="1"/>
      <c r="V2745" s="1"/>
    </row>
    <row r="2746" spans="1:22" x14ac:dyDescent="0.25">
      <c r="A2746" s="1"/>
      <c r="B2746" s="1"/>
      <c r="C2746" s="1"/>
      <c r="D2746" s="1"/>
      <c r="E2746" s="110"/>
      <c r="F2746" s="1"/>
      <c r="G2746" s="1"/>
      <c r="H2746" s="110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3"/>
      <c r="U2746" s="1"/>
      <c r="V2746" s="1"/>
    </row>
    <row r="2747" spans="1:22" x14ac:dyDescent="0.25">
      <c r="A2747" s="1"/>
      <c r="B2747" s="1"/>
      <c r="C2747" s="1"/>
      <c r="D2747" s="1"/>
      <c r="E2747" s="110"/>
      <c r="F2747" s="1"/>
      <c r="G2747" s="1"/>
      <c r="H2747" s="110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3"/>
      <c r="U2747" s="1"/>
      <c r="V2747" s="1"/>
    </row>
    <row r="2748" spans="1:22" x14ac:dyDescent="0.25">
      <c r="A2748" s="1"/>
      <c r="B2748" s="1"/>
      <c r="C2748" s="1"/>
      <c r="D2748" s="1"/>
      <c r="E2748" s="110"/>
      <c r="F2748" s="1"/>
      <c r="G2748" s="1"/>
      <c r="H2748" s="110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3"/>
      <c r="U2748" s="1"/>
      <c r="V2748" s="1"/>
    </row>
    <row r="2749" spans="1:22" x14ac:dyDescent="0.25">
      <c r="A2749" s="1"/>
      <c r="B2749" s="1"/>
      <c r="C2749" s="1"/>
      <c r="D2749" s="1"/>
      <c r="E2749" s="110"/>
      <c r="F2749" s="1"/>
      <c r="G2749" s="1"/>
      <c r="H2749" s="110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3"/>
      <c r="U2749" s="1"/>
      <c r="V2749" s="1"/>
    </row>
    <row r="2750" spans="1:22" x14ac:dyDescent="0.25">
      <c r="A2750" s="1"/>
      <c r="B2750" s="1"/>
      <c r="C2750" s="1"/>
      <c r="D2750" s="1"/>
      <c r="E2750" s="110"/>
      <c r="F2750" s="1"/>
      <c r="G2750" s="1"/>
      <c r="H2750" s="110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3"/>
      <c r="U2750" s="1"/>
      <c r="V2750" s="1"/>
    </row>
    <row r="2751" spans="1:22" x14ac:dyDescent="0.25">
      <c r="A2751" s="1"/>
      <c r="B2751" s="1"/>
      <c r="C2751" s="1"/>
      <c r="D2751" s="1"/>
      <c r="E2751" s="110"/>
      <c r="F2751" s="1"/>
      <c r="G2751" s="1"/>
      <c r="H2751" s="110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3"/>
      <c r="U2751" s="1"/>
      <c r="V2751" s="1"/>
    </row>
    <row r="2752" spans="1:22" x14ac:dyDescent="0.25">
      <c r="A2752" s="1"/>
      <c r="B2752" s="1"/>
      <c r="C2752" s="1"/>
      <c r="D2752" s="1"/>
      <c r="E2752" s="110"/>
      <c r="F2752" s="1"/>
      <c r="G2752" s="1"/>
      <c r="H2752" s="110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3"/>
      <c r="U2752" s="1"/>
      <c r="V2752" s="1"/>
    </row>
    <row r="2753" spans="1:22" x14ac:dyDescent="0.25">
      <c r="A2753" s="1"/>
      <c r="B2753" s="1"/>
      <c r="C2753" s="1"/>
      <c r="D2753" s="1"/>
      <c r="E2753" s="110"/>
      <c r="F2753" s="1"/>
      <c r="G2753" s="1"/>
      <c r="H2753" s="110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3"/>
      <c r="U2753" s="1"/>
      <c r="V2753" s="1"/>
    </row>
    <row r="2754" spans="1:22" x14ac:dyDescent="0.25">
      <c r="A2754" s="1"/>
      <c r="B2754" s="1"/>
      <c r="C2754" s="1"/>
      <c r="D2754" s="1"/>
      <c r="E2754" s="110"/>
      <c r="F2754" s="1"/>
      <c r="G2754" s="1"/>
      <c r="H2754" s="110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3"/>
      <c r="U2754" s="1"/>
      <c r="V2754" s="1"/>
    </row>
    <row r="2755" spans="1:22" x14ac:dyDescent="0.25">
      <c r="A2755" s="1"/>
      <c r="B2755" s="1"/>
      <c r="C2755" s="1"/>
      <c r="D2755" s="1"/>
      <c r="E2755" s="110"/>
      <c r="F2755" s="1"/>
      <c r="G2755" s="1"/>
      <c r="H2755" s="110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3"/>
      <c r="U2755" s="1"/>
      <c r="V2755" s="1"/>
    </row>
    <row r="2756" spans="1:22" x14ac:dyDescent="0.25">
      <c r="A2756" s="1"/>
      <c r="B2756" s="1"/>
      <c r="C2756" s="1"/>
      <c r="D2756" s="1"/>
      <c r="E2756" s="110"/>
      <c r="F2756" s="1"/>
      <c r="G2756" s="1"/>
      <c r="H2756" s="110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3"/>
      <c r="U2756" s="1"/>
      <c r="V2756" s="1"/>
    </row>
    <row r="2757" spans="1:22" x14ac:dyDescent="0.25">
      <c r="A2757" s="1"/>
      <c r="B2757" s="1"/>
      <c r="C2757" s="1"/>
      <c r="D2757" s="1"/>
      <c r="E2757" s="110"/>
      <c r="F2757" s="1"/>
      <c r="G2757" s="1"/>
      <c r="H2757" s="110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3"/>
      <c r="U2757" s="1"/>
      <c r="V2757" s="1"/>
    </row>
    <row r="2758" spans="1:22" x14ac:dyDescent="0.25">
      <c r="A2758" s="1"/>
      <c r="B2758" s="1"/>
      <c r="C2758" s="1"/>
      <c r="D2758" s="1"/>
      <c r="E2758" s="110"/>
      <c r="F2758" s="1"/>
      <c r="G2758" s="1"/>
      <c r="H2758" s="110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3"/>
      <c r="U2758" s="1"/>
      <c r="V2758" s="1"/>
    </row>
    <row r="2759" spans="1:22" x14ac:dyDescent="0.25">
      <c r="A2759" s="1"/>
      <c r="B2759" s="1"/>
      <c r="C2759" s="1"/>
      <c r="D2759" s="1"/>
      <c r="E2759" s="110"/>
      <c r="F2759" s="1"/>
      <c r="G2759" s="1"/>
      <c r="H2759" s="110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3"/>
      <c r="U2759" s="1"/>
      <c r="V2759" s="1"/>
    </row>
    <row r="2760" spans="1:22" x14ac:dyDescent="0.25">
      <c r="A2760" s="1"/>
      <c r="B2760" s="1"/>
      <c r="C2760" s="1"/>
      <c r="D2760" s="1"/>
      <c r="E2760" s="110"/>
      <c r="F2760" s="1"/>
      <c r="G2760" s="1"/>
      <c r="H2760" s="110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3"/>
      <c r="U2760" s="1"/>
      <c r="V2760" s="1"/>
    </row>
    <row r="2761" spans="1:22" x14ac:dyDescent="0.25">
      <c r="A2761" s="1"/>
      <c r="B2761" s="1"/>
      <c r="C2761" s="1"/>
      <c r="D2761" s="1"/>
      <c r="E2761" s="110"/>
      <c r="F2761" s="1"/>
      <c r="G2761" s="1"/>
      <c r="H2761" s="110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3"/>
      <c r="U2761" s="1"/>
      <c r="V2761" s="1"/>
    </row>
    <row r="2762" spans="1:22" x14ac:dyDescent="0.25">
      <c r="A2762" s="1"/>
      <c r="B2762" s="1"/>
      <c r="C2762" s="1"/>
      <c r="D2762" s="1"/>
      <c r="E2762" s="110"/>
      <c r="F2762" s="1"/>
      <c r="G2762" s="1"/>
      <c r="H2762" s="110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3"/>
      <c r="U2762" s="1"/>
      <c r="V2762" s="1"/>
    </row>
    <row r="2763" spans="1:22" x14ac:dyDescent="0.25">
      <c r="A2763" s="1"/>
      <c r="B2763" s="1"/>
      <c r="C2763" s="1"/>
      <c r="D2763" s="1"/>
      <c r="E2763" s="110"/>
      <c r="F2763" s="1"/>
      <c r="G2763" s="1"/>
      <c r="H2763" s="110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3"/>
      <c r="U2763" s="1"/>
      <c r="V2763" s="1"/>
    </row>
    <row r="2764" spans="1:22" x14ac:dyDescent="0.25">
      <c r="A2764" s="1"/>
      <c r="B2764" s="1"/>
      <c r="C2764" s="1"/>
      <c r="D2764" s="1"/>
      <c r="E2764" s="110"/>
      <c r="F2764" s="1"/>
      <c r="G2764" s="1"/>
      <c r="H2764" s="110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3"/>
      <c r="U2764" s="1"/>
      <c r="V2764" s="1"/>
    </row>
    <row r="2765" spans="1:22" x14ac:dyDescent="0.25">
      <c r="A2765" s="1"/>
      <c r="B2765" s="1"/>
      <c r="C2765" s="1"/>
      <c r="D2765" s="1"/>
      <c r="E2765" s="110"/>
      <c r="F2765" s="1"/>
      <c r="G2765" s="1"/>
      <c r="H2765" s="110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3"/>
      <c r="U2765" s="1"/>
      <c r="V2765" s="1"/>
    </row>
    <row r="2766" spans="1:22" x14ac:dyDescent="0.25">
      <c r="A2766" s="1"/>
      <c r="B2766" s="1"/>
      <c r="C2766" s="1"/>
      <c r="D2766" s="1"/>
      <c r="E2766" s="110"/>
      <c r="F2766" s="1"/>
      <c r="G2766" s="1"/>
      <c r="H2766" s="110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3"/>
      <c r="U2766" s="1"/>
      <c r="V2766" s="1"/>
    </row>
    <row r="2767" spans="1:22" x14ac:dyDescent="0.25">
      <c r="A2767" s="1"/>
      <c r="B2767" s="1"/>
      <c r="C2767" s="1"/>
      <c r="D2767" s="1"/>
      <c r="E2767" s="110"/>
      <c r="F2767" s="1"/>
      <c r="G2767" s="1"/>
      <c r="H2767" s="110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3"/>
      <c r="U2767" s="1"/>
      <c r="V2767" s="1"/>
    </row>
    <row r="2768" spans="1:22" x14ac:dyDescent="0.25">
      <c r="A2768" s="1"/>
      <c r="B2768" s="1"/>
      <c r="C2768" s="1"/>
      <c r="D2768" s="1"/>
      <c r="E2768" s="110"/>
      <c r="F2768" s="1"/>
      <c r="G2768" s="1"/>
      <c r="H2768" s="110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3"/>
      <c r="U2768" s="1"/>
      <c r="V2768" s="1"/>
    </row>
    <row r="2769" spans="1:22" x14ac:dyDescent="0.25">
      <c r="A2769" s="1"/>
      <c r="B2769" s="1"/>
      <c r="C2769" s="1"/>
      <c r="D2769" s="1"/>
      <c r="E2769" s="110"/>
      <c r="F2769" s="1"/>
      <c r="G2769" s="1"/>
      <c r="H2769" s="110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3"/>
      <c r="U2769" s="1"/>
      <c r="V2769" s="1"/>
    </row>
    <row r="2770" spans="1:22" x14ac:dyDescent="0.25">
      <c r="A2770" s="1"/>
      <c r="B2770" s="1"/>
      <c r="C2770" s="1"/>
      <c r="D2770" s="1"/>
      <c r="E2770" s="110"/>
      <c r="F2770" s="1"/>
      <c r="G2770" s="1"/>
      <c r="H2770" s="110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3"/>
      <c r="U2770" s="1"/>
      <c r="V2770" s="1"/>
    </row>
    <row r="2771" spans="1:22" x14ac:dyDescent="0.25">
      <c r="A2771" s="1"/>
      <c r="B2771" s="1"/>
      <c r="C2771" s="1"/>
      <c r="D2771" s="1"/>
      <c r="E2771" s="110"/>
      <c r="F2771" s="1"/>
      <c r="G2771" s="1"/>
      <c r="H2771" s="110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3"/>
      <c r="U2771" s="1"/>
      <c r="V2771" s="1"/>
    </row>
    <row r="2772" spans="1:22" x14ac:dyDescent="0.25">
      <c r="A2772" s="1"/>
      <c r="B2772" s="1"/>
      <c r="C2772" s="1"/>
      <c r="D2772" s="1"/>
      <c r="E2772" s="110"/>
      <c r="F2772" s="1"/>
      <c r="G2772" s="1"/>
      <c r="H2772" s="110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3"/>
      <c r="U2772" s="1"/>
      <c r="V2772" s="1"/>
    </row>
    <row r="2773" spans="1:22" x14ac:dyDescent="0.25">
      <c r="A2773" s="1"/>
      <c r="B2773" s="1"/>
      <c r="C2773" s="1"/>
      <c r="D2773" s="1"/>
      <c r="E2773" s="110"/>
      <c r="F2773" s="1"/>
      <c r="G2773" s="1"/>
      <c r="H2773" s="110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3"/>
      <c r="U2773" s="1"/>
      <c r="V2773" s="1"/>
    </row>
    <row r="2774" spans="1:22" x14ac:dyDescent="0.25">
      <c r="A2774" s="1"/>
      <c r="B2774" s="1"/>
      <c r="C2774" s="1"/>
      <c r="D2774" s="1"/>
      <c r="E2774" s="110"/>
      <c r="F2774" s="1"/>
      <c r="G2774" s="1"/>
      <c r="H2774" s="110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3"/>
      <c r="U2774" s="1"/>
      <c r="V2774" s="1"/>
    </row>
    <row r="2775" spans="1:22" x14ac:dyDescent="0.25">
      <c r="A2775" s="1"/>
      <c r="B2775" s="1"/>
      <c r="C2775" s="1"/>
      <c r="D2775" s="1"/>
      <c r="E2775" s="110"/>
      <c r="F2775" s="1"/>
      <c r="G2775" s="1"/>
      <c r="H2775" s="110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3"/>
      <c r="U2775" s="1"/>
      <c r="V2775" s="1"/>
    </row>
    <row r="2776" spans="1:22" x14ac:dyDescent="0.25">
      <c r="A2776" s="1"/>
      <c r="B2776" s="1"/>
      <c r="C2776" s="1"/>
      <c r="D2776" s="1"/>
      <c r="E2776" s="110"/>
      <c r="F2776" s="1"/>
      <c r="G2776" s="1"/>
      <c r="H2776" s="110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3"/>
      <c r="U2776" s="1"/>
      <c r="V2776" s="1"/>
    </row>
    <row r="2777" spans="1:22" x14ac:dyDescent="0.25">
      <c r="A2777" s="1"/>
      <c r="B2777" s="1"/>
      <c r="C2777" s="1"/>
      <c r="D2777" s="1"/>
      <c r="E2777" s="110"/>
      <c r="F2777" s="1"/>
      <c r="G2777" s="1"/>
      <c r="H2777" s="110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3"/>
      <c r="U2777" s="1"/>
      <c r="V2777" s="1"/>
    </row>
    <row r="2778" spans="1:22" x14ac:dyDescent="0.25">
      <c r="A2778" s="1"/>
      <c r="B2778" s="1"/>
      <c r="C2778" s="1"/>
      <c r="D2778" s="1"/>
      <c r="E2778" s="110"/>
      <c r="F2778" s="1"/>
      <c r="G2778" s="1"/>
      <c r="H2778" s="110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3"/>
      <c r="U2778" s="1"/>
      <c r="V2778" s="1"/>
    </row>
    <row r="2779" spans="1:22" x14ac:dyDescent="0.25">
      <c r="A2779" s="1"/>
      <c r="B2779" s="1"/>
      <c r="C2779" s="1"/>
      <c r="D2779" s="1"/>
      <c r="E2779" s="110"/>
      <c r="F2779" s="1"/>
      <c r="G2779" s="1"/>
      <c r="H2779" s="110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3"/>
      <c r="U2779" s="1"/>
      <c r="V2779" s="1"/>
    </row>
    <row r="2780" spans="1:22" x14ac:dyDescent="0.25">
      <c r="A2780" s="1"/>
      <c r="B2780" s="1"/>
      <c r="C2780" s="1"/>
      <c r="D2780" s="1"/>
      <c r="E2780" s="110"/>
      <c r="F2780" s="1"/>
      <c r="G2780" s="1"/>
      <c r="H2780" s="110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3"/>
      <c r="U2780" s="1"/>
      <c r="V2780" s="1"/>
    </row>
    <row r="2781" spans="1:22" x14ac:dyDescent="0.25">
      <c r="A2781" s="1"/>
      <c r="B2781" s="1"/>
      <c r="C2781" s="1"/>
      <c r="D2781" s="1"/>
      <c r="E2781" s="110"/>
      <c r="F2781" s="1"/>
      <c r="G2781" s="1"/>
      <c r="H2781" s="110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3"/>
      <c r="U2781" s="1"/>
      <c r="V2781" s="1"/>
    </row>
    <row r="2782" spans="1:22" x14ac:dyDescent="0.25">
      <c r="A2782" s="1"/>
      <c r="B2782" s="1"/>
      <c r="C2782" s="1"/>
      <c r="D2782" s="1"/>
      <c r="E2782" s="110"/>
      <c r="F2782" s="1"/>
      <c r="G2782" s="1"/>
      <c r="H2782" s="110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3"/>
      <c r="U2782" s="1"/>
      <c r="V2782" s="1"/>
    </row>
    <row r="2783" spans="1:22" x14ac:dyDescent="0.25">
      <c r="A2783" s="1"/>
      <c r="B2783" s="1"/>
      <c r="C2783" s="1"/>
      <c r="D2783" s="1"/>
      <c r="E2783" s="110"/>
      <c r="F2783" s="1"/>
      <c r="G2783" s="1"/>
      <c r="H2783" s="110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3"/>
      <c r="U2783" s="1"/>
      <c r="V2783" s="1"/>
    </row>
    <row r="2784" spans="1:22" x14ac:dyDescent="0.25">
      <c r="A2784" s="1"/>
      <c r="B2784" s="1"/>
      <c r="C2784" s="1"/>
      <c r="D2784" s="1"/>
      <c r="E2784" s="110"/>
      <c r="F2784" s="1"/>
      <c r="G2784" s="1"/>
      <c r="H2784" s="110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3"/>
      <c r="U2784" s="1"/>
      <c r="V2784" s="1"/>
    </row>
    <row r="2785" spans="1:22" x14ac:dyDescent="0.25">
      <c r="A2785" s="1"/>
      <c r="B2785" s="1"/>
      <c r="C2785" s="1"/>
      <c r="D2785" s="1"/>
      <c r="E2785" s="110"/>
      <c r="F2785" s="1"/>
      <c r="G2785" s="1"/>
      <c r="H2785" s="110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3"/>
      <c r="U2785" s="1"/>
      <c r="V2785" s="1"/>
    </row>
    <row r="2786" spans="1:22" x14ac:dyDescent="0.25">
      <c r="A2786" s="1"/>
      <c r="B2786" s="1"/>
      <c r="C2786" s="1"/>
      <c r="D2786" s="1"/>
      <c r="E2786" s="110"/>
      <c r="F2786" s="1"/>
      <c r="G2786" s="1"/>
      <c r="H2786" s="110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3"/>
      <c r="U2786" s="1"/>
      <c r="V2786" s="1"/>
    </row>
    <row r="2787" spans="1:22" x14ac:dyDescent="0.25">
      <c r="A2787" s="1"/>
      <c r="B2787" s="1"/>
      <c r="C2787" s="1"/>
      <c r="D2787" s="1"/>
      <c r="E2787" s="110"/>
      <c r="F2787" s="1"/>
      <c r="G2787" s="1"/>
      <c r="H2787" s="110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3"/>
      <c r="U2787" s="1"/>
      <c r="V2787" s="1"/>
    </row>
    <row r="2788" spans="1:22" x14ac:dyDescent="0.25">
      <c r="A2788" s="1"/>
      <c r="B2788" s="1"/>
      <c r="C2788" s="1"/>
      <c r="D2788" s="1"/>
      <c r="E2788" s="110"/>
      <c r="F2788" s="1"/>
      <c r="G2788" s="1"/>
      <c r="H2788" s="110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3"/>
      <c r="U2788" s="1"/>
      <c r="V2788" s="1"/>
    </row>
    <row r="2789" spans="1:22" x14ac:dyDescent="0.25">
      <c r="A2789" s="1"/>
      <c r="B2789" s="1"/>
      <c r="C2789" s="1"/>
      <c r="D2789" s="1"/>
      <c r="E2789" s="110"/>
      <c r="F2789" s="1"/>
      <c r="G2789" s="1"/>
      <c r="H2789" s="110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3"/>
      <c r="U2789" s="1"/>
      <c r="V2789" s="1"/>
    </row>
    <row r="2790" spans="1:22" x14ac:dyDescent="0.25">
      <c r="A2790" s="1"/>
      <c r="B2790" s="1"/>
      <c r="C2790" s="1"/>
      <c r="D2790" s="1"/>
      <c r="E2790" s="110"/>
      <c r="F2790" s="1"/>
      <c r="G2790" s="1"/>
      <c r="H2790" s="110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3"/>
      <c r="U2790" s="1"/>
      <c r="V2790" s="1"/>
    </row>
    <row r="2791" spans="1:22" x14ac:dyDescent="0.25">
      <c r="A2791" s="1"/>
      <c r="B2791" s="1"/>
      <c r="C2791" s="1"/>
      <c r="D2791" s="1"/>
      <c r="E2791" s="110"/>
      <c r="F2791" s="1"/>
      <c r="G2791" s="1"/>
      <c r="H2791" s="110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3"/>
      <c r="U2791" s="1"/>
      <c r="V2791" s="1"/>
    </row>
    <row r="2792" spans="1:22" x14ac:dyDescent="0.25">
      <c r="A2792" s="1"/>
      <c r="B2792" s="1"/>
      <c r="C2792" s="1"/>
      <c r="D2792" s="1"/>
      <c r="E2792" s="110"/>
      <c r="F2792" s="1"/>
      <c r="G2792" s="1"/>
      <c r="H2792" s="110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3"/>
      <c r="U2792" s="1"/>
      <c r="V2792" s="1"/>
    </row>
    <row r="2793" spans="1:22" x14ac:dyDescent="0.25">
      <c r="A2793" s="1"/>
      <c r="B2793" s="1"/>
      <c r="C2793" s="1"/>
      <c r="D2793" s="1"/>
      <c r="E2793" s="110"/>
      <c r="F2793" s="1"/>
      <c r="G2793" s="1"/>
      <c r="H2793" s="110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3"/>
      <c r="U2793" s="1"/>
      <c r="V2793" s="1"/>
    </row>
    <row r="2794" spans="1:22" x14ac:dyDescent="0.25">
      <c r="A2794" s="1"/>
      <c r="B2794" s="1"/>
      <c r="C2794" s="1"/>
      <c r="D2794" s="1"/>
      <c r="E2794" s="110"/>
      <c r="F2794" s="1"/>
      <c r="G2794" s="1"/>
      <c r="H2794" s="110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3"/>
      <c r="U2794" s="1"/>
      <c r="V2794" s="1"/>
    </row>
    <row r="2795" spans="1:22" x14ac:dyDescent="0.25">
      <c r="A2795" s="1"/>
      <c r="B2795" s="1"/>
      <c r="C2795" s="1"/>
      <c r="D2795" s="1"/>
      <c r="E2795" s="110"/>
      <c r="F2795" s="1"/>
      <c r="G2795" s="1"/>
      <c r="H2795" s="110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3"/>
      <c r="U2795" s="1"/>
      <c r="V2795" s="1"/>
    </row>
    <row r="2796" spans="1:22" x14ac:dyDescent="0.25">
      <c r="A2796" s="1"/>
      <c r="B2796" s="1"/>
      <c r="C2796" s="1"/>
      <c r="D2796" s="1"/>
      <c r="E2796" s="110"/>
      <c r="F2796" s="1"/>
      <c r="G2796" s="1"/>
      <c r="H2796" s="110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3"/>
      <c r="U2796" s="1"/>
      <c r="V2796" s="1"/>
    </row>
    <row r="2797" spans="1:22" x14ac:dyDescent="0.25">
      <c r="A2797" s="1"/>
      <c r="B2797" s="1"/>
      <c r="C2797" s="1"/>
      <c r="D2797" s="1"/>
      <c r="E2797" s="110"/>
      <c r="F2797" s="1"/>
      <c r="G2797" s="1"/>
      <c r="H2797" s="110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3"/>
      <c r="U2797" s="1"/>
      <c r="V2797" s="1"/>
    </row>
    <row r="2798" spans="1:22" x14ac:dyDescent="0.25">
      <c r="A2798" s="1"/>
      <c r="B2798" s="1"/>
      <c r="C2798" s="1"/>
      <c r="D2798" s="1"/>
      <c r="E2798" s="110"/>
      <c r="F2798" s="1"/>
      <c r="G2798" s="1"/>
      <c r="H2798" s="110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3"/>
      <c r="U2798" s="1"/>
      <c r="V2798" s="1"/>
    </row>
    <row r="2799" spans="1:22" x14ac:dyDescent="0.25">
      <c r="A2799" s="1"/>
      <c r="B2799" s="1"/>
      <c r="C2799" s="1"/>
      <c r="D2799" s="1"/>
      <c r="E2799" s="110"/>
      <c r="F2799" s="1"/>
      <c r="G2799" s="1"/>
      <c r="H2799" s="110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3"/>
      <c r="U2799" s="1"/>
      <c r="V2799" s="1"/>
    </row>
    <row r="2800" spans="1:22" x14ac:dyDescent="0.25">
      <c r="A2800" s="1"/>
      <c r="B2800" s="1"/>
      <c r="C2800" s="1"/>
      <c r="D2800" s="1"/>
      <c r="E2800" s="110"/>
      <c r="F2800" s="1"/>
      <c r="G2800" s="1"/>
      <c r="H2800" s="110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3"/>
      <c r="U2800" s="1"/>
      <c r="V2800" s="1"/>
    </row>
    <row r="2801" spans="1:22" x14ac:dyDescent="0.25">
      <c r="A2801" s="1"/>
      <c r="B2801" s="1"/>
      <c r="C2801" s="1"/>
      <c r="D2801" s="1"/>
      <c r="E2801" s="110"/>
      <c r="F2801" s="1"/>
      <c r="G2801" s="1"/>
      <c r="H2801" s="110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3"/>
      <c r="U2801" s="1"/>
      <c r="V2801" s="1"/>
    </row>
    <row r="2802" spans="1:22" x14ac:dyDescent="0.25">
      <c r="A2802" s="1"/>
      <c r="B2802" s="1"/>
      <c r="C2802" s="1"/>
      <c r="D2802" s="1"/>
      <c r="E2802" s="110"/>
      <c r="F2802" s="1"/>
      <c r="G2802" s="1"/>
      <c r="H2802" s="110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3"/>
      <c r="U2802" s="1"/>
      <c r="V2802" s="1"/>
    </row>
    <row r="2803" spans="1:22" x14ac:dyDescent="0.25">
      <c r="A2803" s="1"/>
      <c r="B2803" s="1"/>
      <c r="C2803" s="1"/>
      <c r="D2803" s="1"/>
      <c r="E2803" s="110"/>
      <c r="F2803" s="1"/>
      <c r="G2803" s="1"/>
      <c r="H2803" s="110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3"/>
      <c r="U2803" s="1"/>
      <c r="V2803" s="1"/>
    </row>
    <row r="2804" spans="1:22" x14ac:dyDescent="0.25">
      <c r="A2804" s="1"/>
      <c r="B2804" s="1"/>
      <c r="C2804" s="1"/>
      <c r="D2804" s="1"/>
      <c r="E2804" s="110"/>
      <c r="F2804" s="1"/>
      <c r="G2804" s="1"/>
      <c r="H2804" s="110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3"/>
      <c r="U2804" s="1"/>
      <c r="V2804" s="1"/>
    </row>
    <row r="2805" spans="1:22" x14ac:dyDescent="0.25">
      <c r="A2805" s="1"/>
      <c r="B2805" s="1"/>
      <c r="C2805" s="1"/>
      <c r="D2805" s="1"/>
      <c r="E2805" s="110"/>
      <c r="F2805" s="1"/>
      <c r="G2805" s="1"/>
      <c r="H2805" s="110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3"/>
      <c r="U2805" s="1"/>
      <c r="V2805" s="1"/>
    </row>
    <row r="2806" spans="1:22" x14ac:dyDescent="0.25">
      <c r="A2806" s="1"/>
      <c r="B2806" s="1"/>
      <c r="C2806" s="1"/>
      <c r="D2806" s="1"/>
      <c r="E2806" s="110"/>
      <c r="F2806" s="1"/>
      <c r="G2806" s="1"/>
      <c r="H2806" s="110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3"/>
      <c r="U2806" s="1"/>
      <c r="V2806" s="1"/>
    </row>
    <row r="2807" spans="1:22" x14ac:dyDescent="0.25">
      <c r="A2807" s="1"/>
      <c r="B2807" s="1"/>
      <c r="C2807" s="1"/>
      <c r="D2807" s="1"/>
      <c r="E2807" s="110"/>
      <c r="F2807" s="1"/>
      <c r="G2807" s="1"/>
      <c r="H2807" s="110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3"/>
      <c r="U2807" s="1"/>
      <c r="V2807" s="1"/>
    </row>
    <row r="2808" spans="1:22" x14ac:dyDescent="0.25">
      <c r="A2808" s="1"/>
      <c r="B2808" s="1"/>
      <c r="C2808" s="1"/>
      <c r="D2808" s="1"/>
      <c r="E2808" s="110"/>
      <c r="F2808" s="1"/>
      <c r="G2808" s="1"/>
      <c r="H2808" s="110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3"/>
      <c r="U2808" s="1"/>
      <c r="V2808" s="1"/>
    </row>
    <row r="2809" spans="1:22" x14ac:dyDescent="0.25">
      <c r="A2809" s="1"/>
      <c r="B2809" s="1"/>
      <c r="C2809" s="1"/>
      <c r="D2809" s="1"/>
      <c r="E2809" s="110"/>
      <c r="F2809" s="1"/>
      <c r="G2809" s="1"/>
      <c r="H2809" s="110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3"/>
      <c r="U2809" s="1"/>
      <c r="V2809" s="1"/>
    </row>
    <row r="2810" spans="1:22" x14ac:dyDescent="0.25">
      <c r="A2810" s="1"/>
      <c r="B2810" s="1"/>
      <c r="C2810" s="1"/>
      <c r="D2810" s="1"/>
      <c r="E2810" s="110"/>
      <c r="F2810" s="1"/>
      <c r="G2810" s="1"/>
      <c r="H2810" s="110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3"/>
      <c r="U2810" s="1"/>
      <c r="V2810" s="1"/>
    </row>
    <row r="2811" spans="1:22" x14ac:dyDescent="0.25">
      <c r="A2811" s="1"/>
      <c r="B2811" s="1"/>
      <c r="C2811" s="1"/>
      <c r="D2811" s="1"/>
      <c r="E2811" s="110"/>
      <c r="F2811" s="1"/>
      <c r="G2811" s="1"/>
      <c r="H2811" s="110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3"/>
      <c r="U2811" s="1"/>
      <c r="V2811" s="1"/>
    </row>
    <row r="2812" spans="1:22" x14ac:dyDescent="0.25">
      <c r="A2812" s="1"/>
      <c r="B2812" s="1"/>
      <c r="C2812" s="1"/>
      <c r="D2812" s="1"/>
      <c r="E2812" s="110"/>
      <c r="F2812" s="1"/>
      <c r="G2812" s="1"/>
      <c r="H2812" s="110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3"/>
      <c r="U2812" s="1"/>
      <c r="V2812" s="1"/>
    </row>
    <row r="2813" spans="1:22" x14ac:dyDescent="0.25">
      <c r="A2813" s="1"/>
      <c r="B2813" s="1"/>
      <c r="C2813" s="1"/>
      <c r="D2813" s="1"/>
      <c r="E2813" s="110"/>
      <c r="F2813" s="1"/>
      <c r="G2813" s="1"/>
      <c r="H2813" s="110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3"/>
      <c r="U2813" s="1"/>
      <c r="V2813" s="1"/>
    </row>
    <row r="2814" spans="1:22" x14ac:dyDescent="0.25">
      <c r="A2814" s="1"/>
      <c r="B2814" s="1"/>
      <c r="C2814" s="1"/>
      <c r="D2814" s="1"/>
      <c r="E2814" s="110"/>
      <c r="F2814" s="1"/>
      <c r="G2814" s="1"/>
      <c r="H2814" s="110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3"/>
      <c r="U2814" s="1"/>
      <c r="V2814" s="1"/>
    </row>
    <row r="2815" spans="1:22" x14ac:dyDescent="0.25">
      <c r="A2815" s="1"/>
      <c r="B2815" s="1"/>
      <c r="C2815" s="1"/>
      <c r="D2815" s="1"/>
      <c r="E2815" s="110"/>
      <c r="F2815" s="1"/>
      <c r="G2815" s="1"/>
      <c r="H2815" s="110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3"/>
      <c r="U2815" s="1"/>
      <c r="V2815" s="1"/>
    </row>
    <row r="2816" spans="1:22" x14ac:dyDescent="0.25">
      <c r="A2816" s="1"/>
      <c r="B2816" s="1"/>
      <c r="C2816" s="1"/>
      <c r="D2816" s="1"/>
      <c r="E2816" s="110"/>
      <c r="F2816" s="1"/>
      <c r="G2816" s="1"/>
      <c r="H2816" s="110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3"/>
      <c r="U2816" s="1"/>
      <c r="V2816" s="1"/>
    </row>
    <row r="2817" spans="1:22" x14ac:dyDescent="0.25">
      <c r="A2817" s="1"/>
      <c r="B2817" s="1"/>
      <c r="C2817" s="1"/>
      <c r="D2817" s="1"/>
      <c r="E2817" s="110"/>
      <c r="F2817" s="1"/>
      <c r="G2817" s="1"/>
      <c r="H2817" s="110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3"/>
      <c r="U2817" s="1"/>
      <c r="V2817" s="1"/>
    </row>
    <row r="2818" spans="1:22" x14ac:dyDescent="0.25">
      <c r="A2818" s="1"/>
      <c r="B2818" s="1"/>
      <c r="C2818" s="1"/>
      <c r="D2818" s="1"/>
      <c r="E2818" s="110"/>
      <c r="F2818" s="1"/>
      <c r="G2818" s="1"/>
      <c r="H2818" s="110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3"/>
      <c r="U2818" s="1"/>
      <c r="V2818" s="1"/>
    </row>
    <row r="2819" spans="1:22" x14ac:dyDescent="0.25">
      <c r="A2819" s="1"/>
      <c r="B2819" s="1"/>
      <c r="C2819" s="1"/>
      <c r="D2819" s="1"/>
      <c r="E2819" s="110"/>
      <c r="F2819" s="1"/>
      <c r="G2819" s="1"/>
      <c r="H2819" s="110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3"/>
      <c r="U2819" s="1"/>
      <c r="V2819" s="1"/>
    </row>
    <row r="2820" spans="1:22" x14ac:dyDescent="0.25">
      <c r="A2820" s="1"/>
      <c r="B2820" s="1"/>
      <c r="C2820" s="1"/>
      <c r="D2820" s="1"/>
      <c r="E2820" s="110"/>
      <c r="F2820" s="1"/>
      <c r="G2820" s="1"/>
      <c r="H2820" s="110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3"/>
      <c r="U2820" s="1"/>
      <c r="V2820" s="1"/>
    </row>
    <row r="2821" spans="1:22" x14ac:dyDescent="0.25">
      <c r="A2821" s="1"/>
      <c r="B2821" s="1"/>
      <c r="C2821" s="1"/>
      <c r="D2821" s="1"/>
      <c r="E2821" s="110"/>
      <c r="F2821" s="1"/>
      <c r="G2821" s="1"/>
      <c r="H2821" s="110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3"/>
      <c r="U2821" s="1"/>
      <c r="V2821" s="1"/>
    </row>
    <row r="2822" spans="1:22" x14ac:dyDescent="0.25">
      <c r="A2822" s="1"/>
      <c r="B2822" s="1"/>
      <c r="C2822" s="1"/>
      <c r="D2822" s="1"/>
      <c r="E2822" s="110"/>
      <c r="F2822" s="1"/>
      <c r="G2822" s="1"/>
      <c r="H2822" s="110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3"/>
      <c r="U2822" s="1"/>
      <c r="V2822" s="1"/>
    </row>
    <row r="2823" spans="1:22" x14ac:dyDescent="0.25">
      <c r="A2823" s="1"/>
      <c r="B2823" s="1"/>
      <c r="C2823" s="1"/>
      <c r="D2823" s="1"/>
      <c r="E2823" s="110"/>
      <c r="F2823" s="1"/>
      <c r="G2823" s="1"/>
      <c r="H2823" s="110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3"/>
      <c r="U2823" s="1"/>
      <c r="V2823" s="1"/>
    </row>
    <row r="2824" spans="1:22" x14ac:dyDescent="0.25">
      <c r="A2824" s="1"/>
      <c r="B2824" s="1"/>
      <c r="C2824" s="1"/>
      <c r="D2824" s="1"/>
      <c r="E2824" s="110"/>
      <c r="F2824" s="1"/>
      <c r="G2824" s="1"/>
      <c r="H2824" s="110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3"/>
      <c r="U2824" s="1"/>
      <c r="V2824" s="1"/>
    </row>
    <row r="2825" spans="1:22" x14ac:dyDescent="0.25">
      <c r="A2825" s="1"/>
      <c r="B2825" s="1"/>
      <c r="C2825" s="1"/>
      <c r="D2825" s="1"/>
      <c r="E2825" s="110"/>
      <c r="F2825" s="1"/>
      <c r="G2825" s="1"/>
      <c r="H2825" s="110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3"/>
      <c r="U2825" s="1"/>
      <c r="V2825" s="1"/>
    </row>
    <row r="2826" spans="1:22" x14ac:dyDescent="0.25">
      <c r="A2826" s="1"/>
      <c r="B2826" s="1"/>
      <c r="C2826" s="1"/>
      <c r="D2826" s="1"/>
      <c r="E2826" s="110"/>
      <c r="F2826" s="1"/>
      <c r="G2826" s="1"/>
      <c r="H2826" s="110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3"/>
      <c r="U2826" s="1"/>
      <c r="V2826" s="1"/>
    </row>
    <row r="2827" spans="1:22" x14ac:dyDescent="0.25">
      <c r="A2827" s="1"/>
      <c r="B2827" s="1"/>
      <c r="C2827" s="1"/>
      <c r="D2827" s="1"/>
      <c r="E2827" s="110"/>
      <c r="F2827" s="1"/>
      <c r="G2827" s="1"/>
      <c r="H2827" s="110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3"/>
      <c r="U2827" s="1"/>
      <c r="V2827" s="1"/>
    </row>
    <row r="2828" spans="1:22" x14ac:dyDescent="0.25">
      <c r="A2828" s="1"/>
      <c r="B2828" s="1"/>
      <c r="C2828" s="1"/>
      <c r="D2828" s="1"/>
      <c r="E2828" s="110"/>
      <c r="F2828" s="1"/>
      <c r="G2828" s="1"/>
      <c r="H2828" s="110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3"/>
      <c r="U2828" s="1"/>
      <c r="V2828" s="1"/>
    </row>
    <row r="2829" spans="1:22" x14ac:dyDescent="0.25">
      <c r="A2829" s="1"/>
      <c r="B2829" s="1"/>
      <c r="C2829" s="1"/>
      <c r="D2829" s="1"/>
      <c r="E2829" s="110"/>
      <c r="F2829" s="1"/>
      <c r="G2829" s="1"/>
      <c r="H2829" s="110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3"/>
      <c r="U2829" s="1"/>
      <c r="V2829" s="1"/>
    </row>
    <row r="2830" spans="1:22" x14ac:dyDescent="0.25">
      <c r="A2830" s="1"/>
      <c r="B2830" s="1"/>
      <c r="C2830" s="1"/>
      <c r="D2830" s="1"/>
      <c r="E2830" s="110"/>
      <c r="F2830" s="1"/>
      <c r="G2830" s="1"/>
      <c r="H2830" s="110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3"/>
      <c r="U2830" s="1"/>
      <c r="V2830" s="1"/>
    </row>
    <row r="2831" spans="1:22" x14ac:dyDescent="0.25">
      <c r="A2831" s="1"/>
      <c r="B2831" s="1"/>
      <c r="C2831" s="1"/>
      <c r="D2831" s="1"/>
      <c r="E2831" s="110"/>
      <c r="F2831" s="1"/>
      <c r="G2831" s="1"/>
      <c r="H2831" s="110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3"/>
      <c r="U2831" s="1"/>
      <c r="V2831" s="1"/>
    </row>
    <row r="2832" spans="1:22" x14ac:dyDescent="0.25">
      <c r="A2832" s="1"/>
      <c r="B2832" s="1"/>
      <c r="C2832" s="1"/>
      <c r="D2832" s="1"/>
      <c r="E2832" s="110"/>
      <c r="F2832" s="1"/>
      <c r="G2832" s="1"/>
      <c r="H2832" s="110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3"/>
      <c r="U2832" s="1"/>
      <c r="V2832" s="1"/>
    </row>
    <row r="2833" spans="1:22" x14ac:dyDescent="0.25">
      <c r="A2833" s="1"/>
      <c r="B2833" s="1"/>
      <c r="C2833" s="1"/>
      <c r="D2833" s="1"/>
      <c r="E2833" s="110"/>
      <c r="F2833" s="1"/>
      <c r="G2833" s="1"/>
      <c r="H2833" s="110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3"/>
      <c r="U2833" s="1"/>
      <c r="V2833" s="1"/>
    </row>
    <row r="2834" spans="1:22" x14ac:dyDescent="0.25">
      <c r="A2834" s="1"/>
      <c r="B2834" s="1"/>
      <c r="C2834" s="1"/>
      <c r="D2834" s="1"/>
      <c r="E2834" s="110"/>
      <c r="F2834" s="1"/>
      <c r="G2834" s="1"/>
      <c r="H2834" s="110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3"/>
      <c r="U2834" s="1"/>
      <c r="V2834" s="1"/>
    </row>
    <row r="2835" spans="1:22" x14ac:dyDescent="0.25">
      <c r="A2835" s="1"/>
      <c r="B2835" s="1"/>
      <c r="C2835" s="1"/>
      <c r="D2835" s="1"/>
      <c r="E2835" s="110"/>
      <c r="F2835" s="1"/>
      <c r="G2835" s="1"/>
      <c r="H2835" s="110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3"/>
      <c r="U2835" s="1"/>
      <c r="V2835" s="1"/>
    </row>
    <row r="2836" spans="1:22" x14ac:dyDescent="0.25">
      <c r="A2836" s="1"/>
      <c r="B2836" s="1"/>
      <c r="C2836" s="1"/>
      <c r="D2836" s="1"/>
      <c r="E2836" s="110"/>
      <c r="F2836" s="1"/>
      <c r="G2836" s="1"/>
      <c r="H2836" s="110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3"/>
      <c r="U2836" s="1"/>
      <c r="V2836" s="1"/>
    </row>
    <row r="2837" spans="1:22" x14ac:dyDescent="0.25">
      <c r="A2837" s="1"/>
      <c r="B2837" s="1"/>
      <c r="C2837" s="1"/>
      <c r="D2837" s="1"/>
      <c r="E2837" s="110"/>
      <c r="F2837" s="1"/>
      <c r="G2837" s="1"/>
      <c r="H2837" s="110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3"/>
      <c r="U2837" s="1"/>
      <c r="V2837" s="1"/>
    </row>
    <row r="2838" spans="1:22" x14ac:dyDescent="0.25">
      <c r="A2838" s="1"/>
      <c r="B2838" s="1"/>
      <c r="C2838" s="1"/>
      <c r="D2838" s="1"/>
      <c r="E2838" s="110"/>
      <c r="F2838" s="1"/>
      <c r="G2838" s="1"/>
      <c r="H2838" s="110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3"/>
      <c r="U2838" s="1"/>
      <c r="V2838" s="1"/>
    </row>
    <row r="2839" spans="1:22" x14ac:dyDescent="0.25">
      <c r="A2839" s="1"/>
      <c r="B2839" s="1"/>
      <c r="C2839" s="1"/>
      <c r="D2839" s="1"/>
      <c r="E2839" s="110"/>
      <c r="F2839" s="1"/>
      <c r="G2839" s="1"/>
      <c r="H2839" s="110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3"/>
      <c r="U2839" s="1"/>
      <c r="V2839" s="1"/>
    </row>
    <row r="2840" spans="1:22" x14ac:dyDescent="0.25">
      <c r="A2840" s="1"/>
      <c r="B2840" s="1"/>
      <c r="C2840" s="1"/>
      <c r="D2840" s="1"/>
      <c r="E2840" s="110"/>
      <c r="F2840" s="1"/>
      <c r="G2840" s="1"/>
      <c r="H2840" s="110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3"/>
      <c r="U2840" s="1"/>
      <c r="V2840" s="1"/>
    </row>
    <row r="2841" spans="1:22" x14ac:dyDescent="0.25">
      <c r="A2841" s="1"/>
      <c r="B2841" s="1"/>
      <c r="C2841" s="1"/>
      <c r="D2841" s="1"/>
      <c r="E2841" s="110"/>
      <c r="F2841" s="1"/>
      <c r="G2841" s="1"/>
      <c r="H2841" s="110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3"/>
      <c r="U2841" s="1"/>
      <c r="V2841" s="1"/>
    </row>
    <row r="2842" spans="1:22" x14ac:dyDescent="0.25">
      <c r="A2842" s="1"/>
      <c r="B2842" s="1"/>
      <c r="C2842" s="1"/>
      <c r="D2842" s="1"/>
      <c r="E2842" s="110"/>
      <c r="F2842" s="1"/>
      <c r="G2842" s="1"/>
      <c r="H2842" s="110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3"/>
      <c r="U2842" s="1"/>
      <c r="V2842" s="1"/>
    </row>
    <row r="2843" spans="1:22" x14ac:dyDescent="0.25">
      <c r="A2843" s="1"/>
      <c r="B2843" s="1"/>
      <c r="C2843" s="1"/>
      <c r="D2843" s="1"/>
      <c r="E2843" s="110"/>
      <c r="F2843" s="1"/>
      <c r="G2843" s="1"/>
      <c r="H2843" s="110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3"/>
      <c r="U2843" s="1"/>
      <c r="V2843" s="1"/>
    </row>
    <row r="2844" spans="1:22" x14ac:dyDescent="0.25">
      <c r="A2844" s="1"/>
      <c r="B2844" s="1"/>
      <c r="C2844" s="1"/>
      <c r="D2844" s="1"/>
      <c r="E2844" s="110"/>
      <c r="F2844" s="1"/>
      <c r="G2844" s="1"/>
      <c r="H2844" s="110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3"/>
      <c r="U2844" s="1"/>
      <c r="V2844" s="1"/>
    </row>
    <row r="2845" spans="1:22" x14ac:dyDescent="0.25">
      <c r="A2845" s="1"/>
      <c r="B2845" s="1"/>
      <c r="C2845" s="1"/>
      <c r="D2845" s="1"/>
      <c r="E2845" s="110"/>
      <c r="F2845" s="1"/>
      <c r="G2845" s="1"/>
      <c r="H2845" s="110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3"/>
      <c r="U2845" s="1"/>
      <c r="V2845" s="1"/>
    </row>
    <row r="2846" spans="1:22" x14ac:dyDescent="0.25">
      <c r="A2846" s="1"/>
      <c r="B2846" s="1"/>
      <c r="C2846" s="1"/>
      <c r="D2846" s="1"/>
      <c r="E2846" s="110"/>
      <c r="F2846" s="1"/>
      <c r="G2846" s="1"/>
      <c r="H2846" s="110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3"/>
      <c r="U2846" s="1"/>
      <c r="V2846" s="1"/>
    </row>
    <row r="2847" spans="1:22" x14ac:dyDescent="0.25">
      <c r="A2847" s="1"/>
      <c r="B2847" s="1"/>
      <c r="C2847" s="1"/>
      <c r="D2847" s="1"/>
      <c r="E2847" s="110"/>
      <c r="F2847" s="1"/>
      <c r="G2847" s="1"/>
      <c r="H2847" s="110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3"/>
      <c r="U2847" s="1"/>
      <c r="V2847" s="1"/>
    </row>
    <row r="2848" spans="1:22" x14ac:dyDescent="0.25">
      <c r="A2848" s="1"/>
      <c r="B2848" s="1"/>
      <c r="C2848" s="1"/>
      <c r="D2848" s="1"/>
      <c r="E2848" s="110"/>
      <c r="F2848" s="1"/>
      <c r="G2848" s="1"/>
      <c r="H2848" s="110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3"/>
      <c r="U2848" s="1"/>
      <c r="V2848" s="1"/>
    </row>
    <row r="2849" spans="1:22" x14ac:dyDescent="0.25">
      <c r="A2849" s="1"/>
      <c r="B2849" s="1"/>
      <c r="C2849" s="1"/>
      <c r="D2849" s="1"/>
      <c r="E2849" s="110"/>
      <c r="F2849" s="1"/>
      <c r="G2849" s="1"/>
      <c r="H2849" s="110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3"/>
      <c r="U2849" s="1"/>
      <c r="V2849" s="1"/>
    </row>
    <row r="2850" spans="1:22" x14ac:dyDescent="0.25">
      <c r="A2850" s="1"/>
      <c r="B2850" s="1"/>
      <c r="C2850" s="1"/>
      <c r="D2850" s="1"/>
      <c r="E2850" s="110"/>
      <c r="F2850" s="1"/>
      <c r="G2850" s="1"/>
      <c r="H2850" s="110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3"/>
      <c r="U2850" s="1"/>
      <c r="V2850" s="1"/>
    </row>
    <row r="2851" spans="1:22" x14ac:dyDescent="0.25">
      <c r="A2851" s="1"/>
      <c r="B2851" s="1"/>
      <c r="C2851" s="1"/>
      <c r="D2851" s="1"/>
      <c r="E2851" s="110"/>
      <c r="F2851" s="1"/>
      <c r="G2851" s="1"/>
      <c r="H2851" s="110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3"/>
      <c r="U2851" s="1"/>
      <c r="V2851" s="1"/>
    </row>
    <row r="2852" spans="1:22" x14ac:dyDescent="0.25">
      <c r="A2852" s="1"/>
      <c r="B2852" s="1"/>
      <c r="C2852" s="1"/>
      <c r="D2852" s="1"/>
      <c r="E2852" s="110"/>
      <c r="F2852" s="1"/>
      <c r="G2852" s="1"/>
      <c r="H2852" s="110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3"/>
      <c r="U2852" s="1"/>
      <c r="V2852" s="1"/>
    </row>
    <row r="2853" spans="1:22" x14ac:dyDescent="0.25">
      <c r="A2853" s="1"/>
      <c r="B2853" s="1"/>
      <c r="C2853" s="1"/>
      <c r="D2853" s="1"/>
      <c r="E2853" s="110"/>
      <c r="F2853" s="1"/>
      <c r="G2853" s="1"/>
      <c r="H2853" s="110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3"/>
      <c r="U2853" s="1"/>
      <c r="V2853" s="1"/>
    </row>
    <row r="2854" spans="1:22" x14ac:dyDescent="0.25">
      <c r="A2854" s="1"/>
      <c r="B2854" s="1"/>
      <c r="C2854" s="1"/>
      <c r="D2854" s="1"/>
      <c r="E2854" s="110"/>
      <c r="F2854" s="1"/>
      <c r="G2854" s="1"/>
      <c r="H2854" s="110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3"/>
      <c r="U2854" s="1"/>
      <c r="V2854" s="1"/>
    </row>
    <row r="2855" spans="1:22" x14ac:dyDescent="0.25">
      <c r="A2855" s="1"/>
      <c r="B2855" s="1"/>
      <c r="C2855" s="1"/>
      <c r="D2855" s="1"/>
      <c r="E2855" s="110"/>
      <c r="F2855" s="1"/>
      <c r="G2855" s="1"/>
      <c r="H2855" s="110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3"/>
      <c r="U2855" s="1"/>
      <c r="V2855" s="1"/>
    </row>
    <row r="2856" spans="1:22" x14ac:dyDescent="0.25">
      <c r="A2856" s="1"/>
      <c r="B2856" s="1"/>
      <c r="C2856" s="1"/>
      <c r="D2856" s="1"/>
      <c r="E2856" s="110"/>
      <c r="F2856" s="1"/>
      <c r="G2856" s="1"/>
      <c r="H2856" s="110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3"/>
      <c r="U2856" s="1"/>
      <c r="V2856" s="1"/>
    </row>
    <row r="2857" spans="1:22" x14ac:dyDescent="0.25">
      <c r="A2857" s="1"/>
      <c r="B2857" s="1"/>
      <c r="C2857" s="1"/>
      <c r="D2857" s="1"/>
      <c r="E2857" s="110"/>
      <c r="F2857" s="1"/>
      <c r="G2857" s="1"/>
      <c r="H2857" s="110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3"/>
      <c r="U2857" s="1"/>
      <c r="V2857" s="1"/>
    </row>
    <row r="2858" spans="1:22" x14ac:dyDescent="0.25">
      <c r="A2858" s="1"/>
      <c r="B2858" s="1"/>
      <c r="C2858" s="1"/>
      <c r="D2858" s="1"/>
      <c r="E2858" s="110"/>
      <c r="F2858" s="1"/>
      <c r="G2858" s="1"/>
      <c r="H2858" s="110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3"/>
      <c r="U2858" s="1"/>
      <c r="V2858" s="1"/>
    </row>
    <row r="2859" spans="1:22" x14ac:dyDescent="0.25">
      <c r="A2859" s="1"/>
      <c r="B2859" s="1"/>
      <c r="C2859" s="1"/>
      <c r="D2859" s="1"/>
      <c r="E2859" s="110"/>
      <c r="F2859" s="1"/>
      <c r="G2859" s="1"/>
      <c r="H2859" s="110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3"/>
      <c r="U2859" s="1"/>
      <c r="V2859" s="1"/>
    </row>
    <row r="2860" spans="1:22" x14ac:dyDescent="0.25">
      <c r="A2860" s="1"/>
      <c r="B2860" s="1"/>
      <c r="C2860" s="1"/>
      <c r="D2860" s="1"/>
      <c r="E2860" s="110"/>
      <c r="F2860" s="1"/>
      <c r="G2860" s="1"/>
      <c r="H2860" s="110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3"/>
      <c r="U2860" s="1"/>
      <c r="V2860" s="1"/>
    </row>
    <row r="2861" spans="1:22" x14ac:dyDescent="0.25">
      <c r="A2861" s="1"/>
      <c r="B2861" s="1"/>
      <c r="C2861" s="1"/>
      <c r="D2861" s="1"/>
      <c r="E2861" s="110"/>
      <c r="F2861" s="1"/>
      <c r="G2861" s="1"/>
      <c r="H2861" s="110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3"/>
      <c r="U2861" s="1"/>
      <c r="V2861" s="1"/>
    </row>
    <row r="2862" spans="1:22" x14ac:dyDescent="0.25">
      <c r="A2862" s="1"/>
      <c r="B2862" s="1"/>
      <c r="C2862" s="1"/>
      <c r="D2862" s="1"/>
      <c r="E2862" s="110"/>
      <c r="F2862" s="1"/>
      <c r="G2862" s="1"/>
      <c r="H2862" s="110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3"/>
      <c r="U2862" s="1"/>
      <c r="V2862" s="1"/>
    </row>
    <row r="2863" spans="1:22" x14ac:dyDescent="0.25">
      <c r="A2863" s="1"/>
      <c r="B2863" s="1"/>
      <c r="C2863" s="1"/>
      <c r="D2863" s="1"/>
      <c r="E2863" s="110"/>
      <c r="F2863" s="1"/>
      <c r="G2863" s="1"/>
      <c r="H2863" s="110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3"/>
      <c r="U2863" s="1"/>
      <c r="V2863" s="1"/>
    </row>
    <row r="2864" spans="1:22" x14ac:dyDescent="0.25">
      <c r="A2864" s="1"/>
      <c r="B2864" s="1"/>
      <c r="C2864" s="1"/>
      <c r="D2864" s="1"/>
      <c r="E2864" s="110"/>
      <c r="F2864" s="1"/>
      <c r="G2864" s="1"/>
      <c r="H2864" s="110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3"/>
      <c r="U2864" s="1"/>
      <c r="V2864" s="1"/>
    </row>
    <row r="2865" spans="1:22" x14ac:dyDescent="0.25">
      <c r="A2865" s="1"/>
      <c r="B2865" s="1"/>
      <c r="C2865" s="1"/>
      <c r="D2865" s="1"/>
      <c r="E2865" s="110"/>
      <c r="F2865" s="1"/>
      <c r="G2865" s="1"/>
      <c r="H2865" s="110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3"/>
      <c r="U2865" s="1"/>
      <c r="V2865" s="1"/>
    </row>
    <row r="2866" spans="1:22" x14ac:dyDescent="0.25">
      <c r="A2866" s="1"/>
      <c r="B2866" s="1"/>
      <c r="C2866" s="1"/>
      <c r="D2866" s="1"/>
      <c r="E2866" s="110"/>
      <c r="F2866" s="1"/>
      <c r="G2866" s="1"/>
      <c r="H2866" s="110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3"/>
      <c r="U2866" s="1"/>
      <c r="V2866" s="1"/>
    </row>
    <row r="2867" spans="1:22" x14ac:dyDescent="0.25">
      <c r="A2867" s="1"/>
      <c r="B2867" s="1"/>
      <c r="C2867" s="1"/>
      <c r="D2867" s="1"/>
      <c r="E2867" s="110"/>
      <c r="F2867" s="1"/>
      <c r="G2867" s="1"/>
      <c r="H2867" s="110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3"/>
      <c r="U2867" s="1"/>
      <c r="V2867" s="1"/>
    </row>
    <row r="2868" spans="1:22" x14ac:dyDescent="0.25">
      <c r="A2868" s="1"/>
      <c r="B2868" s="1"/>
      <c r="C2868" s="1"/>
      <c r="D2868" s="1"/>
      <c r="E2868" s="110"/>
      <c r="F2868" s="1"/>
      <c r="G2868" s="1"/>
      <c r="H2868" s="110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3"/>
      <c r="U2868" s="1"/>
      <c r="V2868" s="1"/>
    </row>
    <row r="2869" spans="1:22" x14ac:dyDescent="0.25">
      <c r="A2869" s="1"/>
      <c r="B2869" s="1"/>
      <c r="C2869" s="1"/>
      <c r="D2869" s="1"/>
      <c r="E2869" s="110"/>
      <c r="F2869" s="1"/>
      <c r="G2869" s="1"/>
      <c r="H2869" s="110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3"/>
      <c r="U2869" s="1"/>
      <c r="V2869" s="1"/>
    </row>
    <row r="2870" spans="1:22" x14ac:dyDescent="0.25">
      <c r="A2870" s="1"/>
      <c r="B2870" s="1"/>
      <c r="C2870" s="1"/>
      <c r="D2870" s="1"/>
      <c r="E2870" s="110"/>
      <c r="F2870" s="1"/>
      <c r="G2870" s="1"/>
      <c r="H2870" s="110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3"/>
      <c r="U2870" s="1"/>
      <c r="V2870" s="1"/>
    </row>
    <row r="2871" spans="1:22" x14ac:dyDescent="0.25">
      <c r="A2871" s="1"/>
      <c r="B2871" s="1"/>
      <c r="C2871" s="1"/>
      <c r="D2871" s="1"/>
      <c r="E2871" s="110"/>
      <c r="F2871" s="1"/>
      <c r="G2871" s="1"/>
      <c r="H2871" s="110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3"/>
      <c r="U2871" s="1"/>
      <c r="V2871" s="1"/>
    </row>
    <row r="2872" spans="1:22" x14ac:dyDescent="0.25">
      <c r="A2872" s="1"/>
      <c r="B2872" s="1"/>
      <c r="C2872" s="1"/>
      <c r="D2872" s="1"/>
      <c r="E2872" s="110"/>
      <c r="F2872" s="1"/>
      <c r="G2872" s="1"/>
      <c r="H2872" s="110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3"/>
      <c r="U2872" s="1"/>
      <c r="V2872" s="1"/>
    </row>
    <row r="2873" spans="1:22" x14ac:dyDescent="0.25">
      <c r="A2873" s="1"/>
      <c r="B2873" s="1"/>
      <c r="C2873" s="1"/>
      <c r="D2873" s="1"/>
      <c r="E2873" s="110"/>
      <c r="F2873" s="1"/>
      <c r="G2873" s="1"/>
      <c r="H2873" s="110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3"/>
      <c r="U2873" s="1"/>
      <c r="V2873" s="1"/>
    </row>
    <row r="2874" spans="1:22" x14ac:dyDescent="0.25">
      <c r="A2874" s="1"/>
      <c r="B2874" s="1"/>
      <c r="C2874" s="1"/>
      <c r="D2874" s="1"/>
      <c r="E2874" s="110"/>
      <c r="F2874" s="1"/>
      <c r="G2874" s="1"/>
      <c r="H2874" s="110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3"/>
      <c r="U2874" s="1"/>
      <c r="V2874" s="1"/>
    </row>
    <row r="2875" spans="1:22" x14ac:dyDescent="0.25">
      <c r="A2875" s="1"/>
      <c r="B2875" s="1"/>
      <c r="C2875" s="1"/>
      <c r="D2875" s="1"/>
      <c r="E2875" s="110"/>
      <c r="F2875" s="1"/>
      <c r="G2875" s="1"/>
      <c r="H2875" s="110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3"/>
      <c r="U2875" s="1"/>
      <c r="V2875" s="1"/>
    </row>
    <row r="2876" spans="1:22" x14ac:dyDescent="0.25">
      <c r="A2876" s="1"/>
      <c r="B2876" s="1"/>
      <c r="C2876" s="1"/>
      <c r="D2876" s="1"/>
      <c r="E2876" s="110"/>
      <c r="F2876" s="1"/>
      <c r="G2876" s="1"/>
      <c r="H2876" s="110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3"/>
      <c r="U2876" s="1"/>
      <c r="V2876" s="1"/>
    </row>
    <row r="2877" spans="1:22" x14ac:dyDescent="0.25">
      <c r="A2877" s="1"/>
      <c r="B2877" s="1"/>
      <c r="C2877" s="1"/>
      <c r="D2877" s="1"/>
      <c r="E2877" s="110"/>
      <c r="F2877" s="1"/>
      <c r="G2877" s="1"/>
      <c r="H2877" s="110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3"/>
      <c r="U2877" s="1"/>
      <c r="V2877" s="1"/>
    </row>
    <row r="2878" spans="1:22" x14ac:dyDescent="0.25">
      <c r="A2878" s="1"/>
      <c r="B2878" s="1"/>
      <c r="C2878" s="1"/>
      <c r="D2878" s="1"/>
      <c r="E2878" s="110"/>
      <c r="F2878" s="1"/>
      <c r="G2878" s="1"/>
      <c r="H2878" s="110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3"/>
      <c r="U2878" s="1"/>
      <c r="V2878" s="1"/>
    </row>
    <row r="2879" spans="1:22" x14ac:dyDescent="0.25">
      <c r="A2879" s="1"/>
      <c r="B2879" s="1"/>
      <c r="C2879" s="1"/>
      <c r="D2879" s="1"/>
      <c r="E2879" s="110"/>
      <c r="F2879" s="1"/>
      <c r="G2879" s="1"/>
      <c r="H2879" s="110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3"/>
      <c r="U2879" s="1"/>
      <c r="V2879" s="1"/>
    </row>
    <row r="2880" spans="1:22" x14ac:dyDescent="0.25">
      <c r="A2880" s="1"/>
      <c r="B2880" s="1"/>
      <c r="C2880" s="1"/>
      <c r="D2880" s="1"/>
      <c r="E2880" s="110"/>
      <c r="F2880" s="1"/>
      <c r="G2880" s="1"/>
      <c r="H2880" s="110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3"/>
      <c r="U2880" s="1"/>
      <c r="V2880" s="1"/>
    </row>
    <row r="2881" spans="1:22" x14ac:dyDescent="0.25">
      <c r="A2881" s="1"/>
      <c r="B2881" s="1"/>
      <c r="C2881" s="1"/>
      <c r="D2881" s="1"/>
      <c r="E2881" s="110"/>
      <c r="F2881" s="1"/>
      <c r="G2881" s="1"/>
      <c r="H2881" s="110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3"/>
      <c r="U2881" s="1"/>
      <c r="V2881" s="1"/>
    </row>
    <row r="2882" spans="1:22" x14ac:dyDescent="0.25">
      <c r="A2882" s="1"/>
      <c r="B2882" s="1"/>
      <c r="C2882" s="1"/>
      <c r="D2882" s="1"/>
      <c r="E2882" s="110"/>
      <c r="F2882" s="1"/>
      <c r="G2882" s="1"/>
      <c r="H2882" s="110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3"/>
      <c r="U2882" s="1"/>
      <c r="V2882" s="1"/>
    </row>
    <row r="2883" spans="1:22" x14ac:dyDescent="0.25">
      <c r="A2883" s="1"/>
      <c r="B2883" s="1"/>
      <c r="C2883" s="1"/>
      <c r="D2883" s="1"/>
      <c r="E2883" s="110"/>
      <c r="F2883" s="1"/>
      <c r="G2883" s="1"/>
      <c r="H2883" s="110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3"/>
      <c r="U2883" s="1"/>
      <c r="V2883" s="1"/>
    </row>
    <row r="2884" spans="1:22" x14ac:dyDescent="0.25">
      <c r="A2884" s="1"/>
      <c r="B2884" s="1"/>
      <c r="C2884" s="1"/>
      <c r="D2884" s="1"/>
      <c r="E2884" s="110"/>
      <c r="F2884" s="1"/>
      <c r="G2884" s="1"/>
      <c r="H2884" s="110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3"/>
      <c r="U2884" s="1"/>
      <c r="V2884" s="1"/>
    </row>
    <row r="2885" spans="1:22" x14ac:dyDescent="0.25">
      <c r="A2885" s="1"/>
      <c r="B2885" s="1"/>
      <c r="C2885" s="1"/>
      <c r="D2885" s="1"/>
      <c r="E2885" s="110"/>
      <c r="F2885" s="1"/>
      <c r="G2885" s="1"/>
      <c r="H2885" s="110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3"/>
      <c r="U2885" s="1"/>
      <c r="V2885" s="1"/>
    </row>
    <row r="2886" spans="1:22" x14ac:dyDescent="0.25">
      <c r="A2886" s="1"/>
      <c r="B2886" s="1"/>
      <c r="C2886" s="1"/>
      <c r="D2886" s="1"/>
      <c r="E2886" s="110"/>
      <c r="F2886" s="1"/>
      <c r="G2886" s="1"/>
      <c r="H2886" s="110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3"/>
      <c r="U2886" s="1"/>
      <c r="V2886" s="1"/>
    </row>
    <row r="2887" spans="1:22" x14ac:dyDescent="0.25">
      <c r="A2887" s="1"/>
      <c r="B2887" s="1"/>
      <c r="C2887" s="1"/>
      <c r="D2887" s="1"/>
      <c r="E2887" s="110"/>
      <c r="F2887" s="1"/>
      <c r="G2887" s="1"/>
      <c r="H2887" s="110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3"/>
      <c r="U2887" s="1"/>
      <c r="V2887" s="1"/>
    </row>
    <row r="2888" spans="1:22" x14ac:dyDescent="0.25">
      <c r="A2888" s="1"/>
      <c r="B2888" s="1"/>
      <c r="C2888" s="1"/>
      <c r="D2888" s="1"/>
      <c r="E2888" s="110"/>
      <c r="F2888" s="1"/>
      <c r="G2888" s="1"/>
      <c r="H2888" s="110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3"/>
      <c r="U2888" s="1"/>
      <c r="V2888" s="1"/>
    </row>
    <row r="2889" spans="1:22" x14ac:dyDescent="0.25">
      <c r="A2889" s="1"/>
      <c r="B2889" s="1"/>
      <c r="C2889" s="1"/>
      <c r="D2889" s="1"/>
      <c r="E2889" s="110"/>
      <c r="F2889" s="1"/>
      <c r="G2889" s="1"/>
      <c r="H2889" s="110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3"/>
      <c r="U2889" s="1"/>
      <c r="V2889" s="1"/>
    </row>
    <row r="2890" spans="1:22" x14ac:dyDescent="0.25">
      <c r="A2890" s="1"/>
      <c r="B2890" s="1"/>
      <c r="C2890" s="1"/>
      <c r="D2890" s="1"/>
      <c r="E2890" s="110"/>
      <c r="F2890" s="1"/>
      <c r="G2890" s="1"/>
      <c r="H2890" s="110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3"/>
      <c r="U2890" s="1"/>
      <c r="V2890" s="1"/>
    </row>
    <row r="2891" spans="1:22" x14ac:dyDescent="0.25">
      <c r="A2891" s="1"/>
      <c r="B2891" s="1"/>
      <c r="C2891" s="1"/>
      <c r="D2891" s="1"/>
      <c r="E2891" s="110"/>
      <c r="F2891" s="1"/>
      <c r="G2891" s="1"/>
      <c r="H2891" s="110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3"/>
      <c r="U2891" s="1"/>
      <c r="V2891" s="1"/>
    </row>
    <row r="2892" spans="1:22" x14ac:dyDescent="0.25">
      <c r="A2892" s="1"/>
      <c r="B2892" s="1"/>
      <c r="C2892" s="1"/>
      <c r="D2892" s="1"/>
      <c r="E2892" s="110"/>
      <c r="F2892" s="1"/>
      <c r="G2892" s="1"/>
      <c r="H2892" s="110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3"/>
      <c r="U2892" s="1"/>
      <c r="V2892" s="1"/>
    </row>
    <row r="2893" spans="1:22" x14ac:dyDescent="0.25">
      <c r="A2893" s="1"/>
      <c r="B2893" s="1"/>
      <c r="C2893" s="1"/>
      <c r="D2893" s="1"/>
      <c r="E2893" s="110"/>
      <c r="F2893" s="1"/>
      <c r="G2893" s="1"/>
      <c r="H2893" s="110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3"/>
      <c r="U2893" s="1"/>
      <c r="V2893" s="1"/>
    </row>
    <row r="2894" spans="1:22" x14ac:dyDescent="0.25">
      <c r="A2894" s="1"/>
      <c r="B2894" s="1"/>
      <c r="C2894" s="1"/>
      <c r="D2894" s="1"/>
      <c r="E2894" s="110"/>
      <c r="F2894" s="1"/>
      <c r="G2894" s="1"/>
      <c r="H2894" s="110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3"/>
      <c r="U2894" s="1"/>
      <c r="V2894" s="1"/>
    </row>
    <row r="2895" spans="1:22" x14ac:dyDescent="0.25">
      <c r="A2895" s="1"/>
      <c r="B2895" s="1"/>
      <c r="C2895" s="1"/>
      <c r="D2895" s="1"/>
      <c r="E2895" s="110"/>
      <c r="F2895" s="1"/>
      <c r="G2895" s="1"/>
      <c r="H2895" s="110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3"/>
      <c r="U2895" s="1"/>
      <c r="V2895" s="1"/>
    </row>
    <row r="2896" spans="1:22" x14ac:dyDescent="0.25">
      <c r="A2896" s="1"/>
      <c r="B2896" s="1"/>
      <c r="C2896" s="1"/>
      <c r="D2896" s="1"/>
      <c r="E2896" s="110"/>
      <c r="F2896" s="1"/>
      <c r="G2896" s="1"/>
      <c r="H2896" s="110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3"/>
      <c r="U2896" s="1"/>
      <c r="V2896" s="1"/>
    </row>
    <row r="2897" spans="1:22" x14ac:dyDescent="0.25">
      <c r="A2897" s="1"/>
      <c r="B2897" s="1"/>
      <c r="C2897" s="1"/>
      <c r="D2897" s="1"/>
      <c r="E2897" s="110"/>
      <c r="F2897" s="1"/>
      <c r="G2897" s="1"/>
      <c r="H2897" s="110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3"/>
      <c r="U2897" s="1"/>
      <c r="V2897" s="1"/>
    </row>
    <row r="2898" spans="1:22" x14ac:dyDescent="0.25">
      <c r="A2898" s="1"/>
      <c r="B2898" s="1"/>
      <c r="C2898" s="1"/>
      <c r="D2898" s="1"/>
      <c r="E2898" s="110"/>
      <c r="F2898" s="1"/>
      <c r="G2898" s="1"/>
      <c r="H2898" s="110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3"/>
      <c r="U2898" s="1"/>
      <c r="V2898" s="1"/>
    </row>
    <row r="2899" spans="1:22" x14ac:dyDescent="0.25">
      <c r="A2899" s="1"/>
      <c r="B2899" s="1"/>
      <c r="C2899" s="1"/>
      <c r="D2899" s="1"/>
      <c r="E2899" s="110"/>
      <c r="F2899" s="1"/>
      <c r="G2899" s="1"/>
      <c r="H2899" s="110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3"/>
      <c r="U2899" s="1"/>
      <c r="V2899" s="1"/>
    </row>
    <row r="2900" spans="1:22" x14ac:dyDescent="0.25">
      <c r="A2900" s="1"/>
      <c r="B2900" s="1"/>
      <c r="C2900" s="1"/>
      <c r="D2900" s="1"/>
      <c r="E2900" s="110"/>
      <c r="F2900" s="1"/>
      <c r="G2900" s="1"/>
      <c r="H2900" s="110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3"/>
      <c r="U2900" s="1"/>
      <c r="V2900" s="1"/>
    </row>
    <row r="2901" spans="1:22" x14ac:dyDescent="0.25">
      <c r="A2901" s="1"/>
      <c r="B2901" s="1"/>
      <c r="C2901" s="1"/>
      <c r="D2901" s="1"/>
      <c r="E2901" s="110"/>
      <c r="F2901" s="1"/>
      <c r="G2901" s="1"/>
      <c r="H2901" s="110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3"/>
      <c r="U2901" s="1"/>
      <c r="V2901" s="1"/>
    </row>
    <row r="2902" spans="1:22" x14ac:dyDescent="0.25">
      <c r="A2902" s="1"/>
      <c r="B2902" s="1"/>
      <c r="C2902" s="1"/>
      <c r="D2902" s="1"/>
      <c r="E2902" s="110"/>
      <c r="F2902" s="1"/>
      <c r="G2902" s="1"/>
      <c r="H2902" s="110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3"/>
      <c r="U2902" s="1"/>
      <c r="V2902" s="1"/>
    </row>
    <row r="2903" spans="1:22" x14ac:dyDescent="0.25">
      <c r="A2903" s="1"/>
      <c r="B2903" s="1"/>
      <c r="C2903" s="1"/>
      <c r="D2903" s="1"/>
      <c r="E2903" s="110"/>
      <c r="F2903" s="1"/>
      <c r="G2903" s="1"/>
      <c r="H2903" s="110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3"/>
      <c r="U2903" s="1"/>
      <c r="V2903" s="1"/>
    </row>
    <row r="2904" spans="1:22" x14ac:dyDescent="0.25">
      <c r="A2904" s="1"/>
      <c r="B2904" s="1"/>
      <c r="C2904" s="1"/>
      <c r="D2904" s="1"/>
      <c r="E2904" s="110"/>
      <c r="F2904" s="1"/>
      <c r="G2904" s="1"/>
      <c r="H2904" s="110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3"/>
      <c r="U2904" s="1"/>
      <c r="V2904" s="1"/>
    </row>
    <row r="2905" spans="1:22" x14ac:dyDescent="0.25">
      <c r="A2905" s="1"/>
      <c r="B2905" s="1"/>
      <c r="C2905" s="1"/>
      <c r="D2905" s="1"/>
      <c r="E2905" s="110"/>
      <c r="F2905" s="1"/>
      <c r="G2905" s="1"/>
      <c r="H2905" s="110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3"/>
      <c r="U2905" s="1"/>
      <c r="V2905" s="1"/>
    </row>
    <row r="2906" spans="1:22" x14ac:dyDescent="0.25">
      <c r="A2906" s="1"/>
      <c r="B2906" s="1"/>
      <c r="C2906" s="1"/>
      <c r="D2906" s="1"/>
      <c r="E2906" s="110"/>
      <c r="F2906" s="1"/>
      <c r="G2906" s="1"/>
      <c r="H2906" s="110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3"/>
      <c r="U2906" s="1"/>
      <c r="V2906" s="1"/>
    </row>
    <row r="2907" spans="1:22" x14ac:dyDescent="0.25">
      <c r="A2907" s="1"/>
      <c r="B2907" s="1"/>
      <c r="C2907" s="1"/>
      <c r="D2907" s="1"/>
      <c r="E2907" s="110"/>
      <c r="F2907" s="1"/>
      <c r="G2907" s="1"/>
      <c r="H2907" s="110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3"/>
      <c r="U2907" s="1"/>
      <c r="V2907" s="1"/>
    </row>
    <row r="2908" spans="1:22" x14ac:dyDescent="0.25">
      <c r="A2908" s="1"/>
      <c r="B2908" s="1"/>
      <c r="C2908" s="1"/>
      <c r="D2908" s="1"/>
      <c r="E2908" s="110"/>
      <c r="F2908" s="1"/>
      <c r="G2908" s="1"/>
      <c r="H2908" s="110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3"/>
      <c r="U2908" s="1"/>
      <c r="V2908" s="1"/>
    </row>
    <row r="2909" spans="1:22" x14ac:dyDescent="0.25">
      <c r="A2909" s="1"/>
      <c r="B2909" s="1"/>
      <c r="C2909" s="1"/>
      <c r="D2909" s="1"/>
      <c r="E2909" s="110"/>
      <c r="F2909" s="1"/>
      <c r="G2909" s="1"/>
      <c r="H2909" s="110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3"/>
      <c r="U2909" s="1"/>
      <c r="V2909" s="1"/>
    </row>
    <row r="2910" spans="1:22" x14ac:dyDescent="0.25">
      <c r="A2910" s="1"/>
      <c r="B2910" s="1"/>
      <c r="C2910" s="1"/>
      <c r="D2910" s="1"/>
      <c r="E2910" s="110"/>
      <c r="F2910" s="1"/>
      <c r="G2910" s="1"/>
      <c r="H2910" s="110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3"/>
      <c r="U2910" s="1"/>
      <c r="V2910" s="1"/>
    </row>
    <row r="2911" spans="1:22" x14ac:dyDescent="0.25">
      <c r="A2911" s="1"/>
      <c r="B2911" s="1"/>
      <c r="C2911" s="1"/>
      <c r="D2911" s="1"/>
      <c r="E2911" s="110"/>
      <c r="F2911" s="1"/>
      <c r="G2911" s="1"/>
      <c r="H2911" s="110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3"/>
      <c r="U2911" s="1"/>
      <c r="V2911" s="1"/>
    </row>
    <row r="2912" spans="1:22" x14ac:dyDescent="0.25">
      <c r="A2912" s="1"/>
      <c r="B2912" s="1"/>
      <c r="C2912" s="1"/>
      <c r="D2912" s="1"/>
      <c r="E2912" s="110"/>
      <c r="F2912" s="1"/>
      <c r="G2912" s="1"/>
      <c r="H2912" s="110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3"/>
      <c r="U2912" s="1"/>
      <c r="V2912" s="1"/>
    </row>
    <row r="2913" spans="1:22" x14ac:dyDescent="0.25">
      <c r="A2913" s="1"/>
      <c r="B2913" s="1"/>
      <c r="C2913" s="1"/>
      <c r="D2913" s="1"/>
      <c r="E2913" s="110"/>
      <c r="F2913" s="1"/>
      <c r="G2913" s="1"/>
      <c r="H2913" s="110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3"/>
      <c r="U2913" s="1"/>
      <c r="V2913" s="1"/>
    </row>
    <row r="2914" spans="1:22" x14ac:dyDescent="0.25">
      <c r="A2914" s="1"/>
      <c r="B2914" s="1"/>
      <c r="C2914" s="1"/>
      <c r="D2914" s="1"/>
      <c r="E2914" s="110"/>
      <c r="F2914" s="1"/>
      <c r="G2914" s="1"/>
      <c r="H2914" s="110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3"/>
      <c r="U2914" s="1"/>
      <c r="V2914" s="1"/>
    </row>
    <row r="2915" spans="1:22" x14ac:dyDescent="0.25">
      <c r="A2915" s="1"/>
      <c r="B2915" s="1"/>
      <c r="C2915" s="1"/>
      <c r="D2915" s="1"/>
      <c r="E2915" s="110"/>
      <c r="F2915" s="1"/>
      <c r="G2915" s="1"/>
      <c r="H2915" s="110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3"/>
      <c r="U2915" s="1"/>
      <c r="V2915" s="1"/>
    </row>
    <row r="2916" spans="1:22" x14ac:dyDescent="0.25">
      <c r="A2916" s="1"/>
      <c r="B2916" s="1"/>
      <c r="C2916" s="1"/>
      <c r="D2916" s="1"/>
      <c r="E2916" s="110"/>
      <c r="F2916" s="1"/>
      <c r="G2916" s="1"/>
      <c r="H2916" s="110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3"/>
      <c r="U2916" s="1"/>
      <c r="V2916" s="1"/>
    </row>
    <row r="2917" spans="1:22" x14ac:dyDescent="0.25">
      <c r="A2917" s="1"/>
      <c r="B2917" s="1"/>
      <c r="C2917" s="1"/>
      <c r="D2917" s="1"/>
      <c r="E2917" s="110"/>
      <c r="F2917" s="1"/>
      <c r="G2917" s="1"/>
      <c r="H2917" s="110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3"/>
      <c r="U2917" s="1"/>
      <c r="V2917" s="1"/>
    </row>
    <row r="2918" spans="1:22" x14ac:dyDescent="0.25">
      <c r="A2918" s="1"/>
      <c r="B2918" s="1"/>
      <c r="C2918" s="1"/>
      <c r="D2918" s="1"/>
      <c r="E2918" s="110"/>
      <c r="F2918" s="1"/>
      <c r="G2918" s="1"/>
      <c r="H2918" s="110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3"/>
      <c r="U2918" s="1"/>
      <c r="V2918" s="1"/>
    </row>
    <row r="2919" spans="1:22" x14ac:dyDescent="0.25">
      <c r="A2919" s="1"/>
      <c r="B2919" s="1"/>
      <c r="C2919" s="1"/>
      <c r="D2919" s="1"/>
      <c r="E2919" s="110"/>
      <c r="F2919" s="1"/>
      <c r="G2919" s="1"/>
      <c r="H2919" s="110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3"/>
      <c r="U2919" s="1"/>
      <c r="V2919" s="1"/>
    </row>
    <row r="2920" spans="1:22" x14ac:dyDescent="0.25">
      <c r="A2920" s="1"/>
      <c r="B2920" s="1"/>
      <c r="C2920" s="1"/>
      <c r="D2920" s="1"/>
      <c r="E2920" s="110"/>
      <c r="F2920" s="1"/>
      <c r="G2920" s="1"/>
      <c r="H2920" s="110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3"/>
      <c r="U2920" s="1"/>
      <c r="V2920" s="1"/>
    </row>
    <row r="2921" spans="1:22" x14ac:dyDescent="0.25">
      <c r="A2921" s="1"/>
      <c r="B2921" s="1"/>
      <c r="C2921" s="1"/>
      <c r="D2921" s="1"/>
      <c r="E2921" s="110"/>
      <c r="F2921" s="1"/>
      <c r="G2921" s="1"/>
      <c r="H2921" s="110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3"/>
      <c r="U2921" s="1"/>
      <c r="V2921" s="1"/>
    </row>
    <row r="2922" spans="1:22" x14ac:dyDescent="0.25">
      <c r="A2922" s="1"/>
      <c r="B2922" s="1"/>
      <c r="C2922" s="1"/>
      <c r="D2922" s="1"/>
      <c r="E2922" s="110"/>
      <c r="F2922" s="1"/>
      <c r="G2922" s="1"/>
      <c r="H2922" s="110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3"/>
      <c r="U2922" s="1"/>
      <c r="V2922" s="1"/>
    </row>
    <row r="2923" spans="1:22" x14ac:dyDescent="0.25">
      <c r="A2923" s="1"/>
      <c r="B2923" s="1"/>
      <c r="C2923" s="1"/>
      <c r="D2923" s="1"/>
      <c r="E2923" s="110"/>
      <c r="F2923" s="1"/>
      <c r="G2923" s="1"/>
      <c r="H2923" s="110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3"/>
      <c r="U2923" s="1"/>
      <c r="V2923" s="1"/>
    </row>
    <row r="2924" spans="1:22" x14ac:dyDescent="0.25">
      <c r="A2924" s="1"/>
      <c r="B2924" s="1"/>
      <c r="C2924" s="1"/>
      <c r="D2924" s="1"/>
      <c r="E2924" s="110"/>
      <c r="F2924" s="1"/>
      <c r="G2924" s="1"/>
      <c r="H2924" s="110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3"/>
      <c r="U2924" s="1"/>
      <c r="V2924" s="1"/>
    </row>
    <row r="2925" spans="1:22" x14ac:dyDescent="0.25">
      <c r="A2925" s="1"/>
      <c r="B2925" s="1"/>
      <c r="C2925" s="1"/>
      <c r="D2925" s="1"/>
      <c r="E2925" s="110"/>
      <c r="F2925" s="1"/>
      <c r="G2925" s="1"/>
      <c r="H2925" s="110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3"/>
      <c r="U2925" s="1"/>
      <c r="V2925" s="1"/>
    </row>
    <row r="2926" spans="1:22" x14ac:dyDescent="0.25">
      <c r="A2926" s="1"/>
      <c r="B2926" s="1"/>
      <c r="C2926" s="1"/>
      <c r="D2926" s="1"/>
      <c r="E2926" s="110"/>
      <c r="F2926" s="1"/>
      <c r="G2926" s="1"/>
      <c r="H2926" s="110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3"/>
      <c r="U2926" s="1"/>
      <c r="V2926" s="1"/>
    </row>
    <row r="2927" spans="1:22" x14ac:dyDescent="0.25">
      <c r="A2927" s="1"/>
      <c r="B2927" s="1"/>
      <c r="C2927" s="1"/>
      <c r="D2927" s="1"/>
      <c r="E2927" s="110"/>
      <c r="F2927" s="1"/>
      <c r="G2927" s="1"/>
      <c r="H2927" s="110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3"/>
      <c r="U2927" s="1"/>
      <c r="V2927" s="1"/>
    </row>
    <row r="2928" spans="1:22" x14ac:dyDescent="0.25">
      <c r="A2928" s="1"/>
      <c r="B2928" s="1"/>
      <c r="C2928" s="1"/>
      <c r="D2928" s="1"/>
      <c r="E2928" s="110"/>
      <c r="F2928" s="1"/>
      <c r="G2928" s="1"/>
      <c r="H2928" s="110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3"/>
      <c r="U2928" s="1"/>
      <c r="V2928" s="1"/>
    </row>
    <row r="2929" spans="1:22" x14ac:dyDescent="0.25">
      <c r="A2929" s="1"/>
      <c r="B2929" s="1"/>
      <c r="C2929" s="1"/>
      <c r="D2929" s="1"/>
      <c r="E2929" s="110"/>
      <c r="F2929" s="1"/>
      <c r="G2929" s="1"/>
      <c r="H2929" s="110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3"/>
      <c r="U2929" s="1"/>
      <c r="V2929" s="1"/>
    </row>
    <row r="2930" spans="1:22" x14ac:dyDescent="0.25">
      <c r="A2930" s="1"/>
      <c r="B2930" s="1"/>
      <c r="C2930" s="1"/>
      <c r="D2930" s="1"/>
      <c r="E2930" s="110"/>
      <c r="F2930" s="1"/>
      <c r="G2930" s="1"/>
      <c r="H2930" s="110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3"/>
      <c r="U2930" s="1"/>
      <c r="V2930" s="1"/>
    </row>
    <row r="2931" spans="1:22" x14ac:dyDescent="0.25">
      <c r="A2931" s="1"/>
      <c r="B2931" s="1"/>
      <c r="C2931" s="1"/>
      <c r="D2931" s="1"/>
      <c r="E2931" s="110"/>
      <c r="F2931" s="1"/>
      <c r="G2931" s="1"/>
      <c r="H2931" s="110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3"/>
      <c r="U2931" s="1"/>
      <c r="V2931" s="1"/>
    </row>
    <row r="2932" spans="1:22" x14ac:dyDescent="0.25">
      <c r="A2932" s="1"/>
      <c r="B2932" s="1"/>
      <c r="C2932" s="1"/>
      <c r="D2932" s="1"/>
      <c r="E2932" s="110"/>
      <c r="F2932" s="1"/>
      <c r="G2932" s="1"/>
      <c r="H2932" s="110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3"/>
      <c r="U2932" s="1"/>
      <c r="V2932" s="1"/>
    </row>
    <row r="2933" spans="1:22" x14ac:dyDescent="0.25">
      <c r="A2933" s="1"/>
      <c r="B2933" s="1"/>
      <c r="C2933" s="1"/>
      <c r="D2933" s="1"/>
      <c r="E2933" s="110"/>
      <c r="F2933" s="1"/>
      <c r="G2933" s="1"/>
      <c r="H2933" s="110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3"/>
      <c r="U2933" s="1"/>
      <c r="V2933" s="1"/>
    </row>
    <row r="2934" spans="1:22" x14ac:dyDescent="0.25">
      <c r="A2934" s="1"/>
      <c r="B2934" s="1"/>
      <c r="C2934" s="1"/>
      <c r="D2934" s="1"/>
      <c r="E2934" s="110"/>
      <c r="F2934" s="1"/>
      <c r="G2934" s="1"/>
      <c r="H2934" s="110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3"/>
      <c r="U2934" s="1"/>
      <c r="V2934" s="1"/>
    </row>
    <row r="2935" spans="1:22" x14ac:dyDescent="0.25">
      <c r="A2935" s="1"/>
      <c r="B2935" s="1"/>
      <c r="C2935" s="1"/>
      <c r="D2935" s="1"/>
      <c r="E2935" s="110"/>
      <c r="F2935" s="1"/>
      <c r="G2935" s="1"/>
      <c r="H2935" s="110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3"/>
      <c r="U2935" s="1"/>
      <c r="V2935" s="1"/>
    </row>
    <row r="2936" spans="1:22" x14ac:dyDescent="0.25">
      <c r="A2936" s="1"/>
      <c r="B2936" s="1"/>
      <c r="C2936" s="1"/>
      <c r="D2936" s="1"/>
      <c r="E2936" s="110"/>
      <c r="F2936" s="1"/>
      <c r="G2936" s="1"/>
      <c r="H2936" s="110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3"/>
      <c r="U2936" s="1"/>
      <c r="V2936" s="1"/>
    </row>
    <row r="2937" spans="1:22" x14ac:dyDescent="0.25">
      <c r="A2937" s="1"/>
      <c r="B2937" s="1"/>
      <c r="C2937" s="1"/>
      <c r="D2937" s="1"/>
      <c r="E2937" s="110"/>
      <c r="F2937" s="1"/>
      <c r="G2937" s="1"/>
      <c r="H2937" s="110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3"/>
      <c r="U2937" s="1"/>
      <c r="V2937" s="1"/>
    </row>
    <row r="2938" spans="1:22" x14ac:dyDescent="0.25">
      <c r="A2938" s="1"/>
      <c r="B2938" s="1"/>
      <c r="C2938" s="1"/>
      <c r="D2938" s="1"/>
      <c r="E2938" s="110"/>
      <c r="F2938" s="1"/>
      <c r="G2938" s="1"/>
      <c r="H2938" s="110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3"/>
      <c r="U2938" s="1"/>
      <c r="V2938" s="1"/>
    </row>
    <row r="2939" spans="1:22" x14ac:dyDescent="0.25">
      <c r="A2939" s="1"/>
      <c r="B2939" s="1"/>
      <c r="C2939" s="1"/>
      <c r="D2939" s="1"/>
      <c r="E2939" s="110"/>
      <c r="F2939" s="1"/>
      <c r="G2939" s="1"/>
      <c r="H2939" s="110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3"/>
      <c r="U2939" s="1"/>
      <c r="V2939" s="1"/>
    </row>
    <row r="2940" spans="1:22" x14ac:dyDescent="0.25">
      <c r="A2940" s="1"/>
      <c r="B2940" s="1"/>
      <c r="C2940" s="1"/>
      <c r="D2940" s="1"/>
      <c r="E2940" s="110"/>
      <c r="F2940" s="1"/>
      <c r="G2940" s="1"/>
      <c r="H2940" s="110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3"/>
      <c r="U2940" s="1"/>
      <c r="V2940" s="1"/>
    </row>
    <row r="2941" spans="1:22" x14ac:dyDescent="0.25">
      <c r="A2941" s="1"/>
      <c r="B2941" s="1"/>
      <c r="C2941" s="1"/>
      <c r="D2941" s="1"/>
      <c r="E2941" s="110"/>
      <c r="F2941" s="1"/>
      <c r="G2941" s="1"/>
      <c r="H2941" s="110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3"/>
      <c r="U2941" s="1"/>
      <c r="V2941" s="1"/>
    </row>
    <row r="2942" spans="1:22" x14ac:dyDescent="0.25">
      <c r="A2942" s="1"/>
      <c r="B2942" s="1"/>
      <c r="C2942" s="1"/>
      <c r="D2942" s="1"/>
      <c r="E2942" s="110"/>
      <c r="F2942" s="1"/>
      <c r="G2942" s="1"/>
      <c r="H2942" s="110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3"/>
      <c r="U2942" s="1"/>
      <c r="V2942" s="1"/>
    </row>
    <row r="2943" spans="1:22" x14ac:dyDescent="0.25">
      <c r="A2943" s="1"/>
      <c r="B2943" s="1"/>
      <c r="C2943" s="1"/>
      <c r="D2943" s="1"/>
      <c r="E2943" s="110"/>
      <c r="F2943" s="1"/>
      <c r="G2943" s="1"/>
      <c r="H2943" s="110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3"/>
      <c r="U2943" s="1"/>
      <c r="V2943" s="1"/>
    </row>
    <row r="2944" spans="1:22" x14ac:dyDescent="0.25">
      <c r="A2944" s="1"/>
      <c r="B2944" s="1"/>
      <c r="C2944" s="1"/>
      <c r="D2944" s="1"/>
      <c r="E2944" s="110"/>
      <c r="F2944" s="1"/>
      <c r="G2944" s="1"/>
      <c r="H2944" s="110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3"/>
      <c r="U2944" s="1"/>
      <c r="V2944" s="1"/>
    </row>
    <row r="2945" spans="1:22" x14ac:dyDescent="0.25">
      <c r="A2945" s="1"/>
      <c r="B2945" s="1"/>
      <c r="C2945" s="1"/>
      <c r="D2945" s="1"/>
      <c r="E2945" s="110"/>
      <c r="F2945" s="1"/>
      <c r="G2945" s="1"/>
      <c r="H2945" s="110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3"/>
      <c r="U2945" s="1"/>
      <c r="V2945" s="1"/>
    </row>
    <row r="2946" spans="1:22" x14ac:dyDescent="0.25">
      <c r="A2946" s="1"/>
      <c r="B2946" s="1"/>
      <c r="C2946" s="1"/>
      <c r="D2946" s="1"/>
      <c r="E2946" s="110"/>
      <c r="F2946" s="1"/>
      <c r="G2946" s="1"/>
      <c r="H2946" s="110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3"/>
      <c r="U2946" s="1"/>
      <c r="V2946" s="1"/>
    </row>
    <row r="2947" spans="1:22" x14ac:dyDescent="0.25">
      <c r="A2947" s="1"/>
      <c r="B2947" s="1"/>
      <c r="C2947" s="1"/>
      <c r="D2947" s="1"/>
      <c r="E2947" s="110"/>
      <c r="F2947" s="1"/>
      <c r="G2947" s="1"/>
      <c r="H2947" s="110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3"/>
      <c r="U2947" s="1"/>
      <c r="V2947" s="1"/>
    </row>
    <row r="2948" spans="1:22" x14ac:dyDescent="0.25">
      <c r="A2948" s="1"/>
      <c r="B2948" s="1"/>
      <c r="C2948" s="1"/>
      <c r="D2948" s="1"/>
      <c r="E2948" s="110"/>
      <c r="F2948" s="1"/>
      <c r="G2948" s="1"/>
      <c r="H2948" s="110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3"/>
      <c r="U2948" s="1"/>
      <c r="V2948" s="1"/>
    </row>
    <row r="2949" spans="1:22" x14ac:dyDescent="0.25">
      <c r="A2949" s="1"/>
      <c r="B2949" s="1"/>
      <c r="C2949" s="1"/>
      <c r="D2949" s="1"/>
      <c r="E2949" s="110"/>
      <c r="F2949" s="1"/>
      <c r="G2949" s="1"/>
      <c r="H2949" s="110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3"/>
      <c r="U2949" s="1"/>
      <c r="V2949" s="1"/>
    </row>
    <row r="2950" spans="1:22" x14ac:dyDescent="0.25">
      <c r="A2950" s="1"/>
      <c r="B2950" s="1"/>
      <c r="C2950" s="1"/>
      <c r="D2950" s="1"/>
      <c r="E2950" s="110"/>
      <c r="F2950" s="1"/>
      <c r="G2950" s="1"/>
      <c r="H2950" s="110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3"/>
      <c r="U2950" s="1"/>
      <c r="V2950" s="1"/>
    </row>
    <row r="2951" spans="1:22" x14ac:dyDescent="0.25">
      <c r="A2951" s="1"/>
      <c r="B2951" s="1"/>
      <c r="C2951" s="1"/>
      <c r="D2951" s="1"/>
      <c r="E2951" s="110"/>
      <c r="F2951" s="1"/>
      <c r="G2951" s="1"/>
      <c r="H2951" s="110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3"/>
      <c r="U2951" s="1"/>
      <c r="V2951" s="1"/>
    </row>
    <row r="2952" spans="1:22" x14ac:dyDescent="0.25">
      <c r="A2952" s="1"/>
      <c r="B2952" s="1"/>
      <c r="C2952" s="1"/>
      <c r="D2952" s="1"/>
      <c r="E2952" s="110"/>
      <c r="F2952" s="1"/>
      <c r="G2952" s="1"/>
      <c r="H2952" s="110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3"/>
      <c r="U2952" s="1"/>
      <c r="V2952" s="1"/>
    </row>
    <row r="2953" spans="1:22" x14ac:dyDescent="0.25">
      <c r="A2953" s="1"/>
      <c r="B2953" s="1"/>
      <c r="C2953" s="1"/>
      <c r="D2953" s="1"/>
      <c r="E2953" s="110"/>
      <c r="F2953" s="1"/>
      <c r="G2953" s="1"/>
      <c r="H2953" s="110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3"/>
      <c r="U2953" s="1"/>
      <c r="V2953" s="1"/>
    </row>
    <row r="2954" spans="1:22" x14ac:dyDescent="0.25">
      <c r="A2954" s="1"/>
      <c r="B2954" s="1"/>
      <c r="C2954" s="1"/>
      <c r="D2954" s="1"/>
      <c r="E2954" s="110"/>
      <c r="F2954" s="1"/>
      <c r="G2954" s="1"/>
      <c r="H2954" s="110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3"/>
      <c r="U2954" s="1"/>
      <c r="V2954" s="1"/>
    </row>
    <row r="2955" spans="1:22" x14ac:dyDescent="0.25">
      <c r="A2955" s="1"/>
      <c r="B2955" s="1"/>
      <c r="C2955" s="1"/>
      <c r="D2955" s="1"/>
      <c r="E2955" s="110"/>
      <c r="F2955" s="1"/>
      <c r="G2955" s="1"/>
      <c r="H2955" s="110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3"/>
      <c r="U2955" s="1"/>
      <c r="V2955" s="1"/>
    </row>
    <row r="2956" spans="1:22" x14ac:dyDescent="0.25">
      <c r="A2956" s="1"/>
      <c r="B2956" s="1"/>
      <c r="C2956" s="1"/>
      <c r="D2956" s="1"/>
      <c r="E2956" s="110"/>
      <c r="F2956" s="1"/>
      <c r="G2956" s="1"/>
      <c r="H2956" s="110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3"/>
      <c r="U2956" s="1"/>
      <c r="V2956" s="1"/>
    </row>
    <row r="2957" spans="1:22" x14ac:dyDescent="0.25">
      <c r="A2957" s="1"/>
      <c r="B2957" s="1"/>
      <c r="C2957" s="1"/>
      <c r="D2957" s="1"/>
      <c r="E2957" s="110"/>
      <c r="F2957" s="1"/>
      <c r="G2957" s="1"/>
      <c r="H2957" s="110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3"/>
      <c r="U2957" s="1"/>
      <c r="V2957" s="1"/>
    </row>
    <row r="2958" spans="1:22" x14ac:dyDescent="0.25">
      <c r="A2958" s="1"/>
      <c r="B2958" s="1"/>
      <c r="C2958" s="1"/>
      <c r="D2958" s="1"/>
      <c r="E2958" s="110"/>
      <c r="F2958" s="1"/>
      <c r="G2958" s="1"/>
      <c r="H2958" s="110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3"/>
      <c r="U2958" s="1"/>
      <c r="V2958" s="1"/>
    </row>
    <row r="2959" spans="1:22" x14ac:dyDescent="0.25">
      <c r="A2959" s="1"/>
      <c r="B2959" s="1"/>
      <c r="C2959" s="1"/>
      <c r="D2959" s="1"/>
      <c r="E2959" s="110"/>
      <c r="F2959" s="1"/>
      <c r="G2959" s="1"/>
      <c r="H2959" s="110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3"/>
      <c r="U2959" s="1"/>
      <c r="V2959" s="1"/>
    </row>
    <row r="2960" spans="1:22" x14ac:dyDescent="0.25">
      <c r="A2960" s="1"/>
      <c r="B2960" s="1"/>
      <c r="C2960" s="1"/>
      <c r="D2960" s="1"/>
      <c r="E2960" s="110"/>
      <c r="F2960" s="1"/>
      <c r="G2960" s="1"/>
      <c r="H2960" s="110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3"/>
      <c r="U2960" s="1"/>
      <c r="V2960" s="1"/>
    </row>
    <row r="2961" spans="1:22" x14ac:dyDescent="0.25">
      <c r="A2961" s="1"/>
      <c r="B2961" s="1"/>
      <c r="C2961" s="1"/>
      <c r="D2961" s="1"/>
      <c r="E2961" s="110"/>
      <c r="F2961" s="1"/>
      <c r="G2961" s="1"/>
      <c r="H2961" s="110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3"/>
      <c r="U2961" s="1"/>
      <c r="V2961" s="1"/>
    </row>
    <row r="2962" spans="1:22" x14ac:dyDescent="0.25">
      <c r="A2962" s="1"/>
      <c r="B2962" s="1"/>
      <c r="C2962" s="1"/>
      <c r="D2962" s="1"/>
      <c r="E2962" s="110"/>
      <c r="F2962" s="1"/>
      <c r="G2962" s="1"/>
      <c r="H2962" s="110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3"/>
      <c r="U2962" s="1"/>
      <c r="V2962" s="1"/>
    </row>
    <row r="2963" spans="1:22" x14ac:dyDescent="0.25">
      <c r="A2963" s="1"/>
      <c r="B2963" s="1"/>
      <c r="C2963" s="1"/>
      <c r="D2963" s="1"/>
      <c r="E2963" s="110"/>
      <c r="F2963" s="1"/>
      <c r="G2963" s="1"/>
      <c r="H2963" s="110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3"/>
      <c r="U2963" s="1"/>
      <c r="V2963" s="1"/>
    </row>
    <row r="2964" spans="1:22" x14ac:dyDescent="0.25">
      <c r="A2964" s="1"/>
      <c r="B2964" s="1"/>
      <c r="C2964" s="1"/>
      <c r="D2964" s="1"/>
      <c r="E2964" s="110"/>
      <c r="F2964" s="1"/>
      <c r="G2964" s="1"/>
      <c r="H2964" s="110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3"/>
      <c r="U2964" s="1"/>
      <c r="V2964" s="1"/>
    </row>
    <row r="2965" spans="1:22" x14ac:dyDescent="0.25">
      <c r="A2965" s="1"/>
      <c r="B2965" s="1"/>
      <c r="C2965" s="1"/>
      <c r="D2965" s="1"/>
      <c r="E2965" s="110"/>
      <c r="F2965" s="1"/>
      <c r="G2965" s="1"/>
      <c r="H2965" s="110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3"/>
      <c r="U2965" s="1"/>
      <c r="V2965" s="1"/>
    </row>
    <row r="2966" spans="1:22" x14ac:dyDescent="0.25">
      <c r="A2966" s="1"/>
      <c r="B2966" s="1"/>
      <c r="C2966" s="1"/>
      <c r="D2966" s="1"/>
      <c r="E2966" s="110"/>
      <c r="F2966" s="1"/>
      <c r="G2966" s="1"/>
      <c r="H2966" s="110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3"/>
      <c r="U2966" s="1"/>
      <c r="V2966" s="1"/>
    </row>
    <row r="2967" spans="1:22" x14ac:dyDescent="0.25">
      <c r="A2967" s="1"/>
      <c r="B2967" s="1"/>
      <c r="C2967" s="1"/>
      <c r="D2967" s="1"/>
      <c r="E2967" s="110"/>
      <c r="F2967" s="1"/>
      <c r="G2967" s="1"/>
      <c r="H2967" s="110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3"/>
      <c r="U2967" s="1"/>
      <c r="V2967" s="1"/>
    </row>
    <row r="2968" spans="1:22" x14ac:dyDescent="0.25">
      <c r="A2968" s="1"/>
      <c r="B2968" s="1"/>
      <c r="C2968" s="1"/>
      <c r="D2968" s="1"/>
      <c r="E2968" s="110"/>
      <c r="F2968" s="1"/>
      <c r="G2968" s="1"/>
      <c r="H2968" s="110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3"/>
      <c r="U2968" s="1"/>
      <c r="V2968" s="1"/>
    </row>
    <row r="2969" spans="1:22" x14ac:dyDescent="0.25">
      <c r="A2969" s="1"/>
      <c r="B2969" s="1"/>
      <c r="C2969" s="1"/>
      <c r="D2969" s="1"/>
      <c r="E2969" s="110"/>
      <c r="F2969" s="1"/>
      <c r="G2969" s="1"/>
      <c r="H2969" s="110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3"/>
      <c r="U2969" s="1"/>
      <c r="V2969" s="1"/>
    </row>
    <row r="2970" spans="1:22" x14ac:dyDescent="0.25">
      <c r="A2970" s="1"/>
      <c r="B2970" s="1"/>
      <c r="C2970" s="1"/>
      <c r="D2970" s="1"/>
      <c r="E2970" s="110"/>
      <c r="F2970" s="1"/>
      <c r="G2970" s="1"/>
      <c r="H2970" s="110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3"/>
      <c r="U2970" s="1"/>
      <c r="V2970" s="1"/>
    </row>
    <row r="2971" spans="1:22" x14ac:dyDescent="0.25">
      <c r="A2971" s="1"/>
      <c r="B2971" s="1"/>
      <c r="C2971" s="1"/>
      <c r="D2971" s="1"/>
      <c r="E2971" s="110"/>
      <c r="F2971" s="1"/>
      <c r="G2971" s="1"/>
      <c r="H2971" s="110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3"/>
      <c r="U2971" s="1"/>
      <c r="V2971" s="1"/>
    </row>
    <row r="2972" spans="1:22" x14ac:dyDescent="0.25">
      <c r="A2972" s="1"/>
      <c r="B2972" s="1"/>
      <c r="C2972" s="1"/>
      <c r="D2972" s="1"/>
      <c r="E2972" s="110"/>
      <c r="F2972" s="1"/>
      <c r="G2972" s="1"/>
      <c r="H2972" s="110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3"/>
      <c r="U2972" s="1"/>
      <c r="V2972" s="1"/>
    </row>
    <row r="2973" spans="1:22" x14ac:dyDescent="0.25">
      <c r="A2973" s="1"/>
      <c r="B2973" s="1"/>
      <c r="C2973" s="1"/>
      <c r="D2973" s="1"/>
      <c r="E2973" s="110"/>
      <c r="F2973" s="1"/>
      <c r="G2973" s="1"/>
      <c r="H2973" s="110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3"/>
      <c r="U2973" s="1"/>
      <c r="V2973" s="1"/>
    </row>
    <row r="2974" spans="1:22" x14ac:dyDescent="0.25">
      <c r="A2974" s="1"/>
      <c r="B2974" s="1"/>
      <c r="C2974" s="1"/>
      <c r="D2974" s="1"/>
      <c r="E2974" s="110"/>
      <c r="F2974" s="1"/>
      <c r="G2974" s="1"/>
      <c r="H2974" s="110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3"/>
      <c r="U2974" s="1"/>
      <c r="V2974" s="1"/>
    </row>
    <row r="2975" spans="1:22" x14ac:dyDescent="0.25">
      <c r="A2975" s="1"/>
      <c r="B2975" s="1"/>
      <c r="C2975" s="1"/>
      <c r="D2975" s="1"/>
      <c r="E2975" s="110"/>
      <c r="F2975" s="1"/>
      <c r="G2975" s="1"/>
      <c r="H2975" s="110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3"/>
      <c r="U2975" s="1"/>
      <c r="V2975" s="1"/>
    </row>
    <row r="2976" spans="1:22" x14ac:dyDescent="0.25">
      <c r="A2976" s="1"/>
      <c r="B2976" s="1"/>
      <c r="C2976" s="1"/>
      <c r="D2976" s="1"/>
      <c r="E2976" s="110"/>
      <c r="F2976" s="1"/>
      <c r="G2976" s="1"/>
      <c r="H2976" s="110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3"/>
      <c r="U2976" s="1"/>
      <c r="V2976" s="1"/>
    </row>
    <row r="2977" spans="1:22" x14ac:dyDescent="0.25">
      <c r="A2977" s="1"/>
      <c r="B2977" s="1"/>
      <c r="C2977" s="1"/>
      <c r="D2977" s="1"/>
      <c r="E2977" s="110"/>
      <c r="F2977" s="1"/>
      <c r="G2977" s="1"/>
      <c r="H2977" s="110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3"/>
      <c r="U2977" s="1"/>
      <c r="V2977" s="1"/>
    </row>
    <row r="2978" spans="1:22" x14ac:dyDescent="0.25">
      <c r="A2978" s="1"/>
      <c r="B2978" s="1"/>
      <c r="C2978" s="1"/>
      <c r="D2978" s="1"/>
      <c r="E2978" s="110"/>
      <c r="F2978" s="1"/>
      <c r="G2978" s="1"/>
      <c r="H2978" s="110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3"/>
      <c r="U2978" s="1"/>
      <c r="V2978" s="1"/>
    </row>
    <row r="2979" spans="1:22" x14ac:dyDescent="0.25">
      <c r="A2979" s="1"/>
      <c r="B2979" s="1"/>
      <c r="C2979" s="1"/>
      <c r="D2979" s="1"/>
      <c r="E2979" s="110"/>
      <c r="F2979" s="1"/>
      <c r="G2979" s="1"/>
      <c r="H2979" s="110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3"/>
      <c r="U2979" s="1"/>
      <c r="V2979" s="1"/>
    </row>
    <row r="2980" spans="1:22" x14ac:dyDescent="0.25">
      <c r="A2980" s="1"/>
      <c r="B2980" s="1"/>
      <c r="C2980" s="1"/>
      <c r="D2980" s="1"/>
      <c r="E2980" s="110"/>
      <c r="F2980" s="1"/>
      <c r="G2980" s="1"/>
      <c r="H2980" s="110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3"/>
      <c r="U2980" s="1"/>
      <c r="V2980" s="1"/>
    </row>
    <row r="2981" spans="1:22" x14ac:dyDescent="0.25">
      <c r="A2981" s="1"/>
      <c r="B2981" s="1"/>
      <c r="C2981" s="1"/>
      <c r="D2981" s="1"/>
      <c r="E2981" s="110"/>
      <c r="F2981" s="1"/>
      <c r="G2981" s="1"/>
      <c r="H2981" s="110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3"/>
      <c r="U2981" s="1"/>
      <c r="V2981" s="1"/>
    </row>
    <row r="2982" spans="1:22" x14ac:dyDescent="0.25">
      <c r="A2982" s="1"/>
      <c r="B2982" s="1"/>
      <c r="C2982" s="1"/>
      <c r="D2982" s="1"/>
      <c r="E2982" s="110"/>
      <c r="F2982" s="1"/>
      <c r="G2982" s="1"/>
      <c r="H2982" s="110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3"/>
      <c r="U2982" s="1"/>
      <c r="V2982" s="1"/>
    </row>
    <row r="2983" spans="1:22" x14ac:dyDescent="0.25">
      <c r="A2983" s="1"/>
      <c r="B2983" s="1"/>
      <c r="C2983" s="1"/>
      <c r="D2983" s="1"/>
      <c r="E2983" s="110"/>
      <c r="F2983" s="1"/>
      <c r="G2983" s="1"/>
      <c r="H2983" s="110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3"/>
      <c r="U2983" s="1"/>
      <c r="V2983" s="1"/>
    </row>
    <row r="2984" spans="1:22" x14ac:dyDescent="0.25">
      <c r="A2984" s="1"/>
      <c r="B2984" s="1"/>
      <c r="C2984" s="1"/>
      <c r="D2984" s="1"/>
      <c r="E2984" s="110"/>
      <c r="F2984" s="1"/>
      <c r="G2984" s="1"/>
      <c r="H2984" s="110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3"/>
      <c r="U2984" s="1"/>
      <c r="V2984" s="1"/>
    </row>
    <row r="2985" spans="1:22" x14ac:dyDescent="0.25">
      <c r="A2985" s="1"/>
      <c r="B2985" s="1"/>
      <c r="C2985" s="1"/>
      <c r="D2985" s="1"/>
      <c r="E2985" s="110"/>
      <c r="F2985" s="1"/>
      <c r="G2985" s="1"/>
      <c r="H2985" s="110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3"/>
      <c r="U2985" s="1"/>
      <c r="V2985" s="1"/>
    </row>
    <row r="2986" spans="1:22" x14ac:dyDescent="0.25">
      <c r="A2986" s="1"/>
      <c r="B2986" s="1"/>
      <c r="C2986" s="1"/>
      <c r="D2986" s="1"/>
      <c r="E2986" s="110"/>
      <c r="F2986" s="1"/>
      <c r="G2986" s="1"/>
      <c r="H2986" s="110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3"/>
      <c r="U2986" s="1"/>
      <c r="V2986" s="1"/>
    </row>
    <row r="2987" spans="1:22" x14ac:dyDescent="0.25">
      <c r="A2987" s="1"/>
      <c r="B2987" s="1"/>
      <c r="C2987" s="1"/>
      <c r="D2987" s="1"/>
      <c r="E2987" s="110"/>
      <c r="F2987" s="1"/>
      <c r="G2987" s="1"/>
      <c r="H2987" s="110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3"/>
      <c r="U2987" s="1"/>
      <c r="V2987" s="1"/>
    </row>
    <row r="2988" spans="1:22" x14ac:dyDescent="0.25">
      <c r="A2988" s="1"/>
      <c r="B2988" s="1"/>
      <c r="C2988" s="1"/>
      <c r="D2988" s="1"/>
      <c r="E2988" s="110"/>
      <c r="F2988" s="1"/>
      <c r="G2988" s="1"/>
      <c r="H2988" s="110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3"/>
      <c r="U2988" s="1"/>
      <c r="V2988" s="1"/>
    </row>
    <row r="2989" spans="1:22" x14ac:dyDescent="0.25">
      <c r="A2989" s="1"/>
      <c r="B2989" s="1"/>
      <c r="C2989" s="1"/>
      <c r="D2989" s="1"/>
      <c r="E2989" s="110"/>
      <c r="F2989" s="1"/>
      <c r="G2989" s="1"/>
      <c r="H2989" s="110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3"/>
      <c r="U2989" s="1"/>
      <c r="V2989" s="1"/>
    </row>
    <row r="2990" spans="1:22" x14ac:dyDescent="0.25">
      <c r="A2990" s="1"/>
      <c r="B2990" s="1"/>
      <c r="C2990" s="1"/>
      <c r="D2990" s="1"/>
      <c r="E2990" s="110"/>
      <c r="F2990" s="1"/>
      <c r="G2990" s="1"/>
      <c r="H2990" s="110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3"/>
      <c r="U2990" s="1"/>
      <c r="V2990" s="1"/>
    </row>
    <row r="2991" spans="1:22" x14ac:dyDescent="0.25">
      <c r="A2991" s="1"/>
      <c r="B2991" s="1"/>
      <c r="C2991" s="1"/>
      <c r="D2991" s="1"/>
      <c r="E2991" s="110"/>
      <c r="F2991" s="1"/>
      <c r="G2991" s="1"/>
      <c r="H2991" s="110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3"/>
      <c r="U2991" s="1"/>
      <c r="V2991" s="1"/>
    </row>
    <row r="2992" spans="1:22" x14ac:dyDescent="0.25">
      <c r="A2992" s="1"/>
      <c r="B2992" s="1"/>
      <c r="C2992" s="1"/>
      <c r="D2992" s="1"/>
      <c r="E2992" s="110"/>
      <c r="F2992" s="1"/>
      <c r="G2992" s="1"/>
      <c r="H2992" s="110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3"/>
      <c r="U2992" s="1"/>
      <c r="V2992" s="1"/>
    </row>
    <row r="2993" spans="1:22" x14ac:dyDescent="0.25">
      <c r="A2993" s="1"/>
      <c r="B2993" s="1"/>
      <c r="C2993" s="1"/>
      <c r="D2993" s="1"/>
      <c r="E2993" s="110"/>
      <c r="F2993" s="1"/>
      <c r="G2993" s="1"/>
      <c r="H2993" s="110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3"/>
      <c r="U2993" s="1"/>
      <c r="V2993" s="1"/>
    </row>
    <row r="2994" spans="1:22" x14ac:dyDescent="0.25">
      <c r="A2994" s="1"/>
      <c r="B2994" s="1"/>
      <c r="C2994" s="1"/>
      <c r="D2994" s="1"/>
      <c r="E2994" s="110"/>
      <c r="F2994" s="1"/>
      <c r="G2994" s="1"/>
      <c r="H2994" s="110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3"/>
      <c r="U2994" s="1"/>
      <c r="V2994" s="1"/>
    </row>
    <row r="2995" spans="1:22" x14ac:dyDescent="0.25">
      <c r="A2995" s="1"/>
      <c r="B2995" s="1"/>
      <c r="C2995" s="1"/>
      <c r="D2995" s="1"/>
      <c r="E2995" s="110"/>
      <c r="F2995" s="1"/>
      <c r="G2995" s="1"/>
      <c r="H2995" s="110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3"/>
      <c r="U2995" s="1"/>
      <c r="V2995" s="1"/>
    </row>
    <row r="2996" spans="1:22" x14ac:dyDescent="0.25">
      <c r="A2996" s="1"/>
      <c r="B2996" s="1"/>
      <c r="C2996" s="1"/>
      <c r="D2996" s="1"/>
      <c r="E2996" s="110"/>
      <c r="F2996" s="1"/>
      <c r="G2996" s="1"/>
      <c r="H2996" s="110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3"/>
      <c r="U2996" s="1"/>
      <c r="V2996" s="1"/>
    </row>
    <row r="2997" spans="1:22" x14ac:dyDescent="0.25">
      <c r="A2997" s="1"/>
      <c r="B2997" s="1"/>
      <c r="C2997" s="1"/>
      <c r="D2997" s="1"/>
      <c r="E2997" s="110"/>
      <c r="F2997" s="1"/>
      <c r="G2997" s="1"/>
      <c r="H2997" s="110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3"/>
      <c r="U2997" s="1"/>
      <c r="V2997" s="1"/>
    </row>
    <row r="2998" spans="1:22" x14ac:dyDescent="0.25">
      <c r="A2998" s="1"/>
      <c r="B2998" s="1"/>
      <c r="C2998" s="1"/>
      <c r="D2998" s="1"/>
      <c r="E2998" s="110"/>
      <c r="F2998" s="1"/>
      <c r="G2998" s="1"/>
      <c r="H2998" s="110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3"/>
      <c r="U2998" s="1"/>
      <c r="V2998" s="1"/>
    </row>
    <row r="2999" spans="1:22" x14ac:dyDescent="0.25">
      <c r="A2999" s="1"/>
      <c r="B2999" s="1"/>
      <c r="C2999" s="1"/>
      <c r="D2999" s="1"/>
      <c r="E2999" s="110"/>
      <c r="F2999" s="1"/>
      <c r="G2999" s="1"/>
      <c r="H2999" s="110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3"/>
      <c r="U2999" s="1"/>
      <c r="V2999" s="1"/>
    </row>
    <row r="3000" spans="1:22" x14ac:dyDescent="0.25">
      <c r="A3000" s="1"/>
      <c r="B3000" s="1"/>
      <c r="C3000" s="1"/>
      <c r="D3000" s="1"/>
      <c r="E3000" s="110"/>
      <c r="F3000" s="1"/>
      <c r="G3000" s="1"/>
      <c r="H3000" s="110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3"/>
      <c r="U3000" s="1"/>
      <c r="V3000" s="1"/>
    </row>
    <row r="3001" spans="1:22" x14ac:dyDescent="0.25">
      <c r="A3001" s="1"/>
      <c r="B3001" s="1"/>
      <c r="C3001" s="1"/>
      <c r="D3001" s="1"/>
      <c r="E3001" s="110"/>
      <c r="F3001" s="1"/>
      <c r="G3001" s="1"/>
      <c r="H3001" s="110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3"/>
      <c r="U3001" s="1"/>
      <c r="V3001" s="1"/>
    </row>
    <row r="3002" spans="1:22" x14ac:dyDescent="0.25">
      <c r="A3002" s="1"/>
      <c r="B3002" s="1"/>
      <c r="C3002" s="1"/>
      <c r="D3002" s="1"/>
      <c r="E3002" s="110"/>
      <c r="F3002" s="1"/>
      <c r="G3002" s="1"/>
      <c r="H3002" s="110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3"/>
      <c r="U3002" s="1"/>
      <c r="V3002" s="1"/>
    </row>
    <row r="3003" spans="1:22" x14ac:dyDescent="0.25">
      <c r="A3003" s="1"/>
      <c r="B3003" s="1"/>
      <c r="C3003" s="1"/>
      <c r="D3003" s="1"/>
      <c r="E3003" s="110"/>
      <c r="F3003" s="1"/>
      <c r="G3003" s="1"/>
      <c r="H3003" s="110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3"/>
      <c r="U3003" s="1"/>
      <c r="V3003" s="1"/>
    </row>
    <row r="3004" spans="1:22" x14ac:dyDescent="0.25">
      <c r="A3004" s="1"/>
      <c r="B3004" s="1"/>
      <c r="C3004" s="1"/>
      <c r="D3004" s="1"/>
      <c r="E3004" s="110"/>
      <c r="F3004" s="1"/>
      <c r="G3004" s="1"/>
      <c r="H3004" s="110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3"/>
      <c r="U3004" s="1"/>
      <c r="V3004" s="1"/>
    </row>
    <row r="3005" spans="1:22" x14ac:dyDescent="0.25">
      <c r="A3005" s="1"/>
      <c r="B3005" s="1"/>
      <c r="C3005" s="1"/>
      <c r="D3005" s="1"/>
      <c r="E3005" s="110"/>
      <c r="F3005" s="1"/>
      <c r="G3005" s="1"/>
      <c r="H3005" s="110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3"/>
      <c r="U3005" s="1"/>
      <c r="V3005" s="1"/>
    </row>
    <row r="3006" spans="1:22" x14ac:dyDescent="0.25">
      <c r="A3006" s="1"/>
      <c r="B3006" s="1"/>
      <c r="C3006" s="1"/>
      <c r="D3006" s="1"/>
      <c r="E3006" s="110"/>
      <c r="F3006" s="1"/>
      <c r="G3006" s="1"/>
      <c r="H3006" s="110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3"/>
      <c r="U3006" s="1"/>
      <c r="V3006" s="1"/>
    </row>
    <row r="3007" spans="1:22" x14ac:dyDescent="0.25">
      <c r="A3007" s="1"/>
      <c r="B3007" s="1"/>
      <c r="C3007" s="1"/>
      <c r="D3007" s="1"/>
      <c r="E3007" s="110"/>
      <c r="F3007" s="1"/>
      <c r="G3007" s="1"/>
      <c r="H3007" s="110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3"/>
      <c r="U3007" s="1"/>
      <c r="V3007" s="1"/>
    </row>
    <row r="3008" spans="1:22" x14ac:dyDescent="0.25">
      <c r="A3008" s="1"/>
      <c r="B3008" s="1"/>
      <c r="C3008" s="1"/>
      <c r="D3008" s="1"/>
      <c r="E3008" s="110"/>
      <c r="F3008" s="1"/>
      <c r="G3008" s="1"/>
      <c r="H3008" s="110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3"/>
      <c r="U3008" s="1"/>
      <c r="V3008" s="1"/>
    </row>
    <row r="3009" spans="1:22" x14ac:dyDescent="0.25">
      <c r="A3009" s="1"/>
      <c r="B3009" s="1"/>
      <c r="C3009" s="1"/>
      <c r="D3009" s="1"/>
      <c r="E3009" s="110"/>
      <c r="F3009" s="1"/>
      <c r="G3009" s="1"/>
      <c r="H3009" s="110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3"/>
      <c r="U3009" s="1"/>
      <c r="V3009" s="1"/>
    </row>
    <row r="3010" spans="1:22" x14ac:dyDescent="0.25">
      <c r="A3010" s="1"/>
      <c r="B3010" s="1"/>
      <c r="C3010" s="1"/>
      <c r="D3010" s="1"/>
      <c r="E3010" s="110"/>
      <c r="F3010" s="1"/>
      <c r="G3010" s="1"/>
      <c r="H3010" s="110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3"/>
      <c r="U3010" s="1"/>
      <c r="V3010" s="1"/>
    </row>
    <row r="3011" spans="1:22" x14ac:dyDescent="0.25">
      <c r="A3011" s="1"/>
      <c r="B3011" s="1"/>
      <c r="C3011" s="1"/>
      <c r="D3011" s="1"/>
      <c r="E3011" s="110"/>
      <c r="F3011" s="1"/>
      <c r="G3011" s="1"/>
      <c r="H3011" s="110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3"/>
      <c r="U3011" s="1"/>
      <c r="V3011" s="1"/>
    </row>
    <row r="3012" spans="1:22" x14ac:dyDescent="0.25">
      <c r="A3012" s="1"/>
      <c r="B3012" s="1"/>
      <c r="C3012" s="1"/>
      <c r="D3012" s="1"/>
      <c r="E3012" s="110"/>
      <c r="F3012" s="1"/>
      <c r="G3012" s="1"/>
      <c r="H3012" s="110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3"/>
      <c r="U3012" s="1"/>
      <c r="V3012" s="1"/>
    </row>
    <row r="3013" spans="1:22" x14ac:dyDescent="0.25">
      <c r="A3013" s="1"/>
      <c r="B3013" s="1"/>
      <c r="C3013" s="1"/>
      <c r="D3013" s="1"/>
      <c r="E3013" s="110"/>
      <c r="F3013" s="1"/>
      <c r="G3013" s="1"/>
      <c r="H3013" s="110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3"/>
      <c r="U3013" s="1"/>
      <c r="V3013" s="1"/>
    </row>
    <row r="3014" spans="1:22" x14ac:dyDescent="0.25">
      <c r="A3014" s="1"/>
      <c r="B3014" s="1"/>
      <c r="C3014" s="1"/>
      <c r="D3014" s="1"/>
      <c r="E3014" s="110"/>
      <c r="F3014" s="1"/>
      <c r="G3014" s="1"/>
      <c r="H3014" s="110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3"/>
      <c r="U3014" s="1"/>
      <c r="V3014" s="1"/>
    </row>
    <row r="3015" spans="1:22" x14ac:dyDescent="0.25">
      <c r="A3015" s="1"/>
      <c r="B3015" s="1"/>
      <c r="C3015" s="1"/>
      <c r="D3015" s="1"/>
      <c r="E3015" s="110"/>
      <c r="F3015" s="1"/>
      <c r="G3015" s="1"/>
      <c r="H3015" s="110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3"/>
      <c r="U3015" s="1"/>
      <c r="V3015" s="1"/>
    </row>
    <row r="3016" spans="1:22" x14ac:dyDescent="0.25">
      <c r="A3016" s="1"/>
      <c r="B3016" s="1"/>
      <c r="C3016" s="1"/>
      <c r="D3016" s="1"/>
      <c r="E3016" s="110"/>
      <c r="F3016" s="1"/>
      <c r="G3016" s="1"/>
      <c r="H3016" s="110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3"/>
      <c r="U3016" s="1"/>
      <c r="V3016" s="1"/>
    </row>
    <row r="3017" spans="1:22" x14ac:dyDescent="0.25">
      <c r="A3017" s="1"/>
      <c r="B3017" s="1"/>
      <c r="C3017" s="1"/>
      <c r="D3017" s="1"/>
      <c r="E3017" s="110"/>
      <c r="F3017" s="1"/>
      <c r="G3017" s="1"/>
      <c r="H3017" s="110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3"/>
      <c r="U3017" s="1"/>
      <c r="V3017" s="1"/>
    </row>
    <row r="3018" spans="1:22" x14ac:dyDescent="0.25">
      <c r="A3018" s="1"/>
      <c r="B3018" s="1"/>
      <c r="C3018" s="1"/>
      <c r="D3018" s="1"/>
      <c r="E3018" s="110"/>
      <c r="F3018" s="1"/>
      <c r="G3018" s="1"/>
      <c r="H3018" s="110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3"/>
      <c r="U3018" s="1"/>
      <c r="V3018" s="1"/>
    </row>
    <row r="3019" spans="1:22" x14ac:dyDescent="0.25">
      <c r="A3019" s="1"/>
      <c r="B3019" s="1"/>
      <c r="C3019" s="1"/>
      <c r="D3019" s="1"/>
      <c r="E3019" s="110"/>
      <c r="F3019" s="1"/>
      <c r="G3019" s="1"/>
      <c r="H3019" s="110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3"/>
      <c r="U3019" s="1"/>
      <c r="V3019" s="1"/>
    </row>
    <row r="3020" spans="1:22" x14ac:dyDescent="0.25">
      <c r="A3020" s="1"/>
      <c r="B3020" s="1"/>
      <c r="C3020" s="1"/>
      <c r="D3020" s="1"/>
      <c r="E3020" s="110"/>
      <c r="F3020" s="1"/>
      <c r="G3020" s="1"/>
      <c r="H3020" s="110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3"/>
      <c r="U3020" s="1"/>
      <c r="V3020" s="1"/>
    </row>
    <row r="3021" spans="1:22" x14ac:dyDescent="0.25">
      <c r="A3021" s="1"/>
      <c r="B3021" s="1"/>
      <c r="C3021" s="1"/>
      <c r="D3021" s="1"/>
      <c r="E3021" s="110"/>
      <c r="F3021" s="1"/>
      <c r="G3021" s="1"/>
      <c r="H3021" s="110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3"/>
      <c r="U3021" s="1"/>
      <c r="V3021" s="1"/>
    </row>
    <row r="3022" spans="1:22" x14ac:dyDescent="0.25">
      <c r="A3022" s="1"/>
      <c r="B3022" s="1"/>
      <c r="C3022" s="1"/>
      <c r="D3022" s="1"/>
      <c r="E3022" s="110"/>
      <c r="F3022" s="1"/>
      <c r="G3022" s="1"/>
      <c r="H3022" s="110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3"/>
      <c r="U3022" s="1"/>
      <c r="V3022" s="1"/>
    </row>
    <row r="3023" spans="1:22" x14ac:dyDescent="0.25">
      <c r="A3023" s="1"/>
      <c r="B3023" s="1"/>
      <c r="C3023" s="1"/>
      <c r="D3023" s="1"/>
      <c r="E3023" s="110"/>
      <c r="F3023" s="1"/>
      <c r="G3023" s="1"/>
      <c r="H3023" s="110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3"/>
      <c r="U3023" s="1"/>
      <c r="V3023" s="1"/>
    </row>
    <row r="3024" spans="1:22" x14ac:dyDescent="0.25">
      <c r="A3024" s="1"/>
      <c r="B3024" s="1"/>
      <c r="C3024" s="1"/>
      <c r="D3024" s="1"/>
      <c r="E3024" s="110"/>
      <c r="F3024" s="1"/>
      <c r="G3024" s="1"/>
      <c r="H3024" s="110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3"/>
      <c r="U3024" s="1"/>
      <c r="V3024" s="1"/>
    </row>
    <row r="3025" spans="1:22" x14ac:dyDescent="0.25">
      <c r="A3025" s="1"/>
      <c r="B3025" s="1"/>
      <c r="C3025" s="1"/>
      <c r="D3025" s="1"/>
      <c r="E3025" s="110"/>
      <c r="F3025" s="1"/>
      <c r="G3025" s="1"/>
      <c r="H3025" s="110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3"/>
      <c r="U3025" s="1"/>
      <c r="V3025" s="1"/>
    </row>
    <row r="3026" spans="1:22" x14ac:dyDescent="0.25">
      <c r="A3026" s="1"/>
      <c r="B3026" s="1"/>
      <c r="C3026" s="1"/>
      <c r="D3026" s="1"/>
      <c r="E3026" s="110"/>
      <c r="F3026" s="1"/>
      <c r="G3026" s="1"/>
      <c r="H3026" s="110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3"/>
      <c r="U3026" s="1"/>
      <c r="V3026" s="1"/>
    </row>
    <row r="3027" spans="1:22" x14ac:dyDescent="0.25">
      <c r="A3027" s="1"/>
      <c r="B3027" s="1"/>
      <c r="C3027" s="1"/>
      <c r="D3027" s="1"/>
      <c r="E3027" s="110"/>
      <c r="F3027" s="1"/>
      <c r="G3027" s="1"/>
      <c r="H3027" s="110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3"/>
      <c r="U3027" s="1"/>
      <c r="V3027" s="1"/>
    </row>
    <row r="3028" spans="1:22" x14ac:dyDescent="0.25">
      <c r="A3028" s="1"/>
      <c r="B3028" s="1"/>
      <c r="C3028" s="1"/>
      <c r="D3028" s="1"/>
      <c r="E3028" s="110"/>
      <c r="F3028" s="1"/>
      <c r="G3028" s="1"/>
      <c r="H3028" s="110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3"/>
      <c r="U3028" s="1"/>
      <c r="V3028" s="1"/>
    </row>
    <row r="3029" spans="1:22" x14ac:dyDescent="0.25">
      <c r="A3029" s="1"/>
      <c r="B3029" s="1"/>
      <c r="C3029" s="1"/>
      <c r="D3029" s="1"/>
      <c r="E3029" s="110"/>
      <c r="F3029" s="1"/>
      <c r="G3029" s="1"/>
      <c r="H3029" s="110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3"/>
      <c r="U3029" s="1"/>
      <c r="V3029" s="1"/>
    </row>
    <row r="3030" spans="1:22" x14ac:dyDescent="0.25">
      <c r="A3030" s="1"/>
      <c r="B3030" s="1"/>
      <c r="C3030" s="1"/>
      <c r="D3030" s="1"/>
      <c r="E3030" s="110"/>
      <c r="F3030" s="1"/>
      <c r="G3030" s="1"/>
      <c r="H3030" s="110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3"/>
      <c r="U3030" s="1"/>
      <c r="V3030" s="1"/>
    </row>
    <row r="3031" spans="1:22" x14ac:dyDescent="0.25">
      <c r="A3031" s="1"/>
      <c r="B3031" s="1"/>
      <c r="C3031" s="1"/>
      <c r="D3031" s="1"/>
      <c r="E3031" s="110"/>
      <c r="F3031" s="1"/>
      <c r="G3031" s="1"/>
      <c r="H3031" s="110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3"/>
      <c r="U3031" s="1"/>
      <c r="V3031" s="1"/>
    </row>
    <row r="3032" spans="1:22" x14ac:dyDescent="0.25">
      <c r="A3032" s="1"/>
      <c r="B3032" s="1"/>
      <c r="C3032" s="1"/>
      <c r="D3032" s="1"/>
      <c r="E3032" s="110"/>
      <c r="F3032" s="1"/>
      <c r="G3032" s="1"/>
      <c r="H3032" s="110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3"/>
      <c r="U3032" s="1"/>
      <c r="V3032" s="1"/>
    </row>
    <row r="3033" spans="1:22" x14ac:dyDescent="0.25">
      <c r="A3033" s="1"/>
      <c r="B3033" s="1"/>
      <c r="C3033" s="1"/>
      <c r="D3033" s="1"/>
      <c r="E3033" s="110"/>
      <c r="F3033" s="1"/>
      <c r="G3033" s="1"/>
      <c r="H3033" s="110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3"/>
      <c r="U3033" s="1"/>
      <c r="V3033" s="1"/>
    </row>
    <row r="3034" spans="1:22" x14ac:dyDescent="0.25">
      <c r="A3034" s="1"/>
      <c r="B3034" s="1"/>
      <c r="C3034" s="1"/>
      <c r="D3034" s="1"/>
      <c r="E3034" s="110"/>
      <c r="F3034" s="1"/>
      <c r="G3034" s="1"/>
      <c r="H3034" s="110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3"/>
      <c r="U3034" s="1"/>
      <c r="V3034" s="1"/>
    </row>
    <row r="3035" spans="1:22" x14ac:dyDescent="0.25">
      <c r="A3035" s="1"/>
      <c r="B3035" s="1"/>
      <c r="C3035" s="1"/>
      <c r="D3035" s="1"/>
      <c r="E3035" s="110"/>
      <c r="F3035" s="1"/>
      <c r="G3035" s="1"/>
      <c r="H3035" s="110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3"/>
      <c r="U3035" s="1"/>
      <c r="V3035" s="1"/>
    </row>
    <row r="3036" spans="1:22" x14ac:dyDescent="0.25">
      <c r="A3036" s="1"/>
      <c r="B3036" s="1"/>
      <c r="C3036" s="1"/>
      <c r="D3036" s="1"/>
      <c r="E3036" s="110"/>
      <c r="F3036" s="1"/>
      <c r="G3036" s="1"/>
      <c r="H3036" s="110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3"/>
      <c r="U3036" s="1"/>
      <c r="V3036" s="1"/>
    </row>
    <row r="3037" spans="1:22" x14ac:dyDescent="0.25">
      <c r="A3037" s="1"/>
      <c r="B3037" s="1"/>
      <c r="C3037" s="1"/>
      <c r="D3037" s="1"/>
      <c r="E3037" s="110"/>
      <c r="F3037" s="1"/>
      <c r="G3037" s="1"/>
      <c r="H3037" s="110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3"/>
      <c r="U3037" s="1"/>
      <c r="V3037" s="1"/>
    </row>
    <row r="3038" spans="1:22" x14ac:dyDescent="0.25">
      <c r="A3038" s="1"/>
      <c r="B3038" s="1"/>
      <c r="C3038" s="1"/>
      <c r="D3038" s="1"/>
      <c r="E3038" s="110"/>
      <c r="F3038" s="1"/>
      <c r="G3038" s="1"/>
      <c r="H3038" s="110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3"/>
      <c r="U3038" s="1"/>
      <c r="V3038" s="1"/>
    </row>
    <row r="3039" spans="1:22" x14ac:dyDescent="0.25">
      <c r="A3039" s="1"/>
      <c r="B3039" s="1"/>
      <c r="C3039" s="1"/>
      <c r="D3039" s="1"/>
      <c r="E3039" s="110"/>
      <c r="F3039" s="1"/>
      <c r="G3039" s="1"/>
      <c r="H3039" s="110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3"/>
      <c r="U3039" s="1"/>
      <c r="V3039" s="1"/>
    </row>
    <row r="3040" spans="1:22" x14ac:dyDescent="0.25">
      <c r="A3040" s="1"/>
      <c r="B3040" s="1"/>
      <c r="C3040" s="1"/>
      <c r="D3040" s="1"/>
      <c r="E3040" s="110"/>
      <c r="F3040" s="1"/>
      <c r="G3040" s="1"/>
      <c r="H3040" s="110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3"/>
      <c r="U3040" s="1"/>
      <c r="V3040" s="1"/>
    </row>
    <row r="3041" spans="1:22" x14ac:dyDescent="0.25">
      <c r="A3041" s="1"/>
      <c r="B3041" s="1"/>
      <c r="C3041" s="1"/>
      <c r="D3041" s="1"/>
      <c r="E3041" s="110"/>
      <c r="F3041" s="1"/>
      <c r="G3041" s="1"/>
      <c r="H3041" s="110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3"/>
      <c r="U3041" s="1"/>
      <c r="V3041" s="1"/>
    </row>
    <row r="3042" spans="1:22" x14ac:dyDescent="0.25">
      <c r="A3042" s="1"/>
      <c r="B3042" s="1"/>
      <c r="C3042" s="1"/>
      <c r="D3042" s="1"/>
      <c r="E3042" s="110"/>
      <c r="F3042" s="1"/>
      <c r="G3042" s="1"/>
      <c r="H3042" s="110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3"/>
      <c r="U3042" s="1"/>
      <c r="V3042" s="1"/>
    </row>
    <row r="3043" spans="1:22" x14ac:dyDescent="0.25">
      <c r="A3043" s="1"/>
      <c r="B3043" s="1"/>
      <c r="C3043" s="1"/>
      <c r="D3043" s="1"/>
      <c r="E3043" s="110"/>
      <c r="F3043" s="1"/>
      <c r="G3043" s="1"/>
      <c r="H3043" s="110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3"/>
      <c r="U3043" s="1"/>
      <c r="V3043" s="1"/>
    </row>
    <row r="3044" spans="1:22" x14ac:dyDescent="0.25">
      <c r="A3044" s="1"/>
      <c r="B3044" s="1"/>
      <c r="C3044" s="1"/>
      <c r="D3044" s="1"/>
      <c r="E3044" s="110"/>
      <c r="F3044" s="1"/>
      <c r="G3044" s="1"/>
      <c r="H3044" s="110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3"/>
      <c r="U3044" s="1"/>
      <c r="V3044" s="1"/>
    </row>
    <row r="3045" spans="1:22" x14ac:dyDescent="0.25">
      <c r="A3045" s="1"/>
      <c r="B3045" s="1"/>
      <c r="C3045" s="1"/>
      <c r="D3045" s="1"/>
      <c r="E3045" s="110"/>
      <c r="F3045" s="1"/>
      <c r="G3045" s="1"/>
      <c r="H3045" s="110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3"/>
      <c r="U3045" s="1"/>
      <c r="V3045" s="1"/>
    </row>
    <row r="3046" spans="1:22" x14ac:dyDescent="0.25">
      <c r="A3046" s="1"/>
      <c r="B3046" s="1"/>
      <c r="C3046" s="1"/>
      <c r="D3046" s="1"/>
      <c r="E3046" s="110"/>
      <c r="F3046" s="1"/>
      <c r="G3046" s="1"/>
      <c r="H3046" s="110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3"/>
      <c r="U3046" s="1"/>
      <c r="V3046" s="1"/>
    </row>
    <row r="3047" spans="1:22" x14ac:dyDescent="0.25">
      <c r="A3047" s="1"/>
      <c r="B3047" s="1"/>
      <c r="C3047" s="1"/>
      <c r="D3047" s="1"/>
      <c r="E3047" s="110"/>
      <c r="F3047" s="1"/>
      <c r="G3047" s="1"/>
      <c r="H3047" s="110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3"/>
      <c r="U3047" s="1"/>
      <c r="V3047" s="1"/>
    </row>
    <row r="3048" spans="1:22" x14ac:dyDescent="0.25">
      <c r="A3048" s="1"/>
      <c r="B3048" s="1"/>
      <c r="C3048" s="1"/>
      <c r="D3048" s="1"/>
      <c r="E3048" s="110"/>
      <c r="F3048" s="1"/>
      <c r="G3048" s="1"/>
      <c r="H3048" s="110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3"/>
      <c r="U3048" s="1"/>
      <c r="V3048" s="1"/>
    </row>
    <row r="3049" spans="1:22" x14ac:dyDescent="0.25">
      <c r="A3049" s="1"/>
      <c r="B3049" s="1"/>
      <c r="C3049" s="1"/>
      <c r="D3049" s="1"/>
      <c r="E3049" s="110"/>
      <c r="F3049" s="1"/>
      <c r="G3049" s="1"/>
      <c r="H3049" s="110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3"/>
      <c r="U3049" s="1"/>
      <c r="V3049" s="1"/>
    </row>
    <row r="3050" spans="1:22" x14ac:dyDescent="0.25">
      <c r="A3050" s="1"/>
      <c r="B3050" s="1"/>
      <c r="C3050" s="1"/>
      <c r="D3050" s="1"/>
      <c r="E3050" s="110"/>
      <c r="F3050" s="1"/>
      <c r="G3050" s="1"/>
      <c r="H3050" s="110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3"/>
      <c r="U3050" s="1"/>
      <c r="V3050" s="1"/>
    </row>
    <row r="3051" spans="1:22" x14ac:dyDescent="0.25">
      <c r="A3051" s="1"/>
      <c r="B3051" s="1"/>
      <c r="C3051" s="1"/>
      <c r="D3051" s="1"/>
      <c r="E3051" s="110"/>
      <c r="F3051" s="1"/>
      <c r="G3051" s="1"/>
      <c r="H3051" s="110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3"/>
      <c r="U3051" s="1"/>
      <c r="V3051" s="1"/>
    </row>
    <row r="3052" spans="1:22" x14ac:dyDescent="0.25">
      <c r="A3052" s="1"/>
      <c r="B3052" s="1"/>
      <c r="C3052" s="1"/>
      <c r="D3052" s="1"/>
      <c r="E3052" s="110"/>
      <c r="F3052" s="1"/>
      <c r="G3052" s="1"/>
      <c r="H3052" s="110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3"/>
      <c r="U3052" s="1"/>
      <c r="V3052" s="1"/>
    </row>
    <row r="3053" spans="1:22" x14ac:dyDescent="0.25">
      <c r="A3053" s="1"/>
      <c r="B3053" s="1"/>
      <c r="C3053" s="1"/>
      <c r="D3053" s="1"/>
      <c r="E3053" s="110"/>
      <c r="F3053" s="1"/>
      <c r="G3053" s="1"/>
      <c r="H3053" s="110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3"/>
      <c r="U3053" s="1"/>
      <c r="V3053" s="1"/>
    </row>
    <row r="3054" spans="1:22" x14ac:dyDescent="0.25">
      <c r="A3054" s="1"/>
      <c r="B3054" s="1"/>
      <c r="C3054" s="1"/>
      <c r="D3054" s="1"/>
      <c r="E3054" s="110"/>
      <c r="F3054" s="1"/>
      <c r="G3054" s="1"/>
      <c r="H3054" s="110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3"/>
      <c r="U3054" s="1"/>
      <c r="V3054" s="1"/>
    </row>
    <row r="3055" spans="1:22" x14ac:dyDescent="0.25">
      <c r="A3055" s="1"/>
      <c r="B3055" s="1"/>
      <c r="C3055" s="1"/>
      <c r="D3055" s="1"/>
      <c r="E3055" s="110"/>
      <c r="F3055" s="1"/>
      <c r="G3055" s="1"/>
      <c r="H3055" s="110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3"/>
      <c r="U3055" s="1"/>
      <c r="V3055" s="1"/>
    </row>
    <row r="3056" spans="1:22" x14ac:dyDescent="0.25">
      <c r="A3056" s="1"/>
      <c r="B3056" s="1"/>
      <c r="C3056" s="1"/>
      <c r="D3056" s="1"/>
      <c r="E3056" s="110"/>
      <c r="F3056" s="1"/>
      <c r="G3056" s="1"/>
      <c r="H3056" s="110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3"/>
      <c r="U3056" s="1"/>
      <c r="V3056" s="1"/>
    </row>
    <row r="3057" spans="1:22" x14ac:dyDescent="0.25">
      <c r="A3057" s="1"/>
      <c r="B3057" s="1"/>
      <c r="C3057" s="1"/>
      <c r="D3057" s="1"/>
      <c r="E3057" s="110"/>
      <c r="F3057" s="1"/>
      <c r="G3057" s="1"/>
      <c r="H3057" s="110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3"/>
      <c r="U3057" s="1"/>
      <c r="V3057" s="1"/>
    </row>
    <row r="3058" spans="1:22" x14ac:dyDescent="0.25">
      <c r="A3058" s="1"/>
      <c r="B3058" s="1"/>
      <c r="C3058" s="1"/>
      <c r="D3058" s="1"/>
      <c r="E3058" s="110"/>
      <c r="F3058" s="1"/>
      <c r="G3058" s="1"/>
      <c r="H3058" s="110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3"/>
      <c r="U3058" s="1"/>
      <c r="V3058" s="1"/>
    </row>
    <row r="3059" spans="1:22" x14ac:dyDescent="0.25">
      <c r="A3059" s="1"/>
      <c r="B3059" s="1"/>
      <c r="C3059" s="1"/>
      <c r="D3059" s="1"/>
      <c r="E3059" s="110"/>
      <c r="F3059" s="1"/>
      <c r="G3059" s="1"/>
      <c r="H3059" s="110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3"/>
      <c r="U3059" s="1"/>
      <c r="V3059" s="1"/>
    </row>
    <row r="3060" spans="1:22" x14ac:dyDescent="0.25">
      <c r="A3060" s="1"/>
      <c r="B3060" s="1"/>
      <c r="C3060" s="1"/>
      <c r="D3060" s="1"/>
      <c r="E3060" s="110"/>
      <c r="F3060" s="1"/>
      <c r="G3060" s="1"/>
      <c r="H3060" s="110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3"/>
      <c r="U3060" s="1"/>
      <c r="V3060" s="1"/>
    </row>
    <row r="3061" spans="1:22" x14ac:dyDescent="0.25">
      <c r="A3061" s="1"/>
      <c r="B3061" s="1"/>
      <c r="C3061" s="1"/>
      <c r="D3061" s="1"/>
      <c r="E3061" s="110"/>
      <c r="F3061" s="1"/>
      <c r="G3061" s="1"/>
      <c r="H3061" s="110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3"/>
      <c r="U3061" s="1"/>
      <c r="V3061" s="1"/>
    </row>
    <row r="3062" spans="1:22" x14ac:dyDescent="0.25">
      <c r="A3062" s="1"/>
      <c r="B3062" s="1"/>
      <c r="C3062" s="1"/>
      <c r="D3062" s="1"/>
      <c r="E3062" s="110"/>
      <c r="F3062" s="1"/>
      <c r="G3062" s="1"/>
      <c r="H3062" s="110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3"/>
      <c r="U3062" s="1"/>
      <c r="V3062" s="1"/>
    </row>
    <row r="3063" spans="1:22" x14ac:dyDescent="0.25">
      <c r="A3063" s="1"/>
      <c r="B3063" s="1"/>
      <c r="C3063" s="1"/>
      <c r="D3063" s="1"/>
      <c r="E3063" s="110"/>
      <c r="F3063" s="1"/>
      <c r="G3063" s="1"/>
      <c r="H3063" s="110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3"/>
      <c r="U3063" s="1"/>
      <c r="V3063" s="1"/>
    </row>
    <row r="3064" spans="1:22" x14ac:dyDescent="0.25">
      <c r="A3064" s="1"/>
      <c r="B3064" s="1"/>
      <c r="C3064" s="1"/>
      <c r="D3064" s="1"/>
      <c r="E3064" s="110"/>
      <c r="F3064" s="1"/>
      <c r="G3064" s="1"/>
      <c r="H3064" s="110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3"/>
      <c r="U3064" s="1"/>
      <c r="V3064" s="1"/>
    </row>
    <row r="3065" spans="1:22" x14ac:dyDescent="0.25">
      <c r="A3065" s="1"/>
      <c r="B3065" s="1"/>
      <c r="C3065" s="1"/>
      <c r="D3065" s="1"/>
      <c r="E3065" s="110"/>
      <c r="F3065" s="1"/>
      <c r="G3065" s="1"/>
      <c r="H3065" s="110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3"/>
      <c r="U3065" s="1"/>
      <c r="V3065" s="1"/>
    </row>
    <row r="3066" spans="1:22" x14ac:dyDescent="0.25">
      <c r="A3066" s="1"/>
      <c r="B3066" s="1"/>
      <c r="C3066" s="1"/>
      <c r="D3066" s="1"/>
      <c r="E3066" s="110"/>
      <c r="F3066" s="1"/>
      <c r="G3066" s="1"/>
      <c r="H3066" s="110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3"/>
      <c r="U3066" s="1"/>
      <c r="V3066" s="1"/>
    </row>
    <row r="3067" spans="1:22" x14ac:dyDescent="0.25">
      <c r="A3067" s="1"/>
      <c r="B3067" s="1"/>
      <c r="C3067" s="1"/>
      <c r="D3067" s="1"/>
      <c r="E3067" s="110"/>
      <c r="F3067" s="1"/>
      <c r="G3067" s="1"/>
      <c r="H3067" s="110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3"/>
      <c r="U3067" s="1"/>
      <c r="V3067" s="1"/>
    </row>
    <row r="3068" spans="1:22" x14ac:dyDescent="0.25">
      <c r="A3068" s="1"/>
      <c r="B3068" s="1"/>
      <c r="C3068" s="1"/>
      <c r="D3068" s="1"/>
      <c r="E3068" s="110"/>
      <c r="F3068" s="1"/>
      <c r="G3068" s="1"/>
      <c r="H3068" s="110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3"/>
      <c r="U3068" s="1"/>
      <c r="V3068" s="1"/>
    </row>
    <row r="3069" spans="1:22" x14ac:dyDescent="0.25">
      <c r="A3069" s="1"/>
      <c r="B3069" s="1"/>
      <c r="C3069" s="1"/>
      <c r="D3069" s="1"/>
      <c r="E3069" s="110"/>
      <c r="F3069" s="1"/>
      <c r="G3069" s="1"/>
      <c r="H3069" s="110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3"/>
      <c r="U3069" s="1"/>
      <c r="V3069" s="1"/>
    </row>
    <row r="3070" spans="1:22" x14ac:dyDescent="0.25">
      <c r="A3070" s="1"/>
      <c r="B3070" s="1"/>
      <c r="C3070" s="1"/>
      <c r="D3070" s="1"/>
      <c r="E3070" s="110"/>
      <c r="F3070" s="1"/>
      <c r="G3070" s="1"/>
      <c r="H3070" s="110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3"/>
      <c r="U3070" s="1"/>
      <c r="V3070" s="1"/>
    </row>
    <row r="3071" spans="1:22" x14ac:dyDescent="0.25">
      <c r="A3071" s="1"/>
      <c r="B3071" s="1"/>
      <c r="C3071" s="1"/>
      <c r="D3071" s="1"/>
      <c r="E3071" s="110"/>
      <c r="F3071" s="1"/>
      <c r="G3071" s="1"/>
      <c r="H3071" s="110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3"/>
      <c r="U3071" s="1"/>
      <c r="V3071" s="1"/>
    </row>
    <row r="3072" spans="1:22" x14ac:dyDescent="0.25">
      <c r="A3072" s="1"/>
      <c r="B3072" s="1"/>
      <c r="C3072" s="1"/>
      <c r="D3072" s="1"/>
      <c r="E3072" s="110"/>
      <c r="F3072" s="1"/>
      <c r="G3072" s="1"/>
      <c r="H3072" s="110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3"/>
      <c r="U3072" s="1"/>
      <c r="V3072" s="1"/>
    </row>
    <row r="3073" spans="1:22" x14ac:dyDescent="0.25">
      <c r="A3073" s="1"/>
      <c r="B3073" s="1"/>
      <c r="C3073" s="1"/>
      <c r="D3073" s="1"/>
      <c r="E3073" s="110"/>
      <c r="F3073" s="1"/>
      <c r="G3073" s="1"/>
      <c r="H3073" s="110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3"/>
      <c r="U3073" s="1"/>
      <c r="V3073" s="1"/>
    </row>
    <row r="3074" spans="1:22" x14ac:dyDescent="0.25">
      <c r="A3074" s="1"/>
      <c r="B3074" s="1"/>
      <c r="C3074" s="1"/>
      <c r="D3074" s="1"/>
      <c r="E3074" s="110"/>
      <c r="F3074" s="1"/>
      <c r="G3074" s="1"/>
      <c r="H3074" s="110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3"/>
      <c r="U3074" s="1"/>
      <c r="V3074" s="1"/>
    </row>
    <row r="3075" spans="1:22" x14ac:dyDescent="0.25">
      <c r="A3075" s="1"/>
      <c r="B3075" s="1"/>
      <c r="C3075" s="1"/>
      <c r="D3075" s="1"/>
      <c r="E3075" s="110"/>
      <c r="F3075" s="1"/>
      <c r="G3075" s="1"/>
      <c r="H3075" s="110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3"/>
      <c r="U3075" s="1"/>
      <c r="V3075" s="1"/>
    </row>
    <row r="3076" spans="1:22" x14ac:dyDescent="0.25">
      <c r="A3076" s="1"/>
      <c r="B3076" s="1"/>
      <c r="C3076" s="1"/>
      <c r="D3076" s="1"/>
      <c r="E3076" s="110"/>
      <c r="F3076" s="1"/>
      <c r="G3076" s="1"/>
      <c r="H3076" s="110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3"/>
      <c r="U3076" s="1"/>
      <c r="V3076" s="1"/>
    </row>
    <row r="3077" spans="1:22" x14ac:dyDescent="0.25">
      <c r="A3077" s="1"/>
      <c r="B3077" s="1"/>
      <c r="C3077" s="1"/>
      <c r="D3077" s="1"/>
      <c r="E3077" s="110"/>
      <c r="F3077" s="1"/>
      <c r="G3077" s="1"/>
      <c r="H3077" s="110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3"/>
      <c r="U3077" s="1"/>
      <c r="V3077" s="1"/>
    </row>
    <row r="3078" spans="1:22" x14ac:dyDescent="0.25">
      <c r="A3078" s="1"/>
      <c r="B3078" s="1"/>
      <c r="C3078" s="1"/>
      <c r="D3078" s="1"/>
      <c r="E3078" s="110"/>
      <c r="F3078" s="1"/>
      <c r="G3078" s="1"/>
      <c r="H3078" s="110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3"/>
      <c r="U3078" s="1"/>
      <c r="V3078" s="1"/>
    </row>
    <row r="3079" spans="1:22" x14ac:dyDescent="0.25">
      <c r="A3079" s="1"/>
      <c r="B3079" s="1"/>
      <c r="C3079" s="1"/>
      <c r="D3079" s="1"/>
      <c r="E3079" s="110"/>
      <c r="F3079" s="1"/>
      <c r="G3079" s="1"/>
      <c r="H3079" s="110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3"/>
      <c r="U3079" s="1"/>
      <c r="V3079" s="1"/>
    </row>
    <row r="3080" spans="1:22" x14ac:dyDescent="0.25">
      <c r="A3080" s="1"/>
      <c r="B3080" s="1"/>
      <c r="C3080" s="1"/>
      <c r="D3080" s="1"/>
      <c r="E3080" s="110"/>
      <c r="F3080" s="1"/>
      <c r="G3080" s="1"/>
      <c r="H3080" s="110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3"/>
      <c r="U3080" s="1"/>
      <c r="V3080" s="1"/>
    </row>
    <row r="3081" spans="1:22" x14ac:dyDescent="0.25">
      <c r="A3081" s="1"/>
      <c r="B3081" s="1"/>
      <c r="C3081" s="1"/>
      <c r="D3081" s="1"/>
      <c r="E3081" s="110"/>
      <c r="F3081" s="1"/>
      <c r="G3081" s="1"/>
      <c r="H3081" s="110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3"/>
      <c r="U3081" s="1"/>
      <c r="V3081" s="1"/>
    </row>
    <row r="3082" spans="1:22" x14ac:dyDescent="0.25">
      <c r="A3082" s="1"/>
      <c r="B3082" s="1"/>
      <c r="C3082" s="1"/>
      <c r="D3082" s="1"/>
      <c r="E3082" s="110"/>
      <c r="F3082" s="1"/>
      <c r="G3082" s="1"/>
      <c r="H3082" s="110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3"/>
      <c r="U3082" s="1"/>
      <c r="V3082" s="1"/>
    </row>
    <row r="3083" spans="1:22" x14ac:dyDescent="0.25">
      <c r="A3083" s="1"/>
      <c r="B3083" s="1"/>
      <c r="C3083" s="1"/>
      <c r="D3083" s="1"/>
      <c r="E3083" s="110"/>
      <c r="F3083" s="1"/>
      <c r="G3083" s="1"/>
      <c r="H3083" s="110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3"/>
      <c r="U3083" s="1"/>
      <c r="V3083" s="1"/>
    </row>
    <row r="3084" spans="1:22" x14ac:dyDescent="0.25">
      <c r="A3084" s="1"/>
      <c r="B3084" s="1"/>
      <c r="C3084" s="1"/>
      <c r="D3084" s="1"/>
      <c r="E3084" s="110"/>
      <c r="F3084" s="1"/>
      <c r="G3084" s="1"/>
      <c r="H3084" s="110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3"/>
      <c r="U3084" s="1"/>
      <c r="V3084" s="1"/>
    </row>
    <row r="3085" spans="1:22" x14ac:dyDescent="0.25">
      <c r="A3085" s="1"/>
      <c r="B3085" s="1"/>
      <c r="C3085" s="1"/>
      <c r="D3085" s="1"/>
      <c r="E3085" s="110"/>
      <c r="F3085" s="1"/>
      <c r="G3085" s="1"/>
      <c r="H3085" s="110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3"/>
      <c r="U3085" s="1"/>
      <c r="V3085" s="1"/>
    </row>
    <row r="3086" spans="1:22" x14ac:dyDescent="0.25">
      <c r="A3086" s="1"/>
      <c r="B3086" s="1"/>
      <c r="C3086" s="1"/>
      <c r="D3086" s="1"/>
      <c r="E3086" s="110"/>
      <c r="F3086" s="1"/>
      <c r="G3086" s="1"/>
      <c r="H3086" s="110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3"/>
      <c r="U3086" s="1"/>
      <c r="V3086" s="1"/>
    </row>
    <row r="3087" spans="1:22" x14ac:dyDescent="0.25">
      <c r="A3087" s="1"/>
      <c r="B3087" s="1"/>
      <c r="C3087" s="1"/>
      <c r="D3087" s="1"/>
      <c r="E3087" s="110"/>
      <c r="F3087" s="1"/>
      <c r="G3087" s="1"/>
      <c r="H3087" s="110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3"/>
      <c r="U3087" s="1"/>
      <c r="V3087" s="1"/>
    </row>
    <row r="3088" spans="1:22" x14ac:dyDescent="0.25">
      <c r="A3088" s="1"/>
      <c r="B3088" s="1"/>
      <c r="C3088" s="1"/>
      <c r="D3088" s="1"/>
      <c r="E3088" s="110"/>
      <c r="F3088" s="1"/>
      <c r="G3088" s="1"/>
      <c r="H3088" s="110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3"/>
      <c r="U3088" s="1"/>
      <c r="V3088" s="1"/>
    </row>
    <row r="3089" spans="1:22" x14ac:dyDescent="0.25">
      <c r="A3089" s="1"/>
      <c r="B3089" s="1"/>
      <c r="C3089" s="1"/>
      <c r="D3089" s="1"/>
      <c r="E3089" s="110"/>
      <c r="F3089" s="1"/>
      <c r="G3089" s="1"/>
      <c r="H3089" s="110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3"/>
      <c r="U3089" s="1"/>
      <c r="V3089" s="1"/>
    </row>
    <row r="3090" spans="1:22" x14ac:dyDescent="0.25">
      <c r="A3090" s="1"/>
      <c r="B3090" s="1"/>
      <c r="C3090" s="1"/>
      <c r="D3090" s="1"/>
      <c r="E3090" s="110"/>
      <c r="F3090" s="1"/>
      <c r="G3090" s="1"/>
      <c r="H3090" s="110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3"/>
      <c r="U3090" s="1"/>
      <c r="V3090" s="1"/>
    </row>
    <row r="3091" spans="1:22" x14ac:dyDescent="0.25">
      <c r="A3091" s="1"/>
      <c r="B3091" s="1"/>
      <c r="C3091" s="1"/>
      <c r="D3091" s="1"/>
      <c r="E3091" s="110"/>
      <c r="F3091" s="1"/>
      <c r="G3091" s="1"/>
      <c r="H3091" s="110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3"/>
      <c r="U3091" s="1"/>
      <c r="V3091" s="1"/>
    </row>
    <row r="3092" spans="1:22" x14ac:dyDescent="0.25">
      <c r="A3092" s="1"/>
      <c r="B3092" s="1"/>
      <c r="C3092" s="1"/>
      <c r="D3092" s="1"/>
      <c r="E3092" s="110"/>
      <c r="F3092" s="1"/>
      <c r="G3092" s="1"/>
      <c r="H3092" s="110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3"/>
      <c r="U3092" s="1"/>
      <c r="V3092" s="1"/>
    </row>
    <row r="3093" spans="1:22" x14ac:dyDescent="0.25">
      <c r="A3093" s="1"/>
      <c r="B3093" s="1"/>
      <c r="C3093" s="1"/>
      <c r="D3093" s="1"/>
      <c r="E3093" s="110"/>
      <c r="F3093" s="1"/>
      <c r="G3093" s="1"/>
      <c r="H3093" s="110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3"/>
      <c r="U3093" s="1"/>
      <c r="V3093" s="1"/>
    </row>
    <row r="3094" spans="1:22" x14ac:dyDescent="0.25">
      <c r="A3094" s="1"/>
      <c r="B3094" s="1"/>
      <c r="C3094" s="1"/>
      <c r="D3094" s="1"/>
      <c r="E3094" s="110"/>
      <c r="F3094" s="1"/>
      <c r="G3094" s="1"/>
      <c r="H3094" s="110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3"/>
      <c r="U3094" s="1"/>
      <c r="V3094" s="1"/>
    </row>
    <row r="3095" spans="1:22" x14ac:dyDescent="0.25">
      <c r="A3095" s="1"/>
      <c r="B3095" s="1"/>
      <c r="C3095" s="1"/>
      <c r="D3095" s="1"/>
      <c r="E3095" s="110"/>
      <c r="F3095" s="1"/>
      <c r="G3095" s="1"/>
      <c r="H3095" s="110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3"/>
      <c r="U3095" s="1"/>
      <c r="V3095" s="1"/>
    </row>
    <row r="3096" spans="1:22" x14ac:dyDescent="0.25">
      <c r="A3096" s="1"/>
      <c r="B3096" s="1"/>
      <c r="C3096" s="1"/>
      <c r="D3096" s="1"/>
      <c r="E3096" s="110"/>
      <c r="F3096" s="1"/>
      <c r="G3096" s="1"/>
      <c r="H3096" s="110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3"/>
      <c r="U3096" s="1"/>
      <c r="V3096" s="1"/>
    </row>
    <row r="3097" spans="1:22" x14ac:dyDescent="0.25">
      <c r="A3097" s="1"/>
      <c r="B3097" s="1"/>
      <c r="C3097" s="1"/>
      <c r="D3097" s="1"/>
      <c r="E3097" s="110"/>
      <c r="F3097" s="1"/>
      <c r="G3097" s="1"/>
      <c r="H3097" s="110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3"/>
      <c r="U3097" s="1"/>
      <c r="V3097" s="1"/>
    </row>
    <row r="3098" spans="1:22" x14ac:dyDescent="0.25">
      <c r="A3098" s="1"/>
      <c r="B3098" s="1"/>
      <c r="C3098" s="1"/>
      <c r="D3098" s="1"/>
      <c r="E3098" s="110"/>
      <c r="F3098" s="1"/>
      <c r="G3098" s="1"/>
      <c r="H3098" s="110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3"/>
      <c r="U3098" s="1"/>
      <c r="V3098" s="1"/>
    </row>
    <row r="3099" spans="1:22" x14ac:dyDescent="0.25">
      <c r="A3099" s="1"/>
      <c r="B3099" s="1"/>
      <c r="C3099" s="1"/>
      <c r="D3099" s="1"/>
      <c r="E3099" s="110"/>
      <c r="F3099" s="1"/>
      <c r="G3099" s="1"/>
      <c r="H3099" s="110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3"/>
      <c r="U3099" s="1"/>
      <c r="V3099" s="1"/>
    </row>
    <row r="3100" spans="1:22" x14ac:dyDescent="0.25">
      <c r="A3100" s="1"/>
      <c r="B3100" s="1"/>
      <c r="C3100" s="1"/>
      <c r="D3100" s="1"/>
      <c r="E3100" s="110"/>
      <c r="F3100" s="1"/>
      <c r="G3100" s="1"/>
      <c r="H3100" s="110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3"/>
      <c r="U3100" s="1"/>
      <c r="V3100" s="1"/>
    </row>
    <row r="3101" spans="1:22" x14ac:dyDescent="0.25">
      <c r="A3101" s="1"/>
      <c r="B3101" s="1"/>
      <c r="C3101" s="1"/>
      <c r="D3101" s="1"/>
      <c r="E3101" s="110"/>
      <c r="F3101" s="1"/>
      <c r="G3101" s="1"/>
      <c r="H3101" s="110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3"/>
      <c r="U3101" s="1"/>
      <c r="V3101" s="1"/>
    </row>
    <row r="3102" spans="1:22" x14ac:dyDescent="0.25">
      <c r="A3102" s="1"/>
      <c r="B3102" s="1"/>
      <c r="C3102" s="1"/>
      <c r="D3102" s="1"/>
      <c r="E3102" s="110"/>
      <c r="F3102" s="1"/>
      <c r="G3102" s="1"/>
      <c r="H3102" s="110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3"/>
      <c r="U3102" s="1"/>
      <c r="V3102" s="1"/>
    </row>
    <row r="3103" spans="1:22" x14ac:dyDescent="0.25">
      <c r="A3103" s="1"/>
      <c r="B3103" s="1"/>
      <c r="C3103" s="1"/>
      <c r="D3103" s="1"/>
      <c r="E3103" s="110"/>
      <c r="F3103" s="1"/>
      <c r="G3103" s="1"/>
      <c r="H3103" s="110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3"/>
      <c r="U3103" s="1"/>
      <c r="V3103" s="1"/>
    </row>
    <row r="3104" spans="1:22" x14ac:dyDescent="0.25">
      <c r="A3104" s="1"/>
      <c r="B3104" s="1"/>
      <c r="C3104" s="1"/>
      <c r="D3104" s="1"/>
      <c r="E3104" s="110"/>
      <c r="F3104" s="1"/>
      <c r="G3104" s="1"/>
      <c r="H3104" s="110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3"/>
      <c r="U3104" s="1"/>
      <c r="V3104" s="1"/>
    </row>
    <row r="3105" spans="1:22" x14ac:dyDescent="0.25">
      <c r="A3105" s="1"/>
      <c r="B3105" s="1"/>
      <c r="C3105" s="1"/>
      <c r="D3105" s="1"/>
      <c r="E3105" s="110"/>
      <c r="F3105" s="1"/>
      <c r="G3105" s="1"/>
      <c r="H3105" s="110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3"/>
      <c r="U3105" s="1"/>
      <c r="V3105" s="1"/>
    </row>
    <row r="3106" spans="1:22" x14ac:dyDescent="0.25">
      <c r="A3106" s="1"/>
      <c r="B3106" s="1"/>
      <c r="C3106" s="1"/>
      <c r="D3106" s="1"/>
      <c r="E3106" s="110"/>
      <c r="F3106" s="1"/>
      <c r="G3106" s="1"/>
      <c r="H3106" s="110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3"/>
      <c r="U3106" s="1"/>
      <c r="V3106" s="1"/>
    </row>
    <row r="3107" spans="1:22" x14ac:dyDescent="0.25">
      <c r="A3107" s="1"/>
      <c r="B3107" s="1"/>
      <c r="C3107" s="1"/>
      <c r="D3107" s="1"/>
      <c r="E3107" s="110"/>
      <c r="F3107" s="1"/>
      <c r="G3107" s="1"/>
      <c r="H3107" s="110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3"/>
      <c r="U3107" s="1"/>
      <c r="V3107" s="1"/>
    </row>
    <row r="3108" spans="1:22" x14ac:dyDescent="0.25">
      <c r="A3108" s="1"/>
      <c r="B3108" s="1"/>
      <c r="C3108" s="1"/>
      <c r="D3108" s="1"/>
      <c r="E3108" s="110"/>
      <c r="F3108" s="1"/>
      <c r="G3108" s="1"/>
      <c r="H3108" s="110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3"/>
      <c r="U3108" s="1"/>
      <c r="V3108" s="1"/>
    </row>
    <row r="3109" spans="1:22" x14ac:dyDescent="0.25">
      <c r="A3109" s="1"/>
      <c r="B3109" s="1"/>
      <c r="C3109" s="1"/>
      <c r="D3109" s="1"/>
      <c r="E3109" s="110"/>
      <c r="F3109" s="1"/>
      <c r="G3109" s="1"/>
      <c r="H3109" s="110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3"/>
      <c r="U3109" s="1"/>
      <c r="V3109" s="1"/>
    </row>
    <row r="3110" spans="1:22" x14ac:dyDescent="0.25">
      <c r="A3110" s="1"/>
      <c r="B3110" s="1"/>
      <c r="C3110" s="1"/>
      <c r="D3110" s="1"/>
      <c r="E3110" s="110"/>
      <c r="F3110" s="1"/>
      <c r="G3110" s="1"/>
      <c r="H3110" s="110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3"/>
      <c r="U3110" s="1"/>
      <c r="V3110" s="1"/>
    </row>
    <row r="3111" spans="1:22" x14ac:dyDescent="0.25">
      <c r="A3111" s="1"/>
      <c r="B3111" s="1"/>
      <c r="C3111" s="1"/>
      <c r="D3111" s="1"/>
      <c r="E3111" s="110"/>
      <c r="F3111" s="1"/>
      <c r="G3111" s="1"/>
      <c r="H3111" s="110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3"/>
      <c r="U3111" s="1"/>
      <c r="V3111" s="1"/>
    </row>
    <row r="3112" spans="1:22" x14ac:dyDescent="0.25">
      <c r="A3112" s="1"/>
      <c r="B3112" s="1"/>
      <c r="C3112" s="1"/>
      <c r="D3112" s="1"/>
      <c r="E3112" s="110"/>
      <c r="F3112" s="1"/>
      <c r="G3112" s="1"/>
      <c r="H3112" s="110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3"/>
      <c r="U3112" s="1"/>
      <c r="V3112" s="1"/>
    </row>
    <row r="3113" spans="1:22" x14ac:dyDescent="0.25">
      <c r="A3113" s="1"/>
      <c r="B3113" s="1"/>
      <c r="C3113" s="1"/>
      <c r="D3113" s="1"/>
      <c r="E3113" s="110"/>
      <c r="F3113" s="1"/>
      <c r="G3113" s="1"/>
      <c r="H3113" s="110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3"/>
      <c r="U3113" s="1"/>
      <c r="V3113" s="1"/>
    </row>
    <row r="3114" spans="1:22" x14ac:dyDescent="0.25">
      <c r="A3114" s="1"/>
      <c r="B3114" s="1"/>
      <c r="C3114" s="1"/>
      <c r="D3114" s="1"/>
      <c r="E3114" s="110"/>
      <c r="F3114" s="1"/>
      <c r="G3114" s="1"/>
      <c r="H3114" s="110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3"/>
      <c r="U3114" s="1"/>
      <c r="V3114" s="1"/>
    </row>
    <row r="3115" spans="1:22" x14ac:dyDescent="0.25">
      <c r="A3115" s="1"/>
      <c r="B3115" s="1"/>
      <c r="C3115" s="1"/>
      <c r="D3115" s="1"/>
      <c r="E3115" s="110"/>
      <c r="F3115" s="1"/>
      <c r="G3115" s="1"/>
      <c r="H3115" s="110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3"/>
      <c r="U3115" s="1"/>
      <c r="V3115" s="1"/>
    </row>
    <row r="3116" spans="1:22" x14ac:dyDescent="0.25">
      <c r="A3116" s="1"/>
      <c r="B3116" s="1"/>
      <c r="C3116" s="1"/>
      <c r="D3116" s="1"/>
      <c r="E3116" s="110"/>
      <c r="F3116" s="1"/>
      <c r="G3116" s="1"/>
      <c r="H3116" s="110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3"/>
      <c r="U3116" s="1"/>
      <c r="V3116" s="1"/>
    </row>
    <row r="3117" spans="1:22" x14ac:dyDescent="0.25">
      <c r="A3117" s="1"/>
      <c r="B3117" s="1"/>
      <c r="C3117" s="1"/>
      <c r="D3117" s="1"/>
      <c r="E3117" s="110"/>
      <c r="F3117" s="1"/>
      <c r="G3117" s="1"/>
      <c r="H3117" s="110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3"/>
      <c r="U3117" s="1"/>
      <c r="V3117" s="1"/>
    </row>
    <row r="3118" spans="1:22" x14ac:dyDescent="0.25">
      <c r="A3118" s="1"/>
      <c r="B3118" s="1"/>
      <c r="C3118" s="1"/>
      <c r="D3118" s="1"/>
      <c r="E3118" s="110"/>
      <c r="F3118" s="1"/>
      <c r="G3118" s="1"/>
      <c r="H3118" s="110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3"/>
      <c r="U3118" s="1"/>
      <c r="V3118" s="1"/>
    </row>
    <row r="3119" spans="1:22" x14ac:dyDescent="0.25">
      <c r="A3119" s="1"/>
      <c r="B3119" s="1"/>
      <c r="C3119" s="1"/>
      <c r="D3119" s="1"/>
      <c r="E3119" s="110"/>
      <c r="F3119" s="1"/>
      <c r="G3119" s="1"/>
      <c r="H3119" s="110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3"/>
      <c r="U3119" s="1"/>
      <c r="V3119" s="1"/>
    </row>
    <row r="3120" spans="1:22" x14ac:dyDescent="0.25">
      <c r="A3120" s="1"/>
      <c r="B3120" s="1"/>
      <c r="C3120" s="1"/>
      <c r="D3120" s="1"/>
      <c r="E3120" s="110"/>
      <c r="F3120" s="1"/>
      <c r="G3120" s="1"/>
      <c r="H3120" s="110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3"/>
      <c r="U3120" s="1"/>
      <c r="V3120" s="1"/>
    </row>
    <row r="3121" spans="1:22" x14ac:dyDescent="0.25">
      <c r="A3121" s="1"/>
      <c r="B3121" s="1"/>
      <c r="C3121" s="1"/>
      <c r="D3121" s="1"/>
      <c r="E3121" s="110"/>
      <c r="F3121" s="1"/>
      <c r="G3121" s="1"/>
      <c r="H3121" s="110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3"/>
      <c r="U3121" s="1"/>
      <c r="V3121" s="1"/>
    </row>
    <row r="3122" spans="1:22" x14ac:dyDescent="0.25">
      <c r="A3122" s="1"/>
      <c r="B3122" s="1"/>
      <c r="C3122" s="1"/>
      <c r="D3122" s="1"/>
      <c r="E3122" s="110"/>
      <c r="F3122" s="1"/>
      <c r="G3122" s="1"/>
      <c r="H3122" s="110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3"/>
      <c r="U3122" s="1"/>
      <c r="V3122" s="1"/>
    </row>
    <row r="3123" spans="1:22" x14ac:dyDescent="0.25">
      <c r="A3123" s="1"/>
      <c r="B3123" s="1"/>
      <c r="C3123" s="1"/>
      <c r="D3123" s="1"/>
      <c r="E3123" s="110"/>
      <c r="F3123" s="1"/>
      <c r="G3123" s="1"/>
      <c r="H3123" s="110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3"/>
      <c r="U3123" s="1"/>
      <c r="V3123" s="1"/>
    </row>
    <row r="3124" spans="1:22" x14ac:dyDescent="0.25">
      <c r="A3124" s="1"/>
      <c r="B3124" s="1"/>
      <c r="C3124" s="1"/>
      <c r="D3124" s="1"/>
      <c r="E3124" s="110"/>
      <c r="F3124" s="1"/>
      <c r="G3124" s="1"/>
      <c r="H3124" s="110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3"/>
      <c r="U3124" s="1"/>
      <c r="V3124" s="1"/>
    </row>
    <row r="3125" spans="1:22" x14ac:dyDescent="0.25">
      <c r="A3125" s="1"/>
      <c r="B3125" s="1"/>
      <c r="C3125" s="1"/>
      <c r="D3125" s="1"/>
      <c r="E3125" s="110"/>
      <c r="F3125" s="1"/>
      <c r="G3125" s="1"/>
      <c r="H3125" s="110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3"/>
      <c r="U3125" s="1"/>
      <c r="V3125" s="1"/>
    </row>
    <row r="3126" spans="1:22" x14ac:dyDescent="0.25">
      <c r="A3126" s="1"/>
      <c r="B3126" s="1"/>
      <c r="C3126" s="1"/>
      <c r="D3126" s="1"/>
      <c r="E3126" s="110"/>
      <c r="F3126" s="1"/>
      <c r="G3126" s="1"/>
      <c r="H3126" s="110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3"/>
      <c r="U3126" s="1"/>
      <c r="V3126" s="1"/>
    </row>
    <row r="3127" spans="1:22" x14ac:dyDescent="0.25">
      <c r="A3127" s="1"/>
      <c r="B3127" s="1"/>
      <c r="C3127" s="1"/>
      <c r="D3127" s="1"/>
      <c r="E3127" s="110"/>
      <c r="F3127" s="1"/>
      <c r="G3127" s="1"/>
      <c r="H3127" s="110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3"/>
      <c r="U3127" s="1"/>
      <c r="V3127" s="1"/>
    </row>
    <row r="3128" spans="1:22" x14ac:dyDescent="0.25">
      <c r="A3128" s="1"/>
      <c r="B3128" s="1"/>
      <c r="C3128" s="1"/>
      <c r="D3128" s="1"/>
      <c r="E3128" s="110"/>
      <c r="F3128" s="1"/>
      <c r="G3128" s="1"/>
      <c r="H3128" s="110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3"/>
      <c r="U3128" s="1"/>
      <c r="V3128" s="1"/>
    </row>
    <row r="3129" spans="1:22" x14ac:dyDescent="0.25">
      <c r="A3129" s="1"/>
      <c r="B3129" s="1"/>
      <c r="C3129" s="1"/>
      <c r="D3129" s="1"/>
      <c r="E3129" s="110"/>
      <c r="F3129" s="1"/>
      <c r="G3129" s="1"/>
      <c r="H3129" s="110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3"/>
      <c r="U3129" s="1"/>
      <c r="V3129" s="1"/>
    </row>
    <row r="3130" spans="1:22" x14ac:dyDescent="0.25">
      <c r="A3130" s="1"/>
      <c r="B3130" s="1"/>
      <c r="C3130" s="1"/>
      <c r="D3130" s="1"/>
      <c r="E3130" s="110"/>
      <c r="F3130" s="1"/>
      <c r="G3130" s="1"/>
      <c r="H3130" s="110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3"/>
      <c r="U3130" s="1"/>
      <c r="V3130" s="1"/>
    </row>
    <row r="3131" spans="1:22" x14ac:dyDescent="0.25">
      <c r="A3131" s="1"/>
      <c r="B3131" s="1"/>
      <c r="C3131" s="1"/>
      <c r="D3131" s="1"/>
      <c r="E3131" s="110"/>
      <c r="F3131" s="1"/>
      <c r="G3131" s="1"/>
      <c r="H3131" s="110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3"/>
      <c r="U3131" s="1"/>
      <c r="V3131" s="1"/>
    </row>
    <row r="3132" spans="1:22" x14ac:dyDescent="0.25">
      <c r="A3132" s="1"/>
      <c r="B3132" s="1"/>
      <c r="C3132" s="1"/>
      <c r="D3132" s="1"/>
      <c r="E3132" s="110"/>
      <c r="F3132" s="1"/>
      <c r="G3132" s="1"/>
      <c r="H3132" s="110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3"/>
      <c r="U3132" s="1"/>
      <c r="V3132" s="1"/>
    </row>
    <row r="3133" spans="1:22" x14ac:dyDescent="0.25">
      <c r="A3133" s="1"/>
      <c r="B3133" s="1"/>
      <c r="C3133" s="1"/>
      <c r="D3133" s="1"/>
      <c r="E3133" s="110"/>
      <c r="F3133" s="1"/>
      <c r="G3133" s="1"/>
      <c r="H3133" s="110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3"/>
      <c r="U3133" s="1"/>
      <c r="V3133" s="1"/>
    </row>
    <row r="3134" spans="1:22" x14ac:dyDescent="0.25">
      <c r="A3134" s="1"/>
      <c r="B3134" s="1"/>
      <c r="C3134" s="1"/>
      <c r="D3134" s="1"/>
      <c r="E3134" s="110"/>
      <c r="F3134" s="1"/>
      <c r="G3134" s="1"/>
      <c r="H3134" s="110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3"/>
      <c r="U3134" s="1"/>
      <c r="V3134" s="1"/>
    </row>
    <row r="3135" spans="1:22" x14ac:dyDescent="0.25">
      <c r="A3135" s="1"/>
      <c r="B3135" s="1"/>
      <c r="C3135" s="1"/>
      <c r="D3135" s="1"/>
      <c r="E3135" s="110"/>
      <c r="F3135" s="1"/>
      <c r="G3135" s="1"/>
      <c r="H3135" s="110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3"/>
      <c r="U3135" s="1"/>
      <c r="V3135" s="1"/>
    </row>
    <row r="3136" spans="1:22" x14ac:dyDescent="0.25">
      <c r="A3136" s="1"/>
      <c r="B3136" s="1"/>
      <c r="C3136" s="1"/>
      <c r="D3136" s="1"/>
      <c r="E3136" s="110"/>
      <c r="F3136" s="1"/>
      <c r="G3136" s="1"/>
      <c r="H3136" s="110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3"/>
      <c r="U3136" s="1"/>
      <c r="V3136" s="1"/>
    </row>
    <row r="3137" spans="1:22" x14ac:dyDescent="0.25">
      <c r="A3137" s="1"/>
      <c r="B3137" s="1"/>
      <c r="C3137" s="1"/>
      <c r="D3137" s="1"/>
      <c r="E3137" s="110"/>
      <c r="F3137" s="1"/>
      <c r="G3137" s="1"/>
      <c r="H3137" s="110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3"/>
      <c r="U3137" s="1"/>
      <c r="V3137" s="1"/>
    </row>
    <row r="3138" spans="1:22" x14ac:dyDescent="0.25">
      <c r="A3138" s="1"/>
      <c r="B3138" s="1"/>
      <c r="C3138" s="1"/>
      <c r="D3138" s="1"/>
      <c r="E3138" s="110"/>
      <c r="F3138" s="1"/>
      <c r="G3138" s="1"/>
      <c r="H3138" s="110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3"/>
      <c r="U3138" s="1"/>
      <c r="V3138" s="1"/>
    </row>
    <row r="3139" spans="1:22" x14ac:dyDescent="0.25">
      <c r="A3139" s="1"/>
      <c r="B3139" s="1"/>
      <c r="C3139" s="1"/>
      <c r="D3139" s="1"/>
      <c r="E3139" s="110"/>
      <c r="F3139" s="1"/>
      <c r="G3139" s="1"/>
      <c r="H3139" s="110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3"/>
      <c r="U3139" s="1"/>
      <c r="V3139" s="1"/>
    </row>
    <row r="3140" spans="1:22" x14ac:dyDescent="0.25">
      <c r="A3140" s="1"/>
      <c r="B3140" s="1"/>
      <c r="C3140" s="1"/>
      <c r="D3140" s="1"/>
      <c r="E3140" s="110"/>
      <c r="F3140" s="1"/>
      <c r="G3140" s="1"/>
      <c r="H3140" s="110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3"/>
      <c r="U3140" s="1"/>
      <c r="V3140" s="1"/>
    </row>
    <row r="3141" spans="1:22" x14ac:dyDescent="0.25">
      <c r="A3141" s="1"/>
      <c r="B3141" s="1"/>
      <c r="C3141" s="1"/>
      <c r="D3141" s="1"/>
      <c r="E3141" s="110"/>
      <c r="F3141" s="1"/>
      <c r="G3141" s="1"/>
      <c r="H3141" s="110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3"/>
      <c r="U3141" s="1"/>
      <c r="V3141" s="1"/>
    </row>
    <row r="3142" spans="1:22" x14ac:dyDescent="0.25">
      <c r="A3142" s="1"/>
      <c r="B3142" s="1"/>
      <c r="C3142" s="1"/>
      <c r="D3142" s="1"/>
      <c r="E3142" s="110"/>
      <c r="F3142" s="1"/>
      <c r="G3142" s="1"/>
      <c r="H3142" s="110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3"/>
      <c r="U3142" s="1"/>
      <c r="V3142" s="1"/>
    </row>
    <row r="3143" spans="1:22" x14ac:dyDescent="0.25">
      <c r="A3143" s="1"/>
      <c r="B3143" s="1"/>
      <c r="C3143" s="1"/>
      <c r="D3143" s="1"/>
      <c r="E3143" s="110"/>
      <c r="F3143" s="1"/>
      <c r="G3143" s="1"/>
      <c r="H3143" s="110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3"/>
      <c r="U3143" s="1"/>
      <c r="V3143" s="1"/>
    </row>
    <row r="3144" spans="1:22" x14ac:dyDescent="0.25">
      <c r="A3144" s="1"/>
      <c r="B3144" s="1"/>
      <c r="C3144" s="1"/>
      <c r="D3144" s="1"/>
      <c r="E3144" s="110"/>
      <c r="F3144" s="1"/>
      <c r="G3144" s="1"/>
      <c r="H3144" s="110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3"/>
      <c r="U3144" s="1"/>
      <c r="V3144" s="1"/>
    </row>
    <row r="3145" spans="1:22" x14ac:dyDescent="0.25">
      <c r="A3145" s="1"/>
      <c r="B3145" s="1"/>
      <c r="C3145" s="1"/>
      <c r="D3145" s="1"/>
      <c r="E3145" s="110"/>
      <c r="F3145" s="1"/>
      <c r="G3145" s="1"/>
      <c r="H3145" s="110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3"/>
      <c r="U3145" s="1"/>
      <c r="V3145" s="1"/>
    </row>
    <row r="3146" spans="1:22" x14ac:dyDescent="0.25">
      <c r="A3146" s="1"/>
      <c r="B3146" s="1"/>
      <c r="C3146" s="1"/>
      <c r="D3146" s="1"/>
      <c r="E3146" s="110"/>
      <c r="F3146" s="1"/>
      <c r="G3146" s="1"/>
      <c r="H3146" s="110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3"/>
      <c r="U3146" s="1"/>
      <c r="V3146" s="1"/>
    </row>
    <row r="3147" spans="1:22" x14ac:dyDescent="0.25">
      <c r="A3147" s="1"/>
      <c r="B3147" s="1"/>
      <c r="C3147" s="1"/>
      <c r="D3147" s="1"/>
      <c r="E3147" s="110"/>
      <c r="F3147" s="1"/>
      <c r="G3147" s="1"/>
      <c r="H3147" s="110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3"/>
      <c r="U3147" s="1"/>
      <c r="V3147" s="1"/>
    </row>
    <row r="3148" spans="1:22" x14ac:dyDescent="0.25">
      <c r="A3148" s="1"/>
      <c r="B3148" s="1"/>
      <c r="C3148" s="1"/>
      <c r="D3148" s="1"/>
      <c r="E3148" s="110"/>
      <c r="F3148" s="1"/>
      <c r="G3148" s="1"/>
      <c r="H3148" s="110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3"/>
      <c r="U3148" s="1"/>
      <c r="V3148" s="1"/>
    </row>
    <row r="3149" spans="1:22" x14ac:dyDescent="0.25">
      <c r="A3149" s="1"/>
      <c r="B3149" s="1"/>
      <c r="C3149" s="1"/>
      <c r="D3149" s="1"/>
      <c r="E3149" s="110"/>
      <c r="F3149" s="1"/>
      <c r="G3149" s="1"/>
      <c r="H3149" s="110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3"/>
      <c r="U3149" s="1"/>
      <c r="V3149" s="1"/>
    </row>
    <row r="3150" spans="1:22" x14ac:dyDescent="0.25">
      <c r="A3150" s="1"/>
      <c r="B3150" s="1"/>
      <c r="C3150" s="1"/>
      <c r="D3150" s="1"/>
      <c r="E3150" s="110"/>
      <c r="F3150" s="1"/>
      <c r="G3150" s="1"/>
      <c r="H3150" s="110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3"/>
      <c r="U3150" s="1"/>
      <c r="V3150" s="1"/>
    </row>
    <row r="3151" spans="1:22" x14ac:dyDescent="0.25">
      <c r="A3151" s="1"/>
      <c r="B3151" s="1"/>
      <c r="C3151" s="1"/>
      <c r="D3151" s="1"/>
      <c r="E3151" s="110"/>
      <c r="F3151" s="1"/>
      <c r="G3151" s="1"/>
      <c r="H3151" s="110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3"/>
      <c r="U3151" s="1"/>
      <c r="V3151" s="1"/>
    </row>
    <row r="3152" spans="1:22" x14ac:dyDescent="0.25">
      <c r="A3152" s="1"/>
      <c r="B3152" s="1"/>
      <c r="C3152" s="1"/>
      <c r="D3152" s="1"/>
      <c r="E3152" s="110"/>
      <c r="F3152" s="1"/>
      <c r="G3152" s="1"/>
      <c r="H3152" s="110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3"/>
      <c r="U3152" s="1"/>
      <c r="V3152" s="1"/>
    </row>
    <row r="3153" spans="1:22" x14ac:dyDescent="0.25">
      <c r="A3153" s="1"/>
      <c r="B3153" s="1"/>
      <c r="C3153" s="1"/>
      <c r="D3153" s="1"/>
      <c r="E3153" s="110"/>
      <c r="F3153" s="1"/>
      <c r="G3153" s="1"/>
      <c r="H3153" s="110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3"/>
      <c r="U3153" s="1"/>
      <c r="V3153" s="1"/>
    </row>
    <row r="3154" spans="1:22" x14ac:dyDescent="0.25">
      <c r="A3154" s="1"/>
      <c r="B3154" s="1"/>
      <c r="C3154" s="1"/>
      <c r="D3154" s="1"/>
      <c r="E3154" s="110"/>
      <c r="F3154" s="1"/>
      <c r="G3154" s="1"/>
      <c r="H3154" s="110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3"/>
      <c r="U3154" s="1"/>
      <c r="V3154" s="1"/>
    </row>
    <row r="3155" spans="1:22" x14ac:dyDescent="0.25">
      <c r="A3155" s="1"/>
      <c r="B3155" s="1"/>
      <c r="C3155" s="1"/>
      <c r="D3155" s="1"/>
      <c r="E3155" s="110"/>
      <c r="F3155" s="1"/>
      <c r="G3155" s="1"/>
      <c r="H3155" s="110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3"/>
      <c r="U3155" s="1"/>
      <c r="V3155" s="1"/>
    </row>
    <row r="3156" spans="1:22" x14ac:dyDescent="0.25">
      <c r="A3156" s="1"/>
      <c r="B3156" s="1"/>
      <c r="C3156" s="1"/>
      <c r="D3156" s="1"/>
      <c r="E3156" s="110"/>
      <c r="F3156" s="1"/>
      <c r="G3156" s="1"/>
      <c r="H3156" s="110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3"/>
      <c r="U3156" s="1"/>
      <c r="V3156" s="1"/>
    </row>
    <row r="3157" spans="1:22" x14ac:dyDescent="0.25">
      <c r="A3157" s="1"/>
      <c r="B3157" s="1"/>
      <c r="C3157" s="1"/>
      <c r="D3157" s="1"/>
      <c r="E3157" s="110"/>
      <c r="F3157" s="1"/>
      <c r="G3157" s="1"/>
      <c r="H3157" s="110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3"/>
      <c r="U3157" s="1"/>
      <c r="V3157" s="1"/>
    </row>
    <row r="3158" spans="1:22" x14ac:dyDescent="0.25">
      <c r="A3158" s="1"/>
      <c r="B3158" s="1"/>
      <c r="C3158" s="1"/>
      <c r="D3158" s="1"/>
      <c r="E3158" s="110"/>
      <c r="F3158" s="1"/>
      <c r="G3158" s="1"/>
      <c r="H3158" s="110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3"/>
      <c r="U3158" s="1"/>
      <c r="V3158" s="1"/>
    </row>
    <row r="3159" spans="1:22" x14ac:dyDescent="0.25">
      <c r="A3159" s="1"/>
      <c r="B3159" s="1"/>
      <c r="C3159" s="1"/>
      <c r="D3159" s="1"/>
      <c r="E3159" s="110"/>
      <c r="F3159" s="1"/>
      <c r="G3159" s="1"/>
      <c r="H3159" s="110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3"/>
      <c r="U3159" s="1"/>
      <c r="V3159" s="1"/>
    </row>
    <row r="3160" spans="1:22" x14ac:dyDescent="0.25">
      <c r="A3160" s="1"/>
      <c r="B3160" s="1"/>
      <c r="C3160" s="1"/>
      <c r="D3160" s="1"/>
      <c r="E3160" s="110"/>
      <c r="F3160" s="1"/>
      <c r="G3160" s="1"/>
      <c r="H3160" s="110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3"/>
      <c r="U3160" s="1"/>
      <c r="V3160" s="1"/>
    </row>
    <row r="3161" spans="1:22" x14ac:dyDescent="0.25">
      <c r="A3161" s="1"/>
      <c r="B3161" s="1"/>
      <c r="C3161" s="1"/>
      <c r="D3161" s="1"/>
      <c r="E3161" s="110"/>
      <c r="F3161" s="1"/>
      <c r="G3161" s="1"/>
      <c r="H3161" s="110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3"/>
      <c r="U3161" s="1"/>
      <c r="V3161" s="1"/>
    </row>
    <row r="3162" spans="1:22" x14ac:dyDescent="0.25">
      <c r="A3162" s="1"/>
      <c r="B3162" s="1"/>
      <c r="C3162" s="1"/>
      <c r="D3162" s="1"/>
      <c r="E3162" s="110"/>
      <c r="F3162" s="1"/>
      <c r="G3162" s="1"/>
      <c r="H3162" s="110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3"/>
      <c r="U3162" s="1"/>
      <c r="V3162" s="1"/>
    </row>
    <row r="3163" spans="1:22" x14ac:dyDescent="0.25">
      <c r="A3163" s="1"/>
      <c r="B3163" s="1"/>
      <c r="C3163" s="1"/>
      <c r="D3163" s="1"/>
      <c r="E3163" s="110"/>
      <c r="F3163" s="1"/>
      <c r="G3163" s="1"/>
      <c r="H3163" s="110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3"/>
      <c r="U3163" s="1"/>
      <c r="V3163" s="1"/>
    </row>
    <row r="3164" spans="1:22" x14ac:dyDescent="0.25">
      <c r="A3164" s="1"/>
      <c r="B3164" s="1"/>
      <c r="C3164" s="1"/>
      <c r="D3164" s="1"/>
      <c r="E3164" s="110"/>
      <c r="F3164" s="1"/>
      <c r="G3164" s="1"/>
      <c r="H3164" s="110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3"/>
      <c r="U3164" s="1"/>
      <c r="V3164" s="1"/>
    </row>
    <row r="3165" spans="1:22" x14ac:dyDescent="0.25">
      <c r="A3165" s="1"/>
      <c r="B3165" s="1"/>
      <c r="C3165" s="1"/>
      <c r="D3165" s="1"/>
      <c r="E3165" s="110"/>
      <c r="F3165" s="1"/>
      <c r="G3165" s="1"/>
      <c r="H3165" s="110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3"/>
      <c r="U3165" s="1"/>
      <c r="V3165" s="1"/>
    </row>
    <row r="3166" spans="1:22" x14ac:dyDescent="0.25">
      <c r="A3166" s="1"/>
      <c r="B3166" s="1"/>
      <c r="C3166" s="1"/>
      <c r="D3166" s="1"/>
      <c r="E3166" s="110"/>
      <c r="F3166" s="1"/>
      <c r="G3166" s="1"/>
      <c r="H3166" s="110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3"/>
      <c r="U3166" s="1"/>
      <c r="V3166" s="1"/>
    </row>
    <row r="3167" spans="1:22" x14ac:dyDescent="0.25">
      <c r="A3167" s="1"/>
      <c r="B3167" s="1"/>
      <c r="C3167" s="1"/>
      <c r="D3167" s="1"/>
      <c r="E3167" s="110"/>
      <c r="F3167" s="1"/>
      <c r="G3167" s="1"/>
      <c r="H3167" s="110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3"/>
      <c r="U3167" s="1"/>
      <c r="V3167" s="1"/>
    </row>
    <row r="3168" spans="1:22" x14ac:dyDescent="0.25">
      <c r="A3168" s="1"/>
      <c r="B3168" s="1"/>
      <c r="C3168" s="1"/>
      <c r="D3168" s="1"/>
      <c r="E3168" s="110"/>
      <c r="F3168" s="1"/>
      <c r="G3168" s="1"/>
      <c r="H3168" s="110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3"/>
      <c r="U3168" s="1"/>
      <c r="V3168" s="1"/>
    </row>
    <row r="3169" spans="1:22" x14ac:dyDescent="0.25">
      <c r="A3169" s="1"/>
      <c r="B3169" s="1"/>
      <c r="C3169" s="1"/>
      <c r="D3169" s="1"/>
      <c r="E3169" s="110"/>
      <c r="F3169" s="1"/>
      <c r="G3169" s="1"/>
      <c r="H3169" s="110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3"/>
      <c r="U3169" s="1"/>
      <c r="V3169" s="1"/>
    </row>
    <row r="3170" spans="1:22" x14ac:dyDescent="0.25">
      <c r="A3170" s="1"/>
      <c r="B3170" s="1"/>
      <c r="C3170" s="1"/>
      <c r="D3170" s="1"/>
      <c r="E3170" s="110"/>
      <c r="F3170" s="1"/>
      <c r="G3170" s="1"/>
      <c r="H3170" s="110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3"/>
      <c r="U3170" s="1"/>
      <c r="V3170" s="1"/>
    </row>
    <row r="3171" spans="1:22" x14ac:dyDescent="0.25">
      <c r="A3171" s="1"/>
      <c r="B3171" s="1"/>
      <c r="C3171" s="1"/>
      <c r="D3171" s="1"/>
      <c r="E3171" s="110"/>
      <c r="F3171" s="1"/>
      <c r="G3171" s="1"/>
      <c r="H3171" s="110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3"/>
      <c r="U3171" s="1"/>
      <c r="V3171" s="1"/>
    </row>
    <row r="3172" spans="1:22" x14ac:dyDescent="0.25">
      <c r="A3172" s="1"/>
      <c r="B3172" s="1"/>
      <c r="C3172" s="1"/>
      <c r="D3172" s="1"/>
      <c r="E3172" s="110"/>
      <c r="F3172" s="1"/>
      <c r="G3172" s="1"/>
      <c r="H3172" s="110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3"/>
      <c r="U3172" s="1"/>
      <c r="V3172" s="1"/>
    </row>
    <row r="3173" spans="1:22" x14ac:dyDescent="0.25">
      <c r="A3173" s="1"/>
      <c r="B3173" s="1"/>
      <c r="C3173" s="1"/>
      <c r="D3173" s="1"/>
      <c r="E3173" s="110"/>
      <c r="F3173" s="1"/>
      <c r="G3173" s="1"/>
      <c r="H3173" s="110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3"/>
      <c r="U3173" s="1"/>
      <c r="V3173" s="1"/>
    </row>
    <row r="3174" spans="1:22" x14ac:dyDescent="0.25">
      <c r="A3174" s="1"/>
      <c r="B3174" s="1"/>
      <c r="C3174" s="1"/>
      <c r="D3174" s="1"/>
      <c r="E3174" s="110"/>
      <c r="F3174" s="1"/>
      <c r="G3174" s="1"/>
      <c r="H3174" s="110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3"/>
      <c r="U3174" s="1"/>
      <c r="V3174" s="1"/>
    </row>
    <row r="3175" spans="1:22" x14ac:dyDescent="0.25">
      <c r="A3175" s="1"/>
      <c r="B3175" s="1"/>
      <c r="C3175" s="1"/>
      <c r="D3175" s="1"/>
      <c r="E3175" s="110"/>
      <c r="F3175" s="1"/>
      <c r="G3175" s="1"/>
      <c r="H3175" s="110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3"/>
      <c r="U3175" s="1"/>
      <c r="V3175" s="1"/>
    </row>
    <row r="3176" spans="1:22" x14ac:dyDescent="0.25">
      <c r="A3176" s="1"/>
      <c r="B3176" s="1"/>
      <c r="C3176" s="1"/>
      <c r="D3176" s="1"/>
      <c r="E3176" s="110"/>
      <c r="F3176" s="1"/>
      <c r="G3176" s="1"/>
      <c r="H3176" s="110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3"/>
      <c r="U3176" s="1"/>
      <c r="V3176" s="1"/>
    </row>
    <row r="3177" spans="1:22" x14ac:dyDescent="0.25">
      <c r="A3177" s="1"/>
      <c r="B3177" s="1"/>
      <c r="C3177" s="1"/>
      <c r="D3177" s="1"/>
      <c r="E3177" s="110"/>
      <c r="F3177" s="1"/>
      <c r="G3177" s="1"/>
      <c r="H3177" s="110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3"/>
      <c r="U3177" s="1"/>
      <c r="V3177" s="1"/>
    </row>
    <row r="3178" spans="1:22" x14ac:dyDescent="0.25">
      <c r="A3178" s="1"/>
      <c r="B3178" s="1"/>
      <c r="C3178" s="1"/>
      <c r="D3178" s="1"/>
      <c r="E3178" s="110"/>
      <c r="F3178" s="1"/>
      <c r="G3178" s="1"/>
      <c r="H3178" s="110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3"/>
      <c r="U3178" s="1"/>
      <c r="V3178" s="1"/>
    </row>
    <row r="3179" spans="1:22" x14ac:dyDescent="0.25">
      <c r="A3179" s="1"/>
      <c r="B3179" s="1"/>
      <c r="C3179" s="1"/>
      <c r="D3179" s="1"/>
      <c r="E3179" s="110"/>
      <c r="F3179" s="1"/>
      <c r="G3179" s="1"/>
      <c r="H3179" s="110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3"/>
      <c r="U3179" s="1"/>
      <c r="V3179" s="1"/>
    </row>
    <row r="3180" spans="1:22" x14ac:dyDescent="0.25">
      <c r="A3180" s="1"/>
      <c r="B3180" s="1"/>
      <c r="C3180" s="1"/>
      <c r="D3180" s="1"/>
      <c r="E3180" s="110"/>
      <c r="F3180" s="1"/>
      <c r="G3180" s="1"/>
      <c r="H3180" s="110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3"/>
      <c r="U3180" s="1"/>
      <c r="V3180" s="1"/>
    </row>
    <row r="3181" spans="1:22" x14ac:dyDescent="0.25">
      <c r="A3181" s="1"/>
      <c r="B3181" s="1"/>
      <c r="C3181" s="1"/>
      <c r="D3181" s="1"/>
      <c r="E3181" s="110"/>
      <c r="F3181" s="1"/>
      <c r="G3181" s="1"/>
      <c r="H3181" s="110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3"/>
      <c r="U3181" s="1"/>
      <c r="V3181" s="1"/>
    </row>
    <row r="3182" spans="1:22" x14ac:dyDescent="0.25">
      <c r="A3182" s="1"/>
      <c r="B3182" s="1"/>
      <c r="C3182" s="1"/>
      <c r="D3182" s="1"/>
      <c r="E3182" s="110"/>
      <c r="F3182" s="1"/>
      <c r="G3182" s="1"/>
      <c r="H3182" s="110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3"/>
      <c r="U3182" s="1"/>
      <c r="V3182" s="1"/>
    </row>
    <row r="3183" spans="1:22" x14ac:dyDescent="0.25">
      <c r="A3183" s="1"/>
      <c r="B3183" s="1"/>
      <c r="C3183" s="1"/>
      <c r="D3183" s="1"/>
      <c r="E3183" s="110"/>
      <c r="F3183" s="1"/>
      <c r="G3183" s="1"/>
      <c r="H3183" s="110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3"/>
      <c r="U3183" s="1"/>
      <c r="V3183" s="1"/>
    </row>
    <row r="3184" spans="1:22" x14ac:dyDescent="0.25">
      <c r="A3184" s="1"/>
      <c r="B3184" s="1"/>
      <c r="C3184" s="1"/>
      <c r="D3184" s="1"/>
      <c r="E3184" s="110"/>
      <c r="F3184" s="1"/>
      <c r="G3184" s="1"/>
      <c r="H3184" s="110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3"/>
      <c r="U3184" s="1"/>
      <c r="V3184" s="1"/>
    </row>
    <row r="3185" spans="1:22" x14ac:dyDescent="0.25">
      <c r="A3185" s="1"/>
      <c r="B3185" s="1"/>
      <c r="C3185" s="1"/>
      <c r="D3185" s="1"/>
      <c r="E3185" s="110"/>
      <c r="F3185" s="1"/>
      <c r="G3185" s="1"/>
      <c r="H3185" s="110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3"/>
      <c r="U3185" s="1"/>
      <c r="V3185" s="1"/>
    </row>
    <row r="3186" spans="1:22" x14ac:dyDescent="0.25">
      <c r="A3186" s="1"/>
      <c r="B3186" s="1"/>
      <c r="C3186" s="1"/>
      <c r="D3186" s="1"/>
      <c r="E3186" s="110"/>
      <c r="F3186" s="1"/>
      <c r="G3186" s="1"/>
      <c r="H3186" s="110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3"/>
      <c r="U3186" s="1"/>
      <c r="V3186" s="1"/>
    </row>
    <row r="3187" spans="1:22" x14ac:dyDescent="0.25">
      <c r="A3187" s="1"/>
      <c r="B3187" s="1"/>
      <c r="C3187" s="1"/>
      <c r="D3187" s="1"/>
      <c r="E3187" s="110"/>
      <c r="F3187" s="1"/>
      <c r="G3187" s="1"/>
      <c r="H3187" s="110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3"/>
      <c r="U3187" s="1"/>
      <c r="V3187" s="1"/>
    </row>
    <row r="3188" spans="1:22" x14ac:dyDescent="0.25">
      <c r="A3188" s="1"/>
      <c r="B3188" s="1"/>
      <c r="C3188" s="1"/>
      <c r="D3188" s="1"/>
      <c r="E3188" s="110"/>
      <c r="F3188" s="1"/>
      <c r="G3188" s="1"/>
      <c r="H3188" s="110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3"/>
      <c r="U3188" s="1"/>
      <c r="V3188" s="1"/>
    </row>
    <row r="3189" spans="1:22" x14ac:dyDescent="0.25">
      <c r="A3189" s="1"/>
      <c r="B3189" s="1"/>
      <c r="C3189" s="1"/>
      <c r="D3189" s="1"/>
      <c r="E3189" s="110"/>
      <c r="F3189" s="1"/>
      <c r="G3189" s="1"/>
      <c r="H3189" s="110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3"/>
      <c r="U3189" s="1"/>
      <c r="V3189" s="1"/>
    </row>
    <row r="3190" spans="1:22" x14ac:dyDescent="0.25">
      <c r="A3190" s="1"/>
      <c r="B3190" s="1"/>
      <c r="C3190" s="1"/>
      <c r="D3190" s="1"/>
      <c r="E3190" s="110"/>
      <c r="F3190" s="1"/>
      <c r="G3190" s="1"/>
      <c r="H3190" s="110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3"/>
      <c r="U3190" s="1"/>
      <c r="V3190" s="1"/>
    </row>
    <row r="3191" spans="1:22" x14ac:dyDescent="0.25">
      <c r="A3191" s="1"/>
      <c r="B3191" s="1"/>
      <c r="C3191" s="1"/>
      <c r="D3191" s="1"/>
      <c r="E3191" s="110"/>
      <c r="F3191" s="1"/>
      <c r="G3191" s="1"/>
      <c r="H3191" s="110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3"/>
      <c r="U3191" s="1"/>
      <c r="V3191" s="1"/>
    </row>
    <row r="3192" spans="1:22" x14ac:dyDescent="0.25">
      <c r="A3192" s="1"/>
      <c r="B3192" s="1"/>
      <c r="C3192" s="1"/>
      <c r="D3192" s="1"/>
      <c r="E3192" s="110"/>
      <c r="F3192" s="1"/>
      <c r="G3192" s="1"/>
      <c r="H3192" s="110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3"/>
      <c r="U3192" s="1"/>
      <c r="V3192" s="1"/>
    </row>
    <row r="3193" spans="1:22" x14ac:dyDescent="0.25">
      <c r="A3193" s="1"/>
      <c r="B3193" s="1"/>
      <c r="C3193" s="1"/>
      <c r="D3193" s="1"/>
      <c r="E3193" s="110"/>
      <c r="F3193" s="1"/>
      <c r="G3193" s="1"/>
      <c r="H3193" s="110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3"/>
      <c r="U3193" s="1"/>
      <c r="V3193" s="1"/>
    </row>
    <row r="3194" spans="1:22" x14ac:dyDescent="0.25">
      <c r="A3194" s="1"/>
      <c r="B3194" s="1"/>
      <c r="C3194" s="1"/>
      <c r="D3194" s="1"/>
      <c r="E3194" s="110"/>
      <c r="F3194" s="1"/>
      <c r="G3194" s="1"/>
      <c r="H3194" s="110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3"/>
      <c r="U3194" s="1"/>
      <c r="V3194" s="1"/>
    </row>
    <row r="3195" spans="1:22" x14ac:dyDescent="0.25">
      <c r="A3195" s="1"/>
      <c r="B3195" s="1"/>
      <c r="C3195" s="1"/>
      <c r="D3195" s="1"/>
      <c r="E3195" s="110"/>
      <c r="F3195" s="1"/>
      <c r="G3195" s="1"/>
      <c r="H3195" s="110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3"/>
      <c r="U3195" s="1"/>
      <c r="V3195" s="1"/>
    </row>
    <row r="3196" spans="1:22" x14ac:dyDescent="0.25">
      <c r="A3196" s="1"/>
      <c r="B3196" s="1"/>
      <c r="C3196" s="1"/>
      <c r="D3196" s="1"/>
      <c r="E3196" s="110"/>
      <c r="F3196" s="1"/>
      <c r="G3196" s="1"/>
      <c r="H3196" s="110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3"/>
      <c r="U3196" s="1"/>
      <c r="V3196" s="1"/>
    </row>
    <row r="3197" spans="1:22" x14ac:dyDescent="0.25">
      <c r="A3197" s="1"/>
      <c r="B3197" s="1"/>
      <c r="C3197" s="1"/>
      <c r="D3197" s="1"/>
      <c r="E3197" s="110"/>
      <c r="F3197" s="1"/>
      <c r="G3197" s="1"/>
      <c r="H3197" s="110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3"/>
      <c r="U3197" s="1"/>
      <c r="V3197" s="1"/>
    </row>
    <row r="3198" spans="1:22" x14ac:dyDescent="0.25">
      <c r="A3198" s="1"/>
      <c r="B3198" s="1"/>
      <c r="C3198" s="1"/>
      <c r="D3198" s="1"/>
      <c r="E3198" s="110"/>
      <c r="F3198" s="1"/>
      <c r="G3198" s="1"/>
      <c r="H3198" s="110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3"/>
      <c r="U3198" s="1"/>
      <c r="V3198" s="1"/>
    </row>
    <row r="3199" spans="1:22" x14ac:dyDescent="0.25">
      <c r="A3199" s="1"/>
      <c r="B3199" s="1"/>
      <c r="C3199" s="1"/>
      <c r="D3199" s="1"/>
      <c r="E3199" s="110"/>
      <c r="F3199" s="1"/>
      <c r="G3199" s="1"/>
      <c r="H3199" s="110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3"/>
      <c r="U3199" s="1"/>
      <c r="V3199" s="1"/>
    </row>
    <row r="3200" spans="1:22" x14ac:dyDescent="0.25">
      <c r="A3200" s="1"/>
      <c r="B3200" s="1"/>
      <c r="C3200" s="1"/>
      <c r="D3200" s="1"/>
      <c r="E3200" s="110"/>
      <c r="F3200" s="1"/>
      <c r="G3200" s="1"/>
      <c r="H3200" s="110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3"/>
      <c r="U3200" s="1"/>
      <c r="V3200" s="1"/>
    </row>
    <row r="3201" spans="1:22" x14ac:dyDescent="0.25">
      <c r="A3201" s="1"/>
      <c r="B3201" s="1"/>
      <c r="C3201" s="1"/>
      <c r="D3201" s="1"/>
      <c r="E3201" s="110"/>
      <c r="F3201" s="1"/>
      <c r="G3201" s="1"/>
      <c r="H3201" s="110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3"/>
      <c r="U3201" s="1"/>
      <c r="V3201" s="1"/>
    </row>
    <row r="3202" spans="1:22" x14ac:dyDescent="0.25">
      <c r="A3202" s="1"/>
      <c r="B3202" s="1"/>
      <c r="C3202" s="1"/>
      <c r="D3202" s="1"/>
      <c r="E3202" s="110"/>
      <c r="F3202" s="1"/>
      <c r="G3202" s="1"/>
      <c r="H3202" s="110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3"/>
      <c r="U3202" s="1"/>
      <c r="V3202" s="1"/>
    </row>
    <row r="3203" spans="1:22" x14ac:dyDescent="0.25">
      <c r="A3203" s="1"/>
      <c r="B3203" s="1"/>
      <c r="C3203" s="1"/>
      <c r="D3203" s="1"/>
      <c r="E3203" s="110"/>
      <c r="F3203" s="1"/>
      <c r="G3203" s="1"/>
      <c r="H3203" s="110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3"/>
      <c r="U3203" s="1"/>
      <c r="V3203" s="1"/>
    </row>
    <row r="3204" spans="1:22" x14ac:dyDescent="0.25">
      <c r="A3204" s="1"/>
      <c r="B3204" s="1"/>
      <c r="C3204" s="1"/>
      <c r="D3204" s="1"/>
      <c r="E3204" s="110"/>
      <c r="F3204" s="1"/>
      <c r="G3204" s="1"/>
      <c r="H3204" s="110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3"/>
      <c r="U3204" s="1"/>
      <c r="V3204" s="1"/>
    </row>
    <row r="3205" spans="1:22" x14ac:dyDescent="0.25">
      <c r="A3205" s="1"/>
      <c r="B3205" s="1"/>
      <c r="C3205" s="1"/>
      <c r="D3205" s="1"/>
      <c r="E3205" s="110"/>
      <c r="F3205" s="1"/>
      <c r="G3205" s="1"/>
      <c r="H3205" s="110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3"/>
      <c r="U3205" s="1"/>
      <c r="V3205" s="1"/>
    </row>
    <row r="3206" spans="1:22" x14ac:dyDescent="0.25">
      <c r="A3206" s="1"/>
      <c r="B3206" s="1"/>
      <c r="C3206" s="1"/>
      <c r="D3206" s="1"/>
      <c r="E3206" s="110"/>
      <c r="F3206" s="1"/>
      <c r="G3206" s="1"/>
      <c r="H3206" s="110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3"/>
      <c r="U3206" s="1"/>
      <c r="V3206" s="1"/>
    </row>
    <row r="3207" spans="1:22" x14ac:dyDescent="0.25">
      <c r="A3207" s="1"/>
      <c r="B3207" s="1"/>
      <c r="C3207" s="1"/>
      <c r="D3207" s="1"/>
      <c r="E3207" s="110"/>
      <c r="F3207" s="1"/>
      <c r="G3207" s="1"/>
      <c r="H3207" s="110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3"/>
      <c r="U3207" s="1"/>
      <c r="V3207" s="1"/>
    </row>
    <row r="3208" spans="1:22" x14ac:dyDescent="0.25">
      <c r="A3208" s="1"/>
      <c r="B3208" s="1"/>
      <c r="C3208" s="1"/>
      <c r="D3208" s="1"/>
      <c r="E3208" s="110"/>
      <c r="F3208" s="1"/>
      <c r="G3208" s="1"/>
      <c r="H3208" s="110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3"/>
      <c r="U3208" s="1"/>
      <c r="V3208" s="1"/>
    </row>
    <row r="3209" spans="1:22" x14ac:dyDescent="0.25">
      <c r="A3209" s="1"/>
      <c r="B3209" s="1"/>
      <c r="C3209" s="1"/>
      <c r="D3209" s="1"/>
      <c r="E3209" s="110"/>
      <c r="F3209" s="1"/>
      <c r="G3209" s="1"/>
      <c r="H3209" s="110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3"/>
      <c r="U3209" s="1"/>
      <c r="V3209" s="1"/>
    </row>
    <row r="3210" spans="1:22" x14ac:dyDescent="0.25">
      <c r="A3210" s="1"/>
      <c r="B3210" s="1"/>
      <c r="C3210" s="1"/>
      <c r="D3210" s="1"/>
      <c r="E3210" s="110"/>
      <c r="F3210" s="1"/>
      <c r="G3210" s="1"/>
      <c r="H3210" s="110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3"/>
      <c r="U3210" s="1"/>
      <c r="V3210" s="1"/>
    </row>
    <row r="3211" spans="1:22" x14ac:dyDescent="0.25">
      <c r="A3211" s="1"/>
      <c r="B3211" s="1"/>
      <c r="C3211" s="1"/>
      <c r="D3211" s="1"/>
      <c r="E3211" s="110"/>
      <c r="F3211" s="1"/>
      <c r="G3211" s="1"/>
      <c r="H3211" s="110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3"/>
      <c r="U3211" s="1"/>
      <c r="V3211" s="1"/>
    </row>
    <row r="3212" spans="1:22" x14ac:dyDescent="0.25">
      <c r="A3212" s="1"/>
      <c r="B3212" s="1"/>
      <c r="C3212" s="1"/>
      <c r="D3212" s="1"/>
      <c r="E3212" s="110"/>
      <c r="F3212" s="1"/>
      <c r="G3212" s="1"/>
      <c r="H3212" s="110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3"/>
      <c r="U3212" s="1"/>
      <c r="V3212" s="1"/>
    </row>
    <row r="3213" spans="1:22" x14ac:dyDescent="0.25">
      <c r="A3213" s="1"/>
      <c r="B3213" s="1"/>
      <c r="C3213" s="1"/>
      <c r="D3213" s="1"/>
      <c r="E3213" s="110"/>
      <c r="F3213" s="1"/>
      <c r="G3213" s="1"/>
      <c r="H3213" s="110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3"/>
      <c r="U3213" s="1"/>
      <c r="V3213" s="1"/>
    </row>
    <row r="3214" spans="1:22" x14ac:dyDescent="0.25">
      <c r="A3214" s="1"/>
      <c r="B3214" s="1"/>
      <c r="C3214" s="1"/>
      <c r="D3214" s="1"/>
      <c r="E3214" s="110"/>
      <c r="F3214" s="1"/>
      <c r="G3214" s="1"/>
      <c r="H3214" s="110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3"/>
      <c r="U3214" s="1"/>
      <c r="V3214" s="1"/>
    </row>
    <row r="3215" spans="1:22" x14ac:dyDescent="0.25">
      <c r="A3215" s="1"/>
      <c r="B3215" s="1"/>
      <c r="C3215" s="1"/>
      <c r="D3215" s="1"/>
      <c r="E3215" s="110"/>
      <c r="F3215" s="1"/>
      <c r="G3215" s="1"/>
      <c r="H3215" s="110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3"/>
      <c r="U3215" s="1"/>
      <c r="V3215" s="1"/>
    </row>
    <row r="3216" spans="1:22" x14ac:dyDescent="0.25">
      <c r="A3216" s="1"/>
      <c r="B3216" s="1"/>
      <c r="C3216" s="1"/>
      <c r="D3216" s="1"/>
      <c r="E3216" s="110"/>
      <c r="F3216" s="1"/>
      <c r="G3216" s="1"/>
      <c r="H3216" s="110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3"/>
      <c r="U3216" s="1"/>
      <c r="V3216" s="1"/>
    </row>
    <row r="3217" spans="1:22" x14ac:dyDescent="0.25">
      <c r="A3217" s="1"/>
      <c r="B3217" s="1"/>
      <c r="C3217" s="1"/>
      <c r="D3217" s="1"/>
      <c r="E3217" s="110"/>
      <c r="F3217" s="1"/>
      <c r="G3217" s="1"/>
      <c r="H3217" s="110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3"/>
      <c r="U3217" s="1"/>
      <c r="V3217" s="1"/>
    </row>
    <row r="3218" spans="1:22" x14ac:dyDescent="0.25">
      <c r="A3218" s="1"/>
      <c r="B3218" s="1"/>
      <c r="C3218" s="1"/>
      <c r="D3218" s="1"/>
      <c r="E3218" s="110"/>
      <c r="F3218" s="1"/>
      <c r="G3218" s="1"/>
      <c r="H3218" s="110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3"/>
      <c r="U3218" s="1"/>
      <c r="V3218" s="1"/>
    </row>
    <row r="3219" spans="1:22" x14ac:dyDescent="0.25">
      <c r="A3219" s="1"/>
      <c r="B3219" s="1"/>
      <c r="C3219" s="1"/>
      <c r="D3219" s="1"/>
      <c r="E3219" s="110"/>
      <c r="F3219" s="1"/>
      <c r="G3219" s="1"/>
      <c r="H3219" s="110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3"/>
      <c r="U3219" s="1"/>
      <c r="V3219" s="1"/>
    </row>
    <row r="3220" spans="1:22" x14ac:dyDescent="0.25">
      <c r="A3220" s="1"/>
      <c r="B3220" s="1"/>
      <c r="C3220" s="1"/>
      <c r="D3220" s="1"/>
      <c r="E3220" s="110"/>
      <c r="F3220" s="1"/>
      <c r="G3220" s="1"/>
      <c r="H3220" s="110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3"/>
      <c r="U3220" s="1"/>
      <c r="V3220" s="1"/>
    </row>
    <row r="3221" spans="1:22" x14ac:dyDescent="0.25">
      <c r="A3221" s="1"/>
      <c r="B3221" s="1"/>
      <c r="C3221" s="1"/>
      <c r="D3221" s="1"/>
      <c r="E3221" s="110"/>
      <c r="F3221" s="1"/>
      <c r="G3221" s="1"/>
      <c r="H3221" s="110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3"/>
      <c r="U3221" s="1"/>
      <c r="V3221" s="1"/>
    </row>
    <row r="3222" spans="1:22" x14ac:dyDescent="0.25">
      <c r="A3222" s="1"/>
      <c r="B3222" s="1"/>
      <c r="C3222" s="1"/>
      <c r="D3222" s="1"/>
      <c r="E3222" s="110"/>
      <c r="F3222" s="1"/>
      <c r="G3222" s="1"/>
      <c r="H3222" s="110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3"/>
      <c r="U3222" s="1"/>
      <c r="V3222" s="1"/>
    </row>
    <row r="3223" spans="1:22" x14ac:dyDescent="0.25">
      <c r="A3223" s="1"/>
      <c r="B3223" s="1"/>
      <c r="C3223" s="1"/>
      <c r="D3223" s="1"/>
      <c r="E3223" s="110"/>
      <c r="F3223" s="1"/>
      <c r="G3223" s="1"/>
      <c r="H3223" s="110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3"/>
      <c r="U3223" s="1"/>
      <c r="V3223" s="1"/>
    </row>
    <row r="3224" spans="1:22" x14ac:dyDescent="0.25">
      <c r="A3224" s="1"/>
      <c r="B3224" s="1"/>
      <c r="C3224" s="1"/>
      <c r="D3224" s="1"/>
      <c r="E3224" s="110"/>
      <c r="F3224" s="1"/>
      <c r="G3224" s="1"/>
      <c r="H3224" s="110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3"/>
      <c r="U3224" s="1"/>
      <c r="V3224" s="1"/>
    </row>
    <row r="3225" spans="1:22" x14ac:dyDescent="0.25">
      <c r="A3225" s="1"/>
      <c r="B3225" s="1"/>
      <c r="C3225" s="1"/>
      <c r="D3225" s="1"/>
      <c r="E3225" s="110"/>
      <c r="F3225" s="1"/>
      <c r="G3225" s="1"/>
      <c r="H3225" s="110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3"/>
      <c r="U3225" s="1"/>
      <c r="V3225" s="1"/>
    </row>
    <row r="3226" spans="1:22" x14ac:dyDescent="0.25">
      <c r="A3226" s="1"/>
      <c r="B3226" s="1"/>
      <c r="C3226" s="1"/>
      <c r="D3226" s="1"/>
      <c r="E3226" s="110"/>
      <c r="F3226" s="1"/>
      <c r="G3226" s="1"/>
      <c r="H3226" s="110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3"/>
      <c r="U3226" s="1"/>
      <c r="V3226" s="1"/>
    </row>
    <row r="3227" spans="1:22" x14ac:dyDescent="0.25">
      <c r="A3227" s="1"/>
      <c r="B3227" s="1"/>
      <c r="C3227" s="1"/>
      <c r="D3227" s="1"/>
      <c r="E3227" s="110"/>
      <c r="F3227" s="1"/>
      <c r="G3227" s="1"/>
      <c r="H3227" s="110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3"/>
      <c r="U3227" s="1"/>
      <c r="V3227" s="1"/>
    </row>
    <row r="3228" spans="1:22" x14ac:dyDescent="0.25">
      <c r="A3228" s="1"/>
      <c r="B3228" s="1"/>
      <c r="C3228" s="1"/>
      <c r="D3228" s="1"/>
      <c r="E3228" s="110"/>
      <c r="F3228" s="1"/>
      <c r="G3228" s="1"/>
      <c r="H3228" s="110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3"/>
      <c r="U3228" s="1"/>
      <c r="V3228" s="1"/>
    </row>
    <row r="3229" spans="1:22" x14ac:dyDescent="0.25">
      <c r="A3229" s="1"/>
      <c r="B3229" s="1"/>
      <c r="C3229" s="1"/>
      <c r="D3229" s="1"/>
      <c r="E3229" s="110"/>
      <c r="F3229" s="1"/>
      <c r="G3229" s="1"/>
      <c r="H3229" s="110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3"/>
      <c r="U3229" s="1"/>
      <c r="V3229" s="1"/>
    </row>
    <row r="3230" spans="1:22" x14ac:dyDescent="0.25">
      <c r="A3230" s="1"/>
      <c r="B3230" s="1"/>
      <c r="C3230" s="1"/>
      <c r="D3230" s="1"/>
      <c r="E3230" s="110"/>
      <c r="F3230" s="1"/>
      <c r="G3230" s="1"/>
      <c r="H3230" s="110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3"/>
      <c r="U3230" s="1"/>
      <c r="V3230" s="1"/>
    </row>
    <row r="3231" spans="1:22" x14ac:dyDescent="0.25">
      <c r="A3231" s="1"/>
      <c r="B3231" s="1"/>
      <c r="C3231" s="1"/>
      <c r="D3231" s="1"/>
      <c r="E3231" s="110"/>
      <c r="F3231" s="1"/>
      <c r="G3231" s="1"/>
      <c r="H3231" s="110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3"/>
      <c r="U3231" s="1"/>
      <c r="V3231" s="1"/>
    </row>
    <row r="3232" spans="1:22" x14ac:dyDescent="0.25">
      <c r="A3232" s="1"/>
      <c r="B3232" s="1"/>
      <c r="C3232" s="1"/>
      <c r="D3232" s="1"/>
      <c r="E3232" s="110"/>
      <c r="F3232" s="1"/>
      <c r="G3232" s="1"/>
      <c r="H3232" s="110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3"/>
      <c r="U3232" s="1"/>
      <c r="V3232" s="1"/>
    </row>
    <row r="3233" spans="1:22" x14ac:dyDescent="0.25">
      <c r="A3233" s="1"/>
      <c r="B3233" s="1"/>
      <c r="C3233" s="1"/>
      <c r="D3233" s="1"/>
      <c r="E3233" s="110"/>
      <c r="F3233" s="1"/>
      <c r="G3233" s="1"/>
      <c r="H3233" s="110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3"/>
      <c r="U3233" s="1"/>
      <c r="V3233" s="1"/>
    </row>
    <row r="3234" spans="1:22" x14ac:dyDescent="0.25">
      <c r="A3234" s="1"/>
      <c r="B3234" s="1"/>
      <c r="C3234" s="1"/>
      <c r="D3234" s="1"/>
      <c r="E3234" s="110"/>
      <c r="F3234" s="1"/>
      <c r="G3234" s="1"/>
      <c r="H3234" s="110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3"/>
      <c r="U3234" s="1"/>
      <c r="V3234" s="1"/>
    </row>
    <row r="3235" spans="1:22" x14ac:dyDescent="0.25">
      <c r="A3235" s="1"/>
      <c r="B3235" s="1"/>
      <c r="C3235" s="1"/>
      <c r="D3235" s="1"/>
      <c r="E3235" s="110"/>
      <c r="F3235" s="1"/>
      <c r="G3235" s="1"/>
      <c r="H3235" s="110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3"/>
      <c r="U3235" s="1"/>
      <c r="V3235" s="1"/>
    </row>
    <row r="3236" spans="1:22" x14ac:dyDescent="0.25">
      <c r="A3236" s="1"/>
      <c r="B3236" s="1"/>
      <c r="C3236" s="1"/>
      <c r="D3236" s="1"/>
      <c r="E3236" s="110"/>
      <c r="F3236" s="1"/>
      <c r="G3236" s="1"/>
      <c r="H3236" s="110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3"/>
      <c r="U3236" s="1"/>
      <c r="V3236" s="1"/>
    </row>
    <row r="3237" spans="1:22" x14ac:dyDescent="0.25">
      <c r="A3237" s="1"/>
      <c r="B3237" s="1"/>
      <c r="C3237" s="1"/>
      <c r="D3237" s="1"/>
      <c r="E3237" s="110"/>
      <c r="F3237" s="1"/>
      <c r="G3237" s="1"/>
      <c r="H3237" s="110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3"/>
      <c r="U3237" s="1"/>
      <c r="V3237" s="1"/>
    </row>
    <row r="3238" spans="1:22" x14ac:dyDescent="0.25">
      <c r="A3238" s="1"/>
      <c r="B3238" s="1"/>
      <c r="C3238" s="1"/>
      <c r="D3238" s="1"/>
      <c r="E3238" s="110"/>
      <c r="F3238" s="1"/>
      <c r="G3238" s="1"/>
      <c r="H3238" s="110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3"/>
      <c r="U3238" s="1"/>
      <c r="V3238" s="1"/>
    </row>
    <row r="3239" spans="1:22" x14ac:dyDescent="0.25">
      <c r="A3239" s="1"/>
      <c r="B3239" s="1"/>
      <c r="C3239" s="1"/>
      <c r="D3239" s="1"/>
      <c r="E3239" s="110"/>
      <c r="F3239" s="1"/>
      <c r="G3239" s="1"/>
      <c r="H3239" s="110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3"/>
      <c r="U3239" s="1"/>
      <c r="V3239" s="1"/>
    </row>
    <row r="3240" spans="1:22" x14ac:dyDescent="0.25">
      <c r="A3240" s="1"/>
      <c r="B3240" s="1"/>
      <c r="C3240" s="1"/>
      <c r="D3240" s="1"/>
      <c r="E3240" s="110"/>
      <c r="F3240" s="1"/>
      <c r="G3240" s="1"/>
      <c r="H3240" s="110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3"/>
      <c r="U3240" s="1"/>
      <c r="V3240" s="1"/>
    </row>
    <row r="3241" spans="1:22" x14ac:dyDescent="0.25">
      <c r="A3241" s="1"/>
      <c r="B3241" s="1"/>
      <c r="C3241" s="1"/>
      <c r="D3241" s="1"/>
      <c r="E3241" s="110"/>
      <c r="F3241" s="1"/>
      <c r="G3241" s="1"/>
      <c r="H3241" s="110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3"/>
      <c r="U3241" s="1"/>
      <c r="V3241" s="1"/>
    </row>
    <row r="3242" spans="1:22" x14ac:dyDescent="0.25">
      <c r="A3242" s="1"/>
      <c r="B3242" s="1"/>
      <c r="C3242" s="1"/>
      <c r="D3242" s="1"/>
      <c r="E3242" s="110"/>
      <c r="F3242" s="1"/>
      <c r="G3242" s="1"/>
      <c r="H3242" s="110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3"/>
      <c r="U3242" s="1"/>
      <c r="V3242" s="1"/>
    </row>
    <row r="3243" spans="1:22" x14ac:dyDescent="0.25">
      <c r="A3243" s="1"/>
      <c r="B3243" s="1"/>
      <c r="C3243" s="1"/>
      <c r="D3243" s="1"/>
      <c r="E3243" s="110"/>
      <c r="F3243" s="1"/>
      <c r="G3243" s="1"/>
      <c r="H3243" s="110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3"/>
      <c r="U3243" s="1"/>
      <c r="V3243" s="1"/>
    </row>
    <row r="3244" spans="1:22" x14ac:dyDescent="0.25">
      <c r="A3244" s="1"/>
      <c r="B3244" s="1"/>
      <c r="C3244" s="1"/>
      <c r="D3244" s="1"/>
      <c r="E3244" s="110"/>
      <c r="F3244" s="1"/>
      <c r="G3244" s="1"/>
      <c r="H3244" s="110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3"/>
      <c r="U3244" s="1"/>
      <c r="V3244" s="1"/>
    </row>
    <row r="3245" spans="1:22" x14ac:dyDescent="0.25">
      <c r="A3245" s="1"/>
      <c r="B3245" s="1"/>
      <c r="C3245" s="1"/>
      <c r="D3245" s="1"/>
      <c r="E3245" s="110"/>
      <c r="F3245" s="1"/>
      <c r="G3245" s="1"/>
      <c r="H3245" s="110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3"/>
      <c r="U3245" s="1"/>
      <c r="V3245" s="1"/>
    </row>
    <row r="3246" spans="1:22" x14ac:dyDescent="0.25">
      <c r="A3246" s="1"/>
      <c r="B3246" s="1"/>
      <c r="C3246" s="1"/>
      <c r="D3246" s="1"/>
      <c r="E3246" s="110"/>
      <c r="F3246" s="1"/>
      <c r="G3246" s="1"/>
      <c r="H3246" s="110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3"/>
      <c r="U3246" s="1"/>
      <c r="V3246" s="1"/>
    </row>
    <row r="3247" spans="1:22" x14ac:dyDescent="0.25">
      <c r="A3247" s="1"/>
      <c r="B3247" s="1"/>
      <c r="C3247" s="1"/>
      <c r="D3247" s="1"/>
      <c r="E3247" s="110"/>
      <c r="F3247" s="1"/>
      <c r="G3247" s="1"/>
      <c r="H3247" s="110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3"/>
      <c r="U3247" s="1"/>
      <c r="V3247" s="1"/>
    </row>
    <row r="3248" spans="1:22" x14ac:dyDescent="0.25">
      <c r="A3248" s="1"/>
      <c r="B3248" s="1"/>
      <c r="C3248" s="1"/>
      <c r="D3248" s="1"/>
      <c r="E3248" s="110"/>
      <c r="F3248" s="1"/>
      <c r="G3248" s="1"/>
      <c r="H3248" s="110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3"/>
      <c r="U3248" s="1"/>
      <c r="V3248" s="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/>
  <dimension ref="A1:V3248"/>
  <sheetViews>
    <sheetView workbookViewId="0">
      <selection activeCell="A2" sqref="A2:AW1048575"/>
    </sheetView>
  </sheetViews>
  <sheetFormatPr baseColWidth="10" defaultRowHeight="15" x14ac:dyDescent="0.25"/>
  <cols>
    <col min="1" max="1" width="9.85546875" style="4" customWidth="1"/>
    <col min="2" max="3" width="11.42578125" style="4"/>
    <col min="4" max="4" width="33" style="4" customWidth="1"/>
    <col min="5" max="10" width="11.42578125" style="4"/>
    <col min="11" max="11" width="46.140625" style="4" customWidth="1"/>
    <col min="12" max="12" width="11.42578125" style="4"/>
    <col min="13" max="13" width="24.5703125" style="4" customWidth="1"/>
    <col min="14" max="14" width="11.42578125" style="4"/>
    <col min="15" max="15" width="20.140625" style="4" customWidth="1"/>
    <col min="16" max="16" width="11.42578125" style="4"/>
    <col min="17" max="17" width="30.7109375" style="4" customWidth="1"/>
    <col min="18" max="18" width="34.5703125" style="4" customWidth="1"/>
    <col min="19" max="19" width="59.42578125" style="4" customWidth="1"/>
    <col min="20" max="20" width="13.5703125" style="5" bestFit="1" customWidth="1"/>
    <col min="21" max="21" width="11.42578125" style="4"/>
    <col min="22" max="22" width="70.7109375" style="4" customWidth="1"/>
    <col min="23" max="16384" width="11.42578125" style="4"/>
  </cols>
  <sheetData>
    <row r="1" spans="1:22" ht="45" x14ac:dyDescent="0.25">
      <c r="A1" s="1" t="s">
        <v>425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3" t="s">
        <v>444</v>
      </c>
      <c r="U1" s="1" t="s">
        <v>445</v>
      </c>
      <c r="V1" s="1" t="s">
        <v>446</v>
      </c>
    </row>
    <row r="2" spans="1:22" x14ac:dyDescent="0.25">
      <c r="A2" s="1"/>
      <c r="B2" s="1"/>
      <c r="C2" s="1"/>
      <c r="D2" s="1"/>
      <c r="E2" s="110"/>
      <c r="F2" s="1"/>
      <c r="G2" s="1"/>
      <c r="H2" s="110"/>
      <c r="I2" s="1"/>
      <c r="J2" s="1"/>
      <c r="K2" s="1"/>
      <c r="L2" s="1"/>
      <c r="M2" s="1"/>
      <c r="N2" s="1"/>
      <c r="O2" s="1"/>
      <c r="P2" s="1"/>
      <c r="Q2" s="1"/>
      <c r="R2" s="135"/>
      <c r="S2" s="135"/>
      <c r="T2" s="3"/>
      <c r="U2" s="1"/>
      <c r="V2" s="1"/>
    </row>
    <row r="3" spans="1:22" x14ac:dyDescent="0.25">
      <c r="A3" s="1"/>
      <c r="B3" s="1"/>
      <c r="C3" s="1"/>
      <c r="D3" s="1"/>
      <c r="E3" s="110"/>
      <c r="F3" s="1"/>
      <c r="G3" s="1"/>
      <c r="H3" s="110"/>
      <c r="I3" s="1"/>
      <c r="J3" s="1"/>
      <c r="K3" s="1"/>
      <c r="L3" s="1"/>
      <c r="M3" s="1"/>
      <c r="N3" s="1"/>
      <c r="O3" s="1"/>
      <c r="P3" s="1"/>
      <c r="Q3" s="1"/>
      <c r="R3" s="135"/>
      <c r="S3" s="135"/>
      <c r="T3" s="3"/>
      <c r="U3" s="1"/>
      <c r="V3" s="1"/>
    </row>
    <row r="4" spans="1:22" x14ac:dyDescent="0.25">
      <c r="A4" s="1"/>
      <c r="B4" s="1"/>
      <c r="C4" s="1"/>
      <c r="D4" s="1"/>
      <c r="E4" s="110"/>
      <c r="F4" s="1"/>
      <c r="G4" s="1"/>
      <c r="H4" s="110"/>
      <c r="I4" s="1"/>
      <c r="J4" s="1"/>
      <c r="K4" s="1"/>
      <c r="L4" s="1"/>
      <c r="M4" s="1"/>
      <c r="N4" s="1"/>
      <c r="O4" s="1"/>
      <c r="P4" s="1"/>
      <c r="Q4" s="1"/>
      <c r="R4" s="135"/>
      <c r="S4" s="135"/>
      <c r="T4" s="3"/>
      <c r="U4" s="1"/>
      <c r="V4" s="1"/>
    </row>
    <row r="5" spans="1:22" x14ac:dyDescent="0.25">
      <c r="A5" s="1"/>
      <c r="B5" s="1"/>
      <c r="C5" s="1"/>
      <c r="D5" s="1"/>
      <c r="E5" s="110"/>
      <c r="F5" s="1"/>
      <c r="G5" s="1"/>
      <c r="H5" s="110"/>
      <c r="I5" s="1"/>
      <c r="J5" s="1"/>
      <c r="K5" s="1"/>
      <c r="L5" s="1"/>
      <c r="M5" s="1"/>
      <c r="N5" s="1"/>
      <c r="O5" s="1"/>
      <c r="P5" s="1"/>
      <c r="Q5" s="1"/>
      <c r="R5" s="135"/>
      <c r="S5" s="135"/>
      <c r="T5" s="3"/>
      <c r="U5" s="1"/>
      <c r="V5" s="1"/>
    </row>
    <row r="6" spans="1:22" x14ac:dyDescent="0.25">
      <c r="A6" s="1"/>
      <c r="B6" s="1"/>
      <c r="C6" s="1"/>
      <c r="D6" s="1"/>
      <c r="E6" s="110"/>
      <c r="F6" s="1"/>
      <c r="G6" s="1"/>
      <c r="H6" s="110"/>
      <c r="I6" s="1"/>
      <c r="J6" s="1"/>
      <c r="K6" s="1"/>
      <c r="L6" s="1"/>
      <c r="M6" s="1"/>
      <c r="N6" s="1"/>
      <c r="O6" s="1"/>
      <c r="P6" s="1"/>
      <c r="Q6" s="1"/>
      <c r="R6" s="135"/>
      <c r="S6" s="135"/>
      <c r="T6" s="3"/>
      <c r="U6" s="1"/>
      <c r="V6" s="1"/>
    </row>
    <row r="7" spans="1:22" x14ac:dyDescent="0.25">
      <c r="A7" s="1"/>
      <c r="B7" s="1"/>
      <c r="C7" s="1"/>
      <c r="D7" s="1"/>
      <c r="E7" s="110"/>
      <c r="F7" s="1"/>
      <c r="G7" s="1"/>
      <c r="H7" s="110"/>
      <c r="I7" s="1"/>
      <c r="J7" s="1"/>
      <c r="K7" s="1"/>
      <c r="L7" s="1"/>
      <c r="M7" s="1"/>
      <c r="N7" s="1"/>
      <c r="O7" s="1"/>
      <c r="P7" s="1"/>
      <c r="Q7" s="1"/>
      <c r="R7" s="135"/>
      <c r="S7" s="135"/>
      <c r="T7" s="3"/>
      <c r="U7" s="1"/>
      <c r="V7" s="1"/>
    </row>
    <row r="8" spans="1:22" x14ac:dyDescent="0.25">
      <c r="A8" s="1"/>
      <c r="B8" s="1"/>
      <c r="C8" s="1"/>
      <c r="D8" s="1"/>
      <c r="E8" s="110"/>
      <c r="F8" s="1"/>
      <c r="G8" s="1"/>
      <c r="H8" s="110"/>
      <c r="I8" s="1"/>
      <c r="J8" s="1"/>
      <c r="K8" s="1"/>
      <c r="L8" s="1"/>
      <c r="M8" s="1"/>
      <c r="N8" s="1"/>
      <c r="O8" s="1"/>
      <c r="P8" s="1"/>
      <c r="Q8" s="1"/>
      <c r="R8" s="135"/>
      <c r="S8" s="135"/>
      <c r="T8" s="3"/>
      <c r="U8" s="1"/>
      <c r="V8" s="1"/>
    </row>
    <row r="9" spans="1:22" x14ac:dyDescent="0.25">
      <c r="A9" s="1"/>
      <c r="B9" s="1"/>
      <c r="C9" s="1"/>
      <c r="D9" s="1"/>
      <c r="E9" s="110"/>
      <c r="F9" s="1"/>
      <c r="G9" s="1"/>
      <c r="H9" s="110"/>
      <c r="I9" s="1"/>
      <c r="J9" s="1"/>
      <c r="K9" s="1"/>
      <c r="L9" s="1"/>
      <c r="M9" s="1"/>
      <c r="N9" s="1"/>
      <c r="O9" s="1"/>
      <c r="P9" s="1"/>
      <c r="Q9" s="1"/>
      <c r="R9" s="135"/>
      <c r="S9" s="135"/>
      <c r="T9" s="3"/>
      <c r="U9" s="1"/>
      <c r="V9" s="1"/>
    </row>
    <row r="10" spans="1:22" x14ac:dyDescent="0.25">
      <c r="A10" s="1"/>
      <c r="B10" s="1"/>
      <c r="C10" s="1"/>
      <c r="D10" s="1"/>
      <c r="E10" s="110"/>
      <c r="F10" s="1"/>
      <c r="G10" s="1"/>
      <c r="H10" s="110"/>
      <c r="I10" s="1"/>
      <c r="J10" s="1"/>
      <c r="K10" s="1"/>
      <c r="L10" s="1"/>
      <c r="M10" s="1"/>
      <c r="N10" s="1"/>
      <c r="O10" s="1"/>
      <c r="P10" s="1"/>
      <c r="Q10" s="1"/>
      <c r="R10" s="135"/>
      <c r="S10" s="135"/>
      <c r="T10" s="3"/>
      <c r="U10" s="1"/>
      <c r="V10" s="1"/>
    </row>
    <row r="11" spans="1:22" x14ac:dyDescent="0.25">
      <c r="A11" s="1"/>
      <c r="B11" s="1"/>
      <c r="C11" s="1"/>
      <c r="D11" s="1"/>
      <c r="E11" s="110"/>
      <c r="F11" s="1"/>
      <c r="G11" s="1"/>
      <c r="H11" s="110"/>
      <c r="I11" s="1"/>
      <c r="J11" s="1"/>
      <c r="K11" s="1"/>
      <c r="L11" s="1"/>
      <c r="M11" s="1"/>
      <c r="N11" s="1"/>
      <c r="O11" s="1"/>
      <c r="P11" s="1"/>
      <c r="Q11" s="1"/>
      <c r="R11" s="135"/>
      <c r="S11" s="135"/>
      <c r="T11" s="3"/>
      <c r="U11" s="1"/>
      <c r="V11" s="1"/>
    </row>
    <row r="12" spans="1:22" x14ac:dyDescent="0.25">
      <c r="A12" s="1"/>
      <c r="B12" s="1"/>
      <c r="C12" s="1"/>
      <c r="D12" s="1"/>
      <c r="E12" s="110"/>
      <c r="F12" s="1"/>
      <c r="G12" s="1"/>
      <c r="H12" s="110"/>
      <c r="I12" s="1"/>
      <c r="J12" s="1"/>
      <c r="K12" s="1"/>
      <c r="L12" s="1"/>
      <c r="M12" s="1"/>
      <c r="N12" s="1"/>
      <c r="O12" s="1"/>
      <c r="P12" s="1"/>
      <c r="Q12" s="1"/>
      <c r="R12" s="135"/>
      <c r="S12" s="135"/>
      <c r="T12" s="3"/>
      <c r="U12" s="1"/>
      <c r="V12" s="1"/>
    </row>
    <row r="13" spans="1:22" x14ac:dyDescent="0.25">
      <c r="A13" s="1"/>
      <c r="B13" s="1"/>
      <c r="C13" s="1"/>
      <c r="D13" s="1"/>
      <c r="E13" s="110"/>
      <c r="F13" s="1"/>
      <c r="G13" s="1"/>
      <c r="H13" s="110"/>
      <c r="I13" s="1"/>
      <c r="J13" s="1"/>
      <c r="K13" s="1"/>
      <c r="L13" s="1"/>
      <c r="M13" s="1"/>
      <c r="N13" s="1"/>
      <c r="O13" s="1"/>
      <c r="P13" s="1"/>
      <c r="Q13" s="1"/>
      <c r="R13" s="135"/>
      <c r="S13" s="135"/>
      <c r="T13" s="3"/>
      <c r="U13" s="1"/>
      <c r="V13" s="1"/>
    </row>
    <row r="14" spans="1:22" x14ac:dyDescent="0.25">
      <c r="A14" s="1"/>
      <c r="B14" s="1"/>
      <c r="C14" s="1"/>
      <c r="D14" s="1"/>
      <c r="E14" s="110"/>
      <c r="F14" s="1"/>
      <c r="G14" s="1"/>
      <c r="H14" s="110"/>
      <c r="I14" s="1"/>
      <c r="J14" s="1"/>
      <c r="K14" s="1"/>
      <c r="L14" s="1"/>
      <c r="M14" s="1"/>
      <c r="N14" s="1"/>
      <c r="O14" s="1"/>
      <c r="P14" s="1"/>
      <c r="Q14" s="1"/>
      <c r="R14" s="135"/>
      <c r="S14" s="135"/>
      <c r="T14" s="3"/>
      <c r="U14" s="1"/>
      <c r="V14" s="1"/>
    </row>
    <row r="15" spans="1:22" x14ac:dyDescent="0.25">
      <c r="A15" s="1"/>
      <c r="B15" s="1"/>
      <c r="C15" s="1"/>
      <c r="D15" s="1"/>
      <c r="E15" s="110"/>
      <c r="F15" s="1"/>
      <c r="G15" s="1"/>
      <c r="H15" s="110"/>
      <c r="I15" s="1"/>
      <c r="J15" s="1"/>
      <c r="K15" s="1"/>
      <c r="L15" s="1"/>
      <c r="M15" s="1"/>
      <c r="N15" s="1"/>
      <c r="O15" s="1"/>
      <c r="P15" s="1"/>
      <c r="Q15" s="1"/>
      <c r="R15" s="135"/>
      <c r="S15" s="135"/>
      <c r="T15" s="3"/>
      <c r="U15" s="1"/>
      <c r="V15" s="1"/>
    </row>
    <row r="16" spans="1:22" x14ac:dyDescent="0.25">
      <c r="A16" s="1"/>
      <c r="B16" s="1"/>
      <c r="C16" s="1"/>
      <c r="D16" s="1"/>
      <c r="E16" s="110"/>
      <c r="F16" s="1"/>
      <c r="G16" s="1"/>
      <c r="H16" s="110"/>
      <c r="I16" s="1"/>
      <c r="J16" s="1"/>
      <c r="K16" s="1"/>
      <c r="L16" s="1"/>
      <c r="M16" s="1"/>
      <c r="N16" s="1"/>
      <c r="O16" s="1"/>
      <c r="P16" s="1"/>
      <c r="Q16" s="1"/>
      <c r="R16" s="135"/>
      <c r="S16" s="135"/>
      <c r="T16" s="3"/>
      <c r="U16" s="1"/>
      <c r="V16" s="1"/>
    </row>
    <row r="17" spans="1:22" x14ac:dyDescent="0.25">
      <c r="A17" s="1"/>
      <c r="B17" s="1"/>
      <c r="C17" s="1"/>
      <c r="D17" s="1"/>
      <c r="E17" s="110"/>
      <c r="F17" s="1"/>
      <c r="G17" s="1"/>
      <c r="H17" s="110"/>
      <c r="I17" s="1"/>
      <c r="J17" s="1"/>
      <c r="K17" s="1"/>
      <c r="L17" s="1"/>
      <c r="M17" s="1"/>
      <c r="N17" s="1"/>
      <c r="O17" s="1"/>
      <c r="P17" s="1"/>
      <c r="Q17" s="1"/>
      <c r="R17" s="135"/>
      <c r="S17" s="135"/>
      <c r="T17" s="3"/>
      <c r="U17" s="1"/>
      <c r="V17" s="1"/>
    </row>
    <row r="18" spans="1:22" x14ac:dyDescent="0.25">
      <c r="A18" s="1"/>
      <c r="B18" s="1"/>
      <c r="C18" s="1"/>
      <c r="D18" s="1"/>
      <c r="E18" s="110"/>
      <c r="F18" s="1"/>
      <c r="G18" s="1"/>
      <c r="H18" s="110"/>
      <c r="I18" s="1"/>
      <c r="J18" s="1"/>
      <c r="K18" s="1"/>
      <c r="L18" s="1"/>
      <c r="M18" s="1"/>
      <c r="N18" s="1"/>
      <c r="O18" s="1"/>
      <c r="P18" s="1"/>
      <c r="Q18" s="1"/>
      <c r="R18" s="135"/>
      <c r="S18" s="135"/>
      <c r="T18" s="3"/>
      <c r="U18" s="1"/>
      <c r="V18" s="1"/>
    </row>
    <row r="19" spans="1:22" x14ac:dyDescent="0.25">
      <c r="A19" s="1"/>
      <c r="B19" s="1"/>
      <c r="C19" s="1"/>
      <c r="D19" s="1"/>
      <c r="E19" s="110"/>
      <c r="F19" s="1"/>
      <c r="G19" s="1"/>
      <c r="H19" s="110"/>
      <c r="I19" s="1"/>
      <c r="J19" s="1"/>
      <c r="K19" s="1"/>
      <c r="L19" s="1"/>
      <c r="M19" s="1"/>
      <c r="N19" s="1"/>
      <c r="O19" s="1"/>
      <c r="P19" s="1"/>
      <c r="Q19" s="1"/>
      <c r="R19" s="135"/>
      <c r="S19" s="135"/>
      <c r="T19" s="3"/>
      <c r="U19" s="1"/>
      <c r="V19" s="1"/>
    </row>
    <row r="20" spans="1:22" x14ac:dyDescent="0.25">
      <c r="A20" s="1"/>
      <c r="B20" s="1"/>
      <c r="C20" s="1"/>
      <c r="D20" s="1"/>
      <c r="E20" s="110"/>
      <c r="F20" s="1"/>
      <c r="G20" s="1"/>
      <c r="H20" s="110"/>
      <c r="I20" s="1"/>
      <c r="J20" s="1"/>
      <c r="K20" s="1"/>
      <c r="L20" s="1"/>
      <c r="M20" s="1"/>
      <c r="N20" s="1"/>
      <c r="O20" s="1"/>
      <c r="P20" s="1"/>
      <c r="Q20" s="1"/>
      <c r="R20" s="135"/>
      <c r="S20" s="135"/>
      <c r="T20" s="3"/>
      <c r="U20" s="1"/>
      <c r="V20" s="1"/>
    </row>
    <row r="21" spans="1:22" x14ac:dyDescent="0.25">
      <c r="A21" s="1"/>
      <c r="B21" s="1"/>
      <c r="C21" s="1"/>
      <c r="D21" s="1"/>
      <c r="E21" s="110"/>
      <c r="F21" s="1"/>
      <c r="G21" s="1"/>
      <c r="H21" s="110"/>
      <c r="I21" s="1"/>
      <c r="J21" s="1"/>
      <c r="K21" s="1"/>
      <c r="L21" s="1"/>
      <c r="M21" s="1"/>
      <c r="N21" s="1"/>
      <c r="O21" s="1"/>
      <c r="P21" s="1"/>
      <c r="Q21" s="1"/>
      <c r="R21" s="135"/>
      <c r="S21" s="135"/>
      <c r="T21" s="3"/>
      <c r="U21" s="1"/>
      <c r="V21" s="1"/>
    </row>
    <row r="22" spans="1:22" x14ac:dyDescent="0.25">
      <c r="A22" s="1"/>
      <c r="B22" s="1"/>
      <c r="C22" s="1"/>
      <c r="D22" s="1"/>
      <c r="E22" s="110"/>
      <c r="F22" s="1"/>
      <c r="G22" s="1"/>
      <c r="H22" s="110"/>
      <c r="I22" s="1"/>
      <c r="J22" s="1"/>
      <c r="K22" s="1"/>
      <c r="L22" s="1"/>
      <c r="M22" s="1"/>
      <c r="N22" s="1"/>
      <c r="O22" s="1"/>
      <c r="P22" s="1"/>
      <c r="Q22" s="1"/>
      <c r="R22" s="135"/>
      <c r="S22" s="135"/>
      <c r="T22" s="3"/>
      <c r="U22" s="1"/>
      <c r="V22" s="1"/>
    </row>
    <row r="23" spans="1:22" x14ac:dyDescent="0.25">
      <c r="A23" s="1"/>
      <c r="B23" s="1"/>
      <c r="C23" s="1"/>
      <c r="D23" s="1"/>
      <c r="E23" s="110"/>
      <c r="F23" s="1"/>
      <c r="G23" s="1"/>
      <c r="H23" s="110"/>
      <c r="I23" s="1"/>
      <c r="J23" s="1"/>
      <c r="K23" s="1"/>
      <c r="L23" s="1"/>
      <c r="M23" s="1"/>
      <c r="N23" s="1"/>
      <c r="O23" s="1"/>
      <c r="P23" s="1"/>
      <c r="Q23" s="1"/>
      <c r="R23" s="135"/>
      <c r="S23" s="135"/>
      <c r="T23" s="3"/>
      <c r="U23" s="1"/>
      <c r="V23" s="1"/>
    </row>
    <row r="24" spans="1:22" x14ac:dyDescent="0.25">
      <c r="A24" s="1"/>
      <c r="B24" s="1"/>
      <c r="C24" s="1"/>
      <c r="D24" s="1"/>
      <c r="E24" s="110"/>
      <c r="F24" s="1"/>
      <c r="G24" s="1"/>
      <c r="H24" s="110"/>
      <c r="I24" s="1"/>
      <c r="J24" s="1"/>
      <c r="K24" s="1"/>
      <c r="L24" s="1"/>
      <c r="M24" s="1"/>
      <c r="N24" s="1"/>
      <c r="O24" s="1"/>
      <c r="P24" s="1"/>
      <c r="Q24" s="1"/>
      <c r="R24" s="135"/>
      <c r="S24" s="135"/>
      <c r="T24" s="3"/>
      <c r="U24" s="1"/>
      <c r="V24" s="1"/>
    </row>
    <row r="25" spans="1:22" x14ac:dyDescent="0.25">
      <c r="A25" s="1"/>
      <c r="B25" s="1"/>
      <c r="C25" s="1"/>
      <c r="D25" s="1"/>
      <c r="E25" s="110"/>
      <c r="F25" s="1"/>
      <c r="G25" s="1"/>
      <c r="H25" s="110"/>
      <c r="I25" s="1"/>
      <c r="J25" s="1"/>
      <c r="K25" s="1"/>
      <c r="L25" s="1"/>
      <c r="M25" s="1"/>
      <c r="N25" s="1"/>
      <c r="O25" s="1"/>
      <c r="P25" s="1"/>
      <c r="Q25" s="1"/>
      <c r="R25" s="135"/>
      <c r="S25" s="135"/>
      <c r="T25" s="3"/>
      <c r="U25" s="1"/>
      <c r="V25" s="1"/>
    </row>
    <row r="26" spans="1:22" x14ac:dyDescent="0.25">
      <c r="A26" s="1"/>
      <c r="B26" s="1"/>
      <c r="C26" s="1"/>
      <c r="D26" s="1"/>
      <c r="E26" s="110"/>
      <c r="F26" s="1"/>
      <c r="G26" s="1"/>
      <c r="H26" s="110"/>
      <c r="I26" s="1"/>
      <c r="J26" s="1"/>
      <c r="K26" s="1"/>
      <c r="L26" s="1"/>
      <c r="M26" s="1"/>
      <c r="N26" s="1"/>
      <c r="O26" s="1"/>
      <c r="P26" s="1"/>
      <c r="Q26" s="1"/>
      <c r="R26" s="135"/>
      <c r="S26" s="135"/>
      <c r="T26" s="3"/>
      <c r="U26" s="1"/>
      <c r="V26" s="1"/>
    </row>
    <row r="27" spans="1:22" x14ac:dyDescent="0.25">
      <c r="A27" s="1"/>
      <c r="B27" s="1"/>
      <c r="C27" s="1"/>
      <c r="D27" s="1"/>
      <c r="E27" s="110"/>
      <c r="F27" s="1"/>
      <c r="G27" s="1"/>
      <c r="H27" s="110"/>
      <c r="I27" s="1"/>
      <c r="J27" s="1"/>
      <c r="K27" s="1"/>
      <c r="L27" s="1"/>
      <c r="M27" s="1"/>
      <c r="N27" s="1"/>
      <c r="O27" s="1"/>
      <c r="P27" s="1"/>
      <c r="Q27" s="1"/>
      <c r="R27" s="135"/>
      <c r="S27" s="135"/>
      <c r="T27" s="3"/>
      <c r="U27" s="1"/>
      <c r="V27" s="1"/>
    </row>
    <row r="28" spans="1:22" x14ac:dyDescent="0.25">
      <c r="A28" s="1"/>
      <c r="B28" s="1"/>
      <c r="C28" s="1"/>
      <c r="D28" s="1"/>
      <c r="E28" s="110"/>
      <c r="F28" s="1"/>
      <c r="G28" s="1"/>
      <c r="H28" s="110"/>
      <c r="I28" s="1"/>
      <c r="J28" s="1"/>
      <c r="K28" s="1"/>
      <c r="L28" s="1"/>
      <c r="M28" s="1"/>
      <c r="N28" s="1"/>
      <c r="O28" s="1"/>
      <c r="P28" s="1"/>
      <c r="Q28" s="1"/>
      <c r="R28" s="135"/>
      <c r="S28" s="135"/>
      <c r="T28" s="3"/>
      <c r="U28" s="1"/>
      <c r="V28" s="1"/>
    </row>
    <row r="29" spans="1:22" x14ac:dyDescent="0.25">
      <c r="A29" s="1"/>
      <c r="B29" s="1"/>
      <c r="C29" s="1"/>
      <c r="D29" s="1"/>
      <c r="E29" s="110"/>
      <c r="F29" s="1"/>
      <c r="G29" s="1"/>
      <c r="H29" s="110"/>
      <c r="I29" s="1"/>
      <c r="J29" s="1"/>
      <c r="K29" s="1"/>
      <c r="L29" s="1"/>
      <c r="M29" s="1"/>
      <c r="N29" s="1"/>
      <c r="O29" s="1"/>
      <c r="P29" s="1"/>
      <c r="Q29" s="1"/>
      <c r="R29" s="135"/>
      <c r="S29" s="135"/>
      <c r="T29" s="3"/>
      <c r="U29" s="1"/>
      <c r="V29" s="1"/>
    </row>
    <row r="30" spans="1:22" x14ac:dyDescent="0.25">
      <c r="A30" s="1"/>
      <c r="B30" s="1"/>
      <c r="C30" s="1"/>
      <c r="D30" s="1"/>
      <c r="E30" s="110"/>
      <c r="F30" s="1"/>
      <c r="G30" s="1"/>
      <c r="H30" s="110"/>
      <c r="I30" s="1"/>
      <c r="J30" s="1"/>
      <c r="K30" s="1"/>
      <c r="L30" s="1"/>
      <c r="M30" s="1"/>
      <c r="N30" s="1"/>
      <c r="O30" s="1"/>
      <c r="P30" s="1"/>
      <c r="Q30" s="1"/>
      <c r="R30" s="135"/>
      <c r="S30" s="135"/>
      <c r="T30" s="3"/>
      <c r="U30" s="1"/>
      <c r="V30" s="1"/>
    </row>
    <row r="31" spans="1:22" x14ac:dyDescent="0.25">
      <c r="A31" s="1"/>
      <c r="B31" s="1"/>
      <c r="C31" s="1"/>
      <c r="D31" s="1"/>
      <c r="E31" s="110"/>
      <c r="F31" s="1"/>
      <c r="G31" s="1"/>
      <c r="H31" s="110"/>
      <c r="I31" s="1"/>
      <c r="J31" s="1"/>
      <c r="K31" s="1"/>
      <c r="L31" s="1"/>
      <c r="M31" s="1"/>
      <c r="N31" s="1"/>
      <c r="O31" s="1"/>
      <c r="P31" s="1"/>
      <c r="Q31" s="1"/>
      <c r="R31" s="135"/>
      <c r="S31" s="135"/>
      <c r="T31" s="3"/>
      <c r="U31" s="1"/>
      <c r="V31" s="1"/>
    </row>
    <row r="32" spans="1:22" x14ac:dyDescent="0.25">
      <c r="A32" s="1"/>
      <c r="B32" s="1"/>
      <c r="C32" s="1"/>
      <c r="D32" s="1"/>
      <c r="E32" s="110"/>
      <c r="F32" s="1"/>
      <c r="G32" s="1"/>
      <c r="H32" s="110"/>
      <c r="I32" s="1"/>
      <c r="J32" s="1"/>
      <c r="K32" s="1"/>
      <c r="L32" s="1"/>
      <c r="M32" s="1"/>
      <c r="N32" s="1"/>
      <c r="O32" s="1"/>
      <c r="P32" s="1"/>
      <c r="Q32" s="1"/>
      <c r="R32" s="135"/>
      <c r="S32" s="135"/>
      <c r="T32" s="3"/>
      <c r="U32" s="1"/>
      <c r="V32" s="1"/>
    </row>
    <row r="33" spans="1:22" x14ac:dyDescent="0.25">
      <c r="A33" s="1"/>
      <c r="B33" s="1"/>
      <c r="C33" s="1"/>
      <c r="D33" s="1"/>
      <c r="E33" s="110"/>
      <c r="F33" s="1"/>
      <c r="G33" s="1"/>
      <c r="H33" s="110"/>
      <c r="I33" s="1"/>
      <c r="J33" s="1"/>
      <c r="K33" s="1"/>
      <c r="L33" s="1"/>
      <c r="M33" s="1"/>
      <c r="N33" s="1"/>
      <c r="O33" s="1"/>
      <c r="P33" s="1"/>
      <c r="Q33" s="1"/>
      <c r="R33" s="135"/>
      <c r="S33" s="135"/>
      <c r="T33" s="3"/>
      <c r="U33" s="1"/>
      <c r="V33" s="1"/>
    </row>
    <row r="34" spans="1:22" x14ac:dyDescent="0.25">
      <c r="A34" s="1"/>
      <c r="B34" s="1"/>
      <c r="C34" s="1"/>
      <c r="D34" s="1"/>
      <c r="E34" s="110"/>
      <c r="F34" s="1"/>
      <c r="G34" s="1"/>
      <c r="H34" s="110"/>
      <c r="I34" s="1"/>
      <c r="J34" s="1"/>
      <c r="K34" s="1"/>
      <c r="L34" s="1"/>
      <c r="M34" s="1"/>
      <c r="N34" s="1"/>
      <c r="O34" s="1"/>
      <c r="P34" s="1"/>
      <c r="Q34" s="1"/>
      <c r="R34" s="135"/>
      <c r="S34" s="135"/>
      <c r="T34" s="3"/>
      <c r="U34" s="1"/>
      <c r="V34" s="1"/>
    </row>
    <row r="35" spans="1:22" x14ac:dyDescent="0.25">
      <c r="A35" s="1"/>
      <c r="B35" s="1"/>
      <c r="C35" s="1"/>
      <c r="D35" s="1"/>
      <c r="E35" s="110"/>
      <c r="F35" s="1"/>
      <c r="G35" s="1"/>
      <c r="H35" s="110"/>
      <c r="I35" s="1"/>
      <c r="J35" s="1"/>
      <c r="K35" s="1"/>
      <c r="L35" s="1"/>
      <c r="M35" s="1"/>
      <c r="N35" s="1"/>
      <c r="O35" s="1"/>
      <c r="P35" s="1"/>
      <c r="Q35" s="1"/>
      <c r="R35" s="135"/>
      <c r="S35" s="135"/>
      <c r="T35" s="3"/>
      <c r="U35" s="1"/>
      <c r="V35" s="1"/>
    </row>
    <row r="36" spans="1:22" x14ac:dyDescent="0.25">
      <c r="A36" s="1"/>
      <c r="B36" s="1"/>
      <c r="C36" s="1"/>
      <c r="D36" s="1"/>
      <c r="E36" s="110"/>
      <c r="F36" s="1"/>
      <c r="G36" s="1"/>
      <c r="H36" s="110"/>
      <c r="I36" s="1"/>
      <c r="J36" s="1"/>
      <c r="K36" s="1"/>
      <c r="L36" s="1"/>
      <c r="M36" s="1"/>
      <c r="N36" s="1"/>
      <c r="O36" s="1"/>
      <c r="P36" s="1"/>
      <c r="Q36" s="1"/>
      <c r="R36" s="135"/>
      <c r="S36" s="135"/>
      <c r="T36" s="3"/>
      <c r="U36" s="1"/>
      <c r="V36" s="1"/>
    </row>
    <row r="37" spans="1:22" x14ac:dyDescent="0.25">
      <c r="A37" s="1"/>
      <c r="B37" s="1"/>
      <c r="C37" s="1"/>
      <c r="D37" s="1"/>
      <c r="E37" s="110"/>
      <c r="F37" s="1"/>
      <c r="G37" s="1"/>
      <c r="H37" s="110"/>
      <c r="I37" s="1"/>
      <c r="J37" s="1"/>
      <c r="K37" s="1"/>
      <c r="L37" s="1"/>
      <c r="M37" s="1"/>
      <c r="N37" s="1"/>
      <c r="O37" s="1"/>
      <c r="P37" s="1"/>
      <c r="Q37" s="1"/>
      <c r="R37" s="135"/>
      <c r="S37" s="135"/>
      <c r="T37" s="3"/>
      <c r="U37" s="1"/>
      <c r="V37" s="1"/>
    </row>
    <row r="38" spans="1:22" x14ac:dyDescent="0.25">
      <c r="A38" s="1"/>
      <c r="B38" s="1"/>
      <c r="C38" s="1"/>
      <c r="D38" s="1"/>
      <c r="E38" s="110"/>
      <c r="F38" s="1"/>
      <c r="G38" s="1"/>
      <c r="H38" s="110"/>
      <c r="I38" s="1"/>
      <c r="J38" s="1"/>
      <c r="K38" s="1"/>
      <c r="L38" s="1"/>
      <c r="M38" s="1"/>
      <c r="N38" s="1"/>
      <c r="O38" s="1"/>
      <c r="P38" s="1"/>
      <c r="Q38" s="1"/>
      <c r="R38" s="135"/>
      <c r="S38" s="135"/>
      <c r="T38" s="3"/>
      <c r="U38" s="1"/>
      <c r="V38" s="1"/>
    </row>
    <row r="39" spans="1:22" x14ac:dyDescent="0.25">
      <c r="A39" s="1"/>
      <c r="B39" s="1"/>
      <c r="C39" s="1"/>
      <c r="D39" s="1"/>
      <c r="E39" s="110"/>
      <c r="F39" s="1"/>
      <c r="G39" s="1"/>
      <c r="H39" s="110"/>
      <c r="I39" s="1"/>
      <c r="J39" s="1"/>
      <c r="K39" s="1"/>
      <c r="L39" s="1"/>
      <c r="M39" s="1"/>
      <c r="N39" s="1"/>
      <c r="O39" s="1"/>
      <c r="P39" s="1"/>
      <c r="Q39" s="1"/>
      <c r="R39" s="135"/>
      <c r="S39" s="135"/>
      <c r="T39" s="3"/>
      <c r="U39" s="1"/>
      <c r="V39" s="1"/>
    </row>
    <row r="40" spans="1:22" x14ac:dyDescent="0.25">
      <c r="A40" s="1"/>
      <c r="B40" s="1"/>
      <c r="C40" s="1"/>
      <c r="D40" s="1"/>
      <c r="E40" s="110"/>
      <c r="F40" s="1"/>
      <c r="G40" s="1"/>
      <c r="H40" s="110"/>
      <c r="I40" s="1"/>
      <c r="J40" s="1"/>
      <c r="K40" s="1"/>
      <c r="L40" s="1"/>
      <c r="M40" s="1"/>
      <c r="N40" s="1"/>
      <c r="O40" s="1"/>
      <c r="P40" s="1"/>
      <c r="Q40" s="1"/>
      <c r="R40" s="135"/>
      <c r="S40" s="135"/>
      <c r="T40" s="3"/>
      <c r="U40" s="1"/>
      <c r="V40" s="1"/>
    </row>
    <row r="41" spans="1:22" x14ac:dyDescent="0.25">
      <c r="A41" s="1"/>
      <c r="B41" s="1"/>
      <c r="C41" s="1"/>
      <c r="D41" s="1"/>
      <c r="E41" s="110"/>
      <c r="F41" s="1"/>
      <c r="G41" s="1"/>
      <c r="H41" s="110"/>
      <c r="I41" s="1"/>
      <c r="J41" s="1"/>
      <c r="K41" s="1"/>
      <c r="L41" s="1"/>
      <c r="M41" s="1"/>
      <c r="N41" s="1"/>
      <c r="O41" s="1"/>
      <c r="P41" s="1"/>
      <c r="Q41" s="1"/>
      <c r="R41" s="135"/>
      <c r="S41" s="135"/>
      <c r="T41" s="3"/>
      <c r="U41" s="1"/>
      <c r="V41" s="1"/>
    </row>
    <row r="42" spans="1:22" x14ac:dyDescent="0.25">
      <c r="A42" s="1"/>
      <c r="B42" s="1"/>
      <c r="C42" s="1"/>
      <c r="D42" s="1"/>
      <c r="E42" s="110"/>
      <c r="F42" s="1"/>
      <c r="G42" s="1"/>
      <c r="H42" s="110"/>
      <c r="I42" s="1"/>
      <c r="J42" s="1"/>
      <c r="K42" s="1"/>
      <c r="L42" s="1"/>
      <c r="M42" s="1"/>
      <c r="N42" s="1"/>
      <c r="O42" s="1"/>
      <c r="P42" s="1"/>
      <c r="Q42" s="1"/>
      <c r="R42" s="135"/>
      <c r="S42" s="135"/>
      <c r="T42" s="3"/>
      <c r="U42" s="1"/>
      <c r="V42" s="1"/>
    </row>
    <row r="43" spans="1:22" x14ac:dyDescent="0.25">
      <c r="A43" s="1"/>
      <c r="B43" s="1"/>
      <c r="C43" s="1"/>
      <c r="D43" s="1"/>
      <c r="E43" s="110"/>
      <c r="F43" s="1"/>
      <c r="G43" s="1"/>
      <c r="H43" s="110"/>
      <c r="I43" s="1"/>
      <c r="J43" s="1"/>
      <c r="K43" s="1"/>
      <c r="L43" s="1"/>
      <c r="M43" s="1"/>
      <c r="N43" s="1"/>
      <c r="O43" s="1"/>
      <c r="P43" s="1"/>
      <c r="Q43" s="1"/>
      <c r="R43" s="135"/>
      <c r="S43" s="135"/>
      <c r="T43" s="3"/>
      <c r="U43" s="1"/>
      <c r="V43" s="1"/>
    </row>
    <row r="44" spans="1:22" x14ac:dyDescent="0.25">
      <c r="A44" s="1"/>
      <c r="B44" s="1"/>
      <c r="C44" s="1"/>
      <c r="D44" s="1"/>
      <c r="E44" s="110"/>
      <c r="F44" s="1"/>
      <c r="G44" s="1"/>
      <c r="H44" s="110"/>
      <c r="I44" s="1"/>
      <c r="J44" s="1"/>
      <c r="K44" s="1"/>
      <c r="L44" s="1"/>
      <c r="M44" s="1"/>
      <c r="N44" s="1"/>
      <c r="O44" s="1"/>
      <c r="P44" s="1"/>
      <c r="Q44" s="1"/>
      <c r="R44" s="135"/>
      <c r="S44" s="135"/>
      <c r="T44" s="3"/>
      <c r="U44" s="1"/>
      <c r="V44" s="1"/>
    </row>
    <row r="45" spans="1:22" x14ac:dyDescent="0.25">
      <c r="A45" s="1"/>
      <c r="B45" s="1"/>
      <c r="C45" s="1"/>
      <c r="D45" s="1"/>
      <c r="E45" s="110"/>
      <c r="F45" s="1"/>
      <c r="G45" s="1"/>
      <c r="H45" s="110"/>
      <c r="I45" s="1"/>
      <c r="J45" s="1"/>
      <c r="K45" s="1"/>
      <c r="L45" s="1"/>
      <c r="M45" s="1"/>
      <c r="N45" s="1"/>
      <c r="O45" s="1"/>
      <c r="P45" s="1"/>
      <c r="Q45" s="1"/>
      <c r="R45" s="135"/>
      <c r="S45" s="135"/>
      <c r="T45" s="3"/>
      <c r="U45" s="1"/>
      <c r="V45" s="1"/>
    </row>
    <row r="46" spans="1:22" x14ac:dyDescent="0.25">
      <c r="A46" s="1"/>
      <c r="B46" s="1"/>
      <c r="C46" s="1"/>
      <c r="D46" s="1"/>
      <c r="E46" s="110"/>
      <c r="F46" s="1"/>
      <c r="G46" s="1"/>
      <c r="H46" s="110"/>
      <c r="I46" s="1"/>
      <c r="J46" s="1"/>
      <c r="K46" s="1"/>
      <c r="L46" s="1"/>
      <c r="M46" s="1"/>
      <c r="N46" s="1"/>
      <c r="O46" s="1"/>
      <c r="P46" s="1"/>
      <c r="Q46" s="1"/>
      <c r="R46" s="135"/>
      <c r="S46" s="135"/>
      <c r="T46" s="3"/>
      <c r="U46" s="1"/>
      <c r="V46" s="1"/>
    </row>
    <row r="47" spans="1:22" x14ac:dyDescent="0.25">
      <c r="A47" s="1"/>
      <c r="B47" s="1"/>
      <c r="C47" s="1"/>
      <c r="D47" s="1"/>
      <c r="E47" s="110"/>
      <c r="F47" s="1"/>
      <c r="G47" s="1"/>
      <c r="H47" s="110"/>
      <c r="I47" s="1"/>
      <c r="J47" s="1"/>
      <c r="K47" s="1"/>
      <c r="L47" s="1"/>
      <c r="M47" s="1"/>
      <c r="N47" s="1"/>
      <c r="O47" s="1"/>
      <c r="P47" s="1"/>
      <c r="Q47" s="1"/>
      <c r="R47" s="135"/>
      <c r="S47" s="135"/>
      <c r="T47" s="3"/>
      <c r="U47" s="1"/>
      <c r="V47" s="1"/>
    </row>
    <row r="48" spans="1:22" x14ac:dyDescent="0.25">
      <c r="A48" s="1"/>
      <c r="B48" s="1"/>
      <c r="C48" s="1"/>
      <c r="D48" s="1"/>
      <c r="E48" s="110"/>
      <c r="F48" s="1"/>
      <c r="G48" s="1"/>
      <c r="H48" s="110"/>
      <c r="I48" s="1"/>
      <c r="J48" s="1"/>
      <c r="K48" s="1"/>
      <c r="L48" s="1"/>
      <c r="M48" s="1"/>
      <c r="N48" s="1"/>
      <c r="O48" s="1"/>
      <c r="P48" s="1"/>
      <c r="Q48" s="1"/>
      <c r="R48" s="135"/>
      <c r="S48" s="135"/>
      <c r="T48" s="3"/>
      <c r="U48" s="1"/>
      <c r="V48" s="1"/>
    </row>
    <row r="49" spans="1:22" x14ac:dyDescent="0.25">
      <c r="A49" s="1"/>
      <c r="B49" s="1"/>
      <c r="C49" s="1"/>
      <c r="D49" s="1"/>
      <c r="E49" s="110"/>
      <c r="F49" s="1"/>
      <c r="G49" s="1"/>
      <c r="H49" s="110"/>
      <c r="I49" s="1"/>
      <c r="J49" s="1"/>
      <c r="K49" s="1"/>
      <c r="L49" s="1"/>
      <c r="M49" s="1"/>
      <c r="N49" s="1"/>
      <c r="O49" s="1"/>
      <c r="P49" s="1"/>
      <c r="Q49" s="1"/>
      <c r="R49" s="135"/>
      <c r="S49" s="135"/>
      <c r="T49" s="3"/>
      <c r="U49" s="1"/>
      <c r="V49" s="1"/>
    </row>
    <row r="50" spans="1:22" x14ac:dyDescent="0.25">
      <c r="A50" s="1"/>
      <c r="B50" s="1"/>
      <c r="C50" s="1"/>
      <c r="D50" s="1"/>
      <c r="E50" s="110"/>
      <c r="F50" s="1"/>
      <c r="G50" s="1"/>
      <c r="H50" s="110"/>
      <c r="I50" s="1"/>
      <c r="J50" s="1"/>
      <c r="K50" s="1"/>
      <c r="L50" s="1"/>
      <c r="M50" s="1"/>
      <c r="N50" s="1"/>
      <c r="O50" s="1"/>
      <c r="P50" s="1"/>
      <c r="Q50" s="1"/>
      <c r="R50" s="135"/>
      <c r="S50" s="135"/>
      <c r="T50" s="3"/>
      <c r="U50" s="1"/>
      <c r="V50" s="1"/>
    </row>
    <row r="51" spans="1:22" x14ac:dyDescent="0.25">
      <c r="A51" s="1"/>
      <c r="B51" s="1"/>
      <c r="C51" s="1"/>
      <c r="D51" s="1"/>
      <c r="E51" s="110"/>
      <c r="F51" s="1"/>
      <c r="G51" s="1"/>
      <c r="H51" s="110"/>
      <c r="I51" s="1"/>
      <c r="J51" s="1"/>
      <c r="K51" s="1"/>
      <c r="L51" s="1"/>
      <c r="M51" s="1"/>
      <c r="N51" s="1"/>
      <c r="O51" s="1"/>
      <c r="P51" s="1"/>
      <c r="Q51" s="1"/>
      <c r="R51" s="135"/>
      <c r="S51" s="135"/>
      <c r="T51" s="3"/>
      <c r="U51" s="1"/>
      <c r="V51" s="1"/>
    </row>
    <row r="52" spans="1:22" x14ac:dyDescent="0.25">
      <c r="A52" s="1"/>
      <c r="B52" s="1"/>
      <c r="C52" s="1"/>
      <c r="D52" s="1"/>
      <c r="E52" s="110"/>
      <c r="F52" s="1"/>
      <c r="G52" s="1"/>
      <c r="H52" s="110"/>
      <c r="I52" s="1"/>
      <c r="J52" s="1"/>
      <c r="K52" s="1"/>
      <c r="L52" s="1"/>
      <c r="M52" s="1"/>
      <c r="N52" s="1"/>
      <c r="O52" s="1"/>
      <c r="P52" s="1"/>
      <c r="Q52" s="1"/>
      <c r="R52" s="135"/>
      <c r="S52" s="135"/>
      <c r="T52" s="3"/>
      <c r="U52" s="1"/>
      <c r="V52" s="1"/>
    </row>
    <row r="53" spans="1:22" x14ac:dyDescent="0.25">
      <c r="A53" s="1"/>
      <c r="B53" s="1"/>
      <c r="C53" s="1"/>
      <c r="D53" s="1"/>
      <c r="E53" s="110"/>
      <c r="F53" s="1"/>
      <c r="G53" s="1"/>
      <c r="H53" s="110"/>
      <c r="I53" s="1"/>
      <c r="J53" s="1"/>
      <c r="K53" s="1"/>
      <c r="L53" s="1"/>
      <c r="M53" s="1"/>
      <c r="N53" s="1"/>
      <c r="O53" s="1"/>
      <c r="P53" s="1"/>
      <c r="Q53" s="1"/>
      <c r="R53" s="135"/>
      <c r="S53" s="135"/>
      <c r="T53" s="3"/>
      <c r="U53" s="1"/>
      <c r="V53" s="1"/>
    </row>
    <row r="54" spans="1:22" x14ac:dyDescent="0.25">
      <c r="A54" s="1"/>
      <c r="B54" s="1"/>
      <c r="C54" s="1"/>
      <c r="D54" s="1"/>
      <c r="E54" s="110"/>
      <c r="F54" s="1"/>
      <c r="G54" s="1"/>
      <c r="H54" s="110"/>
      <c r="I54" s="1"/>
      <c r="J54" s="1"/>
      <c r="K54" s="1"/>
      <c r="L54" s="1"/>
      <c r="M54" s="1"/>
      <c r="N54" s="1"/>
      <c r="O54" s="1"/>
      <c r="P54" s="1"/>
      <c r="Q54" s="1"/>
      <c r="R54" s="135"/>
      <c r="S54" s="135"/>
      <c r="T54" s="3"/>
      <c r="U54" s="1"/>
      <c r="V54" s="1"/>
    </row>
    <row r="55" spans="1:22" x14ac:dyDescent="0.25">
      <c r="A55" s="1"/>
      <c r="B55" s="1"/>
      <c r="C55" s="1"/>
      <c r="D55" s="1"/>
      <c r="E55" s="110"/>
      <c r="F55" s="1"/>
      <c r="G55" s="1"/>
      <c r="H55" s="110"/>
      <c r="I55" s="1"/>
      <c r="J55" s="1"/>
      <c r="K55" s="1"/>
      <c r="L55" s="1"/>
      <c r="M55" s="1"/>
      <c r="N55" s="1"/>
      <c r="O55" s="1"/>
      <c r="P55" s="1"/>
      <c r="Q55" s="1"/>
      <c r="R55" s="135"/>
      <c r="S55" s="135"/>
      <c r="T55" s="3"/>
      <c r="U55" s="1"/>
      <c r="V55" s="1"/>
    </row>
    <row r="56" spans="1:22" x14ac:dyDescent="0.25">
      <c r="A56" s="1"/>
      <c r="B56" s="1"/>
      <c r="C56" s="1"/>
      <c r="D56" s="1"/>
      <c r="E56" s="110"/>
      <c r="F56" s="1"/>
      <c r="G56" s="1"/>
      <c r="H56" s="110"/>
      <c r="I56" s="1"/>
      <c r="J56" s="1"/>
      <c r="K56" s="1"/>
      <c r="L56" s="1"/>
      <c r="M56" s="1"/>
      <c r="N56" s="1"/>
      <c r="O56" s="1"/>
      <c r="P56" s="1"/>
      <c r="Q56" s="1"/>
      <c r="R56" s="135"/>
      <c r="S56" s="135"/>
      <c r="T56" s="3"/>
      <c r="U56" s="1"/>
      <c r="V56" s="1"/>
    </row>
    <row r="57" spans="1:22" x14ac:dyDescent="0.25">
      <c r="A57" s="1"/>
      <c r="B57" s="1"/>
      <c r="C57" s="1"/>
      <c r="D57" s="1"/>
      <c r="E57" s="110"/>
      <c r="F57" s="1"/>
      <c r="G57" s="1"/>
      <c r="H57" s="110"/>
      <c r="I57" s="1"/>
      <c r="J57" s="1"/>
      <c r="K57" s="1"/>
      <c r="L57" s="1"/>
      <c r="M57" s="1"/>
      <c r="N57" s="1"/>
      <c r="O57" s="1"/>
      <c r="P57" s="1"/>
      <c r="Q57" s="1"/>
      <c r="R57" s="135"/>
      <c r="S57" s="135"/>
      <c r="T57" s="3"/>
      <c r="U57" s="1"/>
      <c r="V57" s="1"/>
    </row>
    <row r="58" spans="1:22" x14ac:dyDescent="0.25">
      <c r="A58" s="1"/>
      <c r="B58" s="1"/>
      <c r="C58" s="1"/>
      <c r="D58" s="1"/>
      <c r="E58" s="110"/>
      <c r="F58" s="1"/>
      <c r="G58" s="1"/>
      <c r="H58" s="110"/>
      <c r="I58" s="1"/>
      <c r="J58" s="1"/>
      <c r="K58" s="1"/>
      <c r="L58" s="1"/>
      <c r="M58" s="1"/>
      <c r="N58" s="1"/>
      <c r="O58" s="1"/>
      <c r="P58" s="1"/>
      <c r="Q58" s="1"/>
      <c r="R58" s="135"/>
      <c r="S58" s="135"/>
      <c r="T58" s="3"/>
      <c r="U58" s="1"/>
      <c r="V58" s="1"/>
    </row>
    <row r="59" spans="1:22" x14ac:dyDescent="0.25">
      <c r="A59" s="1"/>
      <c r="B59" s="1"/>
      <c r="C59" s="1"/>
      <c r="D59" s="1"/>
      <c r="E59" s="110"/>
      <c r="F59" s="1"/>
      <c r="G59" s="1"/>
      <c r="H59" s="110"/>
      <c r="I59" s="1"/>
      <c r="J59" s="1"/>
      <c r="K59" s="1"/>
      <c r="L59" s="1"/>
      <c r="M59" s="1"/>
      <c r="N59" s="1"/>
      <c r="O59" s="1"/>
      <c r="P59" s="1"/>
      <c r="Q59" s="1"/>
      <c r="R59" s="135"/>
      <c r="S59" s="135"/>
      <c r="T59" s="3"/>
      <c r="U59" s="1"/>
      <c r="V59" s="1"/>
    </row>
    <row r="60" spans="1:22" x14ac:dyDescent="0.25">
      <c r="A60" s="1"/>
      <c r="B60" s="1"/>
      <c r="C60" s="1"/>
      <c r="D60" s="1"/>
      <c r="E60" s="110"/>
      <c r="F60" s="1"/>
      <c r="G60" s="1"/>
      <c r="H60" s="110"/>
      <c r="I60" s="1"/>
      <c r="J60" s="1"/>
      <c r="K60" s="1"/>
      <c r="L60" s="1"/>
      <c r="M60" s="1"/>
      <c r="N60" s="1"/>
      <c r="O60" s="1"/>
      <c r="P60" s="1"/>
      <c r="Q60" s="1"/>
      <c r="R60" s="135"/>
      <c r="S60" s="135"/>
      <c r="T60" s="3"/>
      <c r="U60" s="1"/>
      <c r="V60" s="1"/>
    </row>
    <row r="61" spans="1:22" x14ac:dyDescent="0.25">
      <c r="A61" s="1"/>
      <c r="B61" s="1"/>
      <c r="C61" s="1"/>
      <c r="D61" s="1"/>
      <c r="E61" s="110"/>
      <c r="F61" s="1"/>
      <c r="G61" s="1"/>
      <c r="H61" s="110"/>
      <c r="I61" s="1"/>
      <c r="J61" s="1"/>
      <c r="K61" s="1"/>
      <c r="L61" s="1"/>
      <c r="M61" s="1"/>
      <c r="N61" s="1"/>
      <c r="O61" s="1"/>
      <c r="P61" s="1"/>
      <c r="Q61" s="1"/>
      <c r="R61" s="135"/>
      <c r="S61" s="135"/>
      <c r="T61" s="3"/>
      <c r="U61" s="1"/>
      <c r="V61" s="1"/>
    </row>
    <row r="62" spans="1:22" x14ac:dyDescent="0.25">
      <c r="A62" s="1"/>
      <c r="B62" s="1"/>
      <c r="C62" s="1"/>
      <c r="D62" s="1"/>
      <c r="E62" s="110"/>
      <c r="F62" s="1"/>
      <c r="G62" s="1"/>
      <c r="H62" s="110"/>
      <c r="I62" s="1"/>
      <c r="J62" s="1"/>
      <c r="K62" s="1"/>
      <c r="L62" s="1"/>
      <c r="M62" s="1"/>
      <c r="N62" s="1"/>
      <c r="O62" s="1"/>
      <c r="P62" s="1"/>
      <c r="Q62" s="1"/>
      <c r="R62" s="135"/>
      <c r="S62" s="135"/>
      <c r="T62" s="3"/>
      <c r="U62" s="1"/>
      <c r="V62" s="1"/>
    </row>
    <row r="63" spans="1:22" x14ac:dyDescent="0.25">
      <c r="A63" s="1"/>
      <c r="B63" s="1"/>
      <c r="C63" s="1"/>
      <c r="D63" s="1"/>
      <c r="E63" s="110"/>
      <c r="F63" s="1"/>
      <c r="G63" s="1"/>
      <c r="H63" s="110"/>
      <c r="I63" s="1"/>
      <c r="J63" s="1"/>
      <c r="K63" s="1"/>
      <c r="L63" s="1"/>
      <c r="M63" s="1"/>
      <c r="N63" s="1"/>
      <c r="O63" s="1"/>
      <c r="P63" s="1"/>
      <c r="Q63" s="1"/>
      <c r="R63" s="135"/>
      <c r="S63" s="135"/>
      <c r="T63" s="3"/>
      <c r="U63" s="1"/>
      <c r="V63" s="1"/>
    </row>
    <row r="64" spans="1:22" x14ac:dyDescent="0.25">
      <c r="A64" s="1"/>
      <c r="B64" s="1"/>
      <c r="C64" s="1"/>
      <c r="D64" s="1"/>
      <c r="E64" s="110"/>
      <c r="F64" s="1"/>
      <c r="G64" s="1"/>
      <c r="H64" s="110"/>
      <c r="I64" s="1"/>
      <c r="J64" s="1"/>
      <c r="K64" s="1"/>
      <c r="L64" s="1"/>
      <c r="M64" s="1"/>
      <c r="N64" s="1"/>
      <c r="O64" s="1"/>
      <c r="P64" s="1"/>
      <c r="Q64" s="1"/>
      <c r="R64" s="135"/>
      <c r="S64" s="135"/>
      <c r="T64" s="3"/>
      <c r="U64" s="1"/>
      <c r="V64" s="1"/>
    </row>
    <row r="65" spans="1:22" x14ac:dyDescent="0.25">
      <c r="A65" s="1"/>
      <c r="B65" s="1"/>
      <c r="C65" s="1"/>
      <c r="D65" s="1"/>
      <c r="E65" s="110"/>
      <c r="F65" s="1"/>
      <c r="G65" s="1"/>
      <c r="H65" s="110"/>
      <c r="I65" s="1"/>
      <c r="J65" s="1"/>
      <c r="K65" s="1"/>
      <c r="L65" s="1"/>
      <c r="M65" s="1"/>
      <c r="N65" s="1"/>
      <c r="O65" s="1"/>
      <c r="P65" s="1"/>
      <c r="Q65" s="1"/>
      <c r="R65" s="135"/>
      <c r="S65" s="135"/>
      <c r="T65" s="3"/>
      <c r="U65" s="1"/>
      <c r="V65" s="1"/>
    </row>
    <row r="66" spans="1:22" x14ac:dyDescent="0.25">
      <c r="A66" s="1"/>
      <c r="B66" s="1"/>
      <c r="C66" s="1"/>
      <c r="D66" s="1"/>
      <c r="E66" s="110"/>
      <c r="F66" s="1"/>
      <c r="G66" s="1"/>
      <c r="H66" s="110"/>
      <c r="I66" s="1"/>
      <c r="J66" s="1"/>
      <c r="K66" s="1"/>
      <c r="L66" s="1"/>
      <c r="M66" s="1"/>
      <c r="N66" s="1"/>
      <c r="O66" s="1"/>
      <c r="P66" s="1"/>
      <c r="Q66" s="1"/>
      <c r="R66" s="135"/>
      <c r="S66" s="135"/>
      <c r="T66" s="3"/>
      <c r="U66" s="1"/>
      <c r="V66" s="1"/>
    </row>
    <row r="67" spans="1:22" x14ac:dyDescent="0.25">
      <c r="A67" s="1"/>
      <c r="B67" s="1"/>
      <c r="C67" s="1"/>
      <c r="D67" s="1"/>
      <c r="E67" s="110"/>
      <c r="F67" s="1"/>
      <c r="G67" s="1"/>
      <c r="H67" s="110"/>
      <c r="I67" s="1"/>
      <c r="J67" s="1"/>
      <c r="K67" s="1"/>
      <c r="L67" s="1"/>
      <c r="M67" s="1"/>
      <c r="N67" s="1"/>
      <c r="O67" s="1"/>
      <c r="P67" s="1"/>
      <c r="Q67" s="1"/>
      <c r="R67" s="135"/>
      <c r="S67" s="135"/>
      <c r="T67" s="3"/>
      <c r="U67" s="1"/>
      <c r="V67" s="1"/>
    </row>
    <row r="68" spans="1:22" x14ac:dyDescent="0.25">
      <c r="A68" s="1"/>
      <c r="B68" s="1"/>
      <c r="C68" s="1"/>
      <c r="D68" s="1"/>
      <c r="E68" s="110"/>
      <c r="F68" s="1"/>
      <c r="G68" s="1"/>
      <c r="H68" s="110"/>
      <c r="I68" s="1"/>
      <c r="J68" s="1"/>
      <c r="K68" s="1"/>
      <c r="L68" s="1"/>
      <c r="M68" s="1"/>
      <c r="N68" s="1"/>
      <c r="O68" s="1"/>
      <c r="P68" s="1"/>
      <c r="Q68" s="1"/>
      <c r="R68" s="135"/>
      <c r="S68" s="135"/>
      <c r="T68" s="3"/>
      <c r="U68" s="1"/>
      <c r="V68" s="1"/>
    </row>
    <row r="69" spans="1:22" x14ac:dyDescent="0.25">
      <c r="A69" s="1"/>
      <c r="B69" s="1"/>
      <c r="C69" s="1"/>
      <c r="D69" s="1"/>
      <c r="E69" s="110"/>
      <c r="F69" s="1"/>
      <c r="G69" s="1"/>
      <c r="H69" s="110"/>
      <c r="I69" s="1"/>
      <c r="J69" s="1"/>
      <c r="K69" s="1"/>
      <c r="L69" s="1"/>
      <c r="M69" s="1"/>
      <c r="N69" s="1"/>
      <c r="O69" s="1"/>
      <c r="P69" s="1"/>
      <c r="Q69" s="1"/>
      <c r="R69" s="135"/>
      <c r="S69" s="135"/>
      <c r="T69" s="3"/>
      <c r="U69" s="1"/>
      <c r="V69" s="1"/>
    </row>
    <row r="70" spans="1:22" x14ac:dyDescent="0.25">
      <c r="A70" s="1"/>
      <c r="B70" s="1"/>
      <c r="C70" s="1"/>
      <c r="D70" s="1"/>
      <c r="E70" s="110"/>
      <c r="F70" s="1"/>
      <c r="G70" s="1"/>
      <c r="H70" s="110"/>
      <c r="I70" s="1"/>
      <c r="J70" s="1"/>
      <c r="K70" s="1"/>
      <c r="L70" s="1"/>
      <c r="M70" s="1"/>
      <c r="N70" s="1"/>
      <c r="O70" s="1"/>
      <c r="P70" s="1"/>
      <c r="Q70" s="1"/>
      <c r="R70" s="135"/>
      <c r="S70" s="135"/>
      <c r="T70" s="3"/>
      <c r="U70" s="1"/>
      <c r="V70" s="1"/>
    </row>
    <row r="71" spans="1:22" x14ac:dyDescent="0.25">
      <c r="A71" s="1"/>
      <c r="B71" s="1"/>
      <c r="C71" s="1"/>
      <c r="D71" s="1"/>
      <c r="E71" s="110"/>
      <c r="F71" s="1"/>
      <c r="G71" s="1"/>
      <c r="H71" s="110"/>
      <c r="I71" s="1"/>
      <c r="J71" s="1"/>
      <c r="K71" s="1"/>
      <c r="L71" s="1"/>
      <c r="M71" s="1"/>
      <c r="N71" s="1"/>
      <c r="O71" s="1"/>
      <c r="P71" s="1"/>
      <c r="Q71" s="1"/>
      <c r="R71" s="135"/>
      <c r="S71" s="135"/>
      <c r="T71" s="3"/>
      <c r="U71" s="1"/>
      <c r="V71" s="1"/>
    </row>
    <row r="72" spans="1:22" x14ac:dyDescent="0.25">
      <c r="A72" s="1"/>
      <c r="B72" s="1"/>
      <c r="C72" s="1"/>
      <c r="D72" s="1"/>
      <c r="E72" s="110"/>
      <c r="F72" s="1"/>
      <c r="G72" s="1"/>
      <c r="H72" s="110"/>
      <c r="I72" s="1"/>
      <c r="J72" s="1"/>
      <c r="K72" s="1"/>
      <c r="L72" s="1"/>
      <c r="M72" s="1"/>
      <c r="N72" s="1"/>
      <c r="O72" s="1"/>
      <c r="P72" s="1"/>
      <c r="Q72" s="1"/>
      <c r="R72" s="135"/>
      <c r="S72" s="135"/>
      <c r="T72" s="3"/>
      <c r="U72" s="1"/>
      <c r="V72" s="1"/>
    </row>
    <row r="73" spans="1:22" x14ac:dyDescent="0.25">
      <c r="A73" s="1"/>
      <c r="B73" s="1"/>
      <c r="C73" s="1"/>
      <c r="D73" s="1"/>
      <c r="E73" s="110"/>
      <c r="F73" s="1"/>
      <c r="G73" s="1"/>
      <c r="H73" s="110"/>
      <c r="I73" s="1"/>
      <c r="J73" s="1"/>
      <c r="K73" s="1"/>
      <c r="L73" s="1"/>
      <c r="M73" s="1"/>
      <c r="N73" s="1"/>
      <c r="O73" s="1"/>
      <c r="P73" s="1"/>
      <c r="Q73" s="1"/>
      <c r="R73" s="135"/>
      <c r="S73" s="135"/>
      <c r="T73" s="3"/>
      <c r="U73" s="1"/>
      <c r="V73" s="1"/>
    </row>
    <row r="74" spans="1:22" x14ac:dyDescent="0.25">
      <c r="A74" s="1"/>
      <c r="B74" s="1"/>
      <c r="C74" s="1"/>
      <c r="D74" s="1"/>
      <c r="E74" s="110"/>
      <c r="F74" s="1"/>
      <c r="G74" s="1"/>
      <c r="H74" s="110"/>
      <c r="I74" s="1"/>
      <c r="J74" s="1"/>
      <c r="K74" s="1"/>
      <c r="L74" s="1"/>
      <c r="M74" s="1"/>
      <c r="N74" s="1"/>
      <c r="O74" s="1"/>
      <c r="P74" s="1"/>
      <c r="Q74" s="1"/>
      <c r="R74" s="135"/>
      <c r="S74" s="135"/>
      <c r="T74" s="3"/>
      <c r="U74" s="1"/>
      <c r="V74" s="1"/>
    </row>
    <row r="75" spans="1:22" x14ac:dyDescent="0.25">
      <c r="A75" s="1"/>
      <c r="B75" s="1"/>
      <c r="C75" s="1"/>
      <c r="D75" s="1"/>
      <c r="E75" s="110"/>
      <c r="F75" s="1"/>
      <c r="G75" s="1"/>
      <c r="H75" s="110"/>
      <c r="I75" s="1"/>
      <c r="J75" s="1"/>
      <c r="K75" s="1"/>
      <c r="L75" s="1"/>
      <c r="M75" s="1"/>
      <c r="N75" s="1"/>
      <c r="O75" s="1"/>
      <c r="P75" s="1"/>
      <c r="Q75" s="1"/>
      <c r="R75" s="135"/>
      <c r="S75" s="135"/>
      <c r="T75" s="3"/>
      <c r="U75" s="1"/>
      <c r="V75" s="1"/>
    </row>
    <row r="76" spans="1:22" x14ac:dyDescent="0.25">
      <c r="A76" s="1"/>
      <c r="B76" s="1"/>
      <c r="C76" s="1"/>
      <c r="D76" s="1"/>
      <c r="E76" s="110"/>
      <c r="F76" s="1"/>
      <c r="G76" s="1"/>
      <c r="H76" s="110"/>
      <c r="I76" s="1"/>
      <c r="J76" s="1"/>
      <c r="K76" s="1"/>
      <c r="L76" s="1"/>
      <c r="M76" s="1"/>
      <c r="N76" s="1"/>
      <c r="O76" s="1"/>
      <c r="P76" s="1"/>
      <c r="Q76" s="1"/>
      <c r="R76" s="135"/>
      <c r="S76" s="135"/>
      <c r="T76" s="3"/>
      <c r="U76" s="1"/>
      <c r="V76" s="1"/>
    </row>
    <row r="77" spans="1:22" x14ac:dyDescent="0.25">
      <c r="A77" s="1"/>
      <c r="B77" s="1"/>
      <c r="C77" s="1"/>
      <c r="D77" s="1"/>
      <c r="E77" s="110"/>
      <c r="F77" s="1"/>
      <c r="G77" s="1"/>
      <c r="H77" s="110"/>
      <c r="I77" s="1"/>
      <c r="J77" s="1"/>
      <c r="K77" s="1"/>
      <c r="L77" s="1"/>
      <c r="M77" s="1"/>
      <c r="N77" s="1"/>
      <c r="O77" s="1"/>
      <c r="P77" s="1"/>
      <c r="Q77" s="1"/>
      <c r="R77" s="135"/>
      <c r="S77" s="135"/>
      <c r="T77" s="3"/>
      <c r="U77" s="1"/>
      <c r="V77" s="1"/>
    </row>
    <row r="78" spans="1:22" x14ac:dyDescent="0.25">
      <c r="A78" s="1"/>
      <c r="B78" s="1"/>
      <c r="C78" s="1"/>
      <c r="D78" s="1"/>
      <c r="E78" s="110"/>
      <c r="F78" s="1"/>
      <c r="G78" s="1"/>
      <c r="H78" s="110"/>
      <c r="I78" s="1"/>
      <c r="J78" s="1"/>
      <c r="K78" s="1"/>
      <c r="L78" s="1"/>
      <c r="M78" s="1"/>
      <c r="N78" s="1"/>
      <c r="O78" s="1"/>
      <c r="P78" s="1"/>
      <c r="Q78" s="1"/>
      <c r="R78" s="135"/>
      <c r="S78" s="135"/>
      <c r="T78" s="3"/>
      <c r="U78" s="1"/>
      <c r="V78" s="1"/>
    </row>
    <row r="79" spans="1:22" x14ac:dyDescent="0.25">
      <c r="A79" s="1"/>
      <c r="B79" s="1"/>
      <c r="C79" s="1"/>
      <c r="D79" s="1"/>
      <c r="E79" s="110"/>
      <c r="F79" s="1"/>
      <c r="G79" s="1"/>
      <c r="H79" s="110"/>
      <c r="I79" s="1"/>
      <c r="J79" s="1"/>
      <c r="K79" s="1"/>
      <c r="L79" s="1"/>
      <c r="M79" s="1"/>
      <c r="N79" s="1"/>
      <c r="O79" s="1"/>
      <c r="P79" s="1"/>
      <c r="Q79" s="1"/>
      <c r="R79" s="135"/>
      <c r="S79" s="135"/>
      <c r="T79" s="3"/>
      <c r="U79" s="1"/>
      <c r="V79" s="1"/>
    </row>
    <row r="80" spans="1:22" x14ac:dyDescent="0.25">
      <c r="A80" s="1"/>
      <c r="B80" s="1"/>
      <c r="C80" s="1"/>
      <c r="D80" s="1"/>
      <c r="E80" s="110"/>
      <c r="F80" s="1"/>
      <c r="G80" s="1"/>
      <c r="H80" s="110"/>
      <c r="I80" s="1"/>
      <c r="J80" s="1"/>
      <c r="K80" s="1"/>
      <c r="L80" s="1"/>
      <c r="M80" s="1"/>
      <c r="N80" s="1"/>
      <c r="O80" s="1"/>
      <c r="P80" s="1"/>
      <c r="Q80" s="1"/>
      <c r="R80" s="135"/>
      <c r="S80" s="135"/>
      <c r="T80" s="3"/>
      <c r="U80" s="1"/>
      <c r="V80" s="1"/>
    </row>
    <row r="81" spans="1:22" x14ac:dyDescent="0.25">
      <c r="A81" s="1"/>
      <c r="B81" s="1"/>
      <c r="C81" s="1"/>
      <c r="D81" s="1"/>
      <c r="E81" s="110"/>
      <c r="F81" s="1"/>
      <c r="G81" s="1"/>
      <c r="H81" s="110"/>
      <c r="I81" s="1"/>
      <c r="J81" s="1"/>
      <c r="K81" s="1"/>
      <c r="L81" s="1"/>
      <c r="M81" s="1"/>
      <c r="N81" s="1"/>
      <c r="O81" s="1"/>
      <c r="P81" s="1"/>
      <c r="Q81" s="1"/>
      <c r="R81" s="135"/>
      <c r="S81" s="135"/>
      <c r="T81" s="3"/>
      <c r="U81" s="1"/>
      <c r="V81" s="1"/>
    </row>
    <row r="82" spans="1:22" x14ac:dyDescent="0.25">
      <c r="A82" s="1"/>
      <c r="B82" s="1"/>
      <c r="C82" s="1"/>
      <c r="D82" s="1"/>
      <c r="E82" s="110"/>
      <c r="F82" s="1"/>
      <c r="G82" s="1"/>
      <c r="H82" s="110"/>
      <c r="I82" s="1"/>
      <c r="J82" s="1"/>
      <c r="K82" s="1"/>
      <c r="L82" s="1"/>
      <c r="M82" s="1"/>
      <c r="N82" s="1"/>
      <c r="O82" s="1"/>
      <c r="P82" s="1"/>
      <c r="Q82" s="1"/>
      <c r="R82" s="135"/>
      <c r="S82" s="135"/>
      <c r="T82" s="3"/>
      <c r="U82" s="1"/>
      <c r="V82" s="1"/>
    </row>
    <row r="83" spans="1:22" x14ac:dyDescent="0.25">
      <c r="A83" s="1"/>
      <c r="B83" s="1"/>
      <c r="C83" s="1"/>
      <c r="D83" s="1"/>
      <c r="E83" s="110"/>
      <c r="F83" s="1"/>
      <c r="G83" s="1"/>
      <c r="H83" s="110"/>
      <c r="I83" s="1"/>
      <c r="J83" s="1"/>
      <c r="K83" s="1"/>
      <c r="L83" s="1"/>
      <c r="M83" s="1"/>
      <c r="N83" s="1"/>
      <c r="O83" s="1"/>
      <c r="P83" s="1"/>
      <c r="Q83" s="1"/>
      <c r="R83" s="135"/>
      <c r="S83" s="135"/>
      <c r="T83" s="3"/>
      <c r="U83" s="1"/>
      <c r="V83" s="1"/>
    </row>
    <row r="84" spans="1:22" x14ac:dyDescent="0.25">
      <c r="A84" s="1"/>
      <c r="B84" s="1"/>
      <c r="C84" s="1"/>
      <c r="D84" s="1"/>
      <c r="E84" s="110"/>
      <c r="F84" s="1"/>
      <c r="G84" s="1"/>
      <c r="H84" s="110"/>
      <c r="I84" s="1"/>
      <c r="J84" s="1"/>
      <c r="K84" s="1"/>
      <c r="L84" s="1"/>
      <c r="M84" s="1"/>
      <c r="N84" s="1"/>
      <c r="O84" s="1"/>
      <c r="P84" s="1"/>
      <c r="Q84" s="1"/>
      <c r="R84" s="135"/>
      <c r="S84" s="135"/>
      <c r="T84" s="3"/>
      <c r="U84" s="1"/>
      <c r="V84" s="1"/>
    </row>
    <row r="85" spans="1:22" x14ac:dyDescent="0.25">
      <c r="A85" s="1"/>
      <c r="B85" s="1"/>
      <c r="C85" s="1"/>
      <c r="D85" s="1"/>
      <c r="E85" s="110"/>
      <c r="F85" s="1"/>
      <c r="G85" s="1"/>
      <c r="H85" s="110"/>
      <c r="I85" s="1"/>
      <c r="J85" s="1"/>
      <c r="K85" s="1"/>
      <c r="L85" s="1"/>
      <c r="M85" s="1"/>
      <c r="N85" s="1"/>
      <c r="O85" s="1"/>
      <c r="P85" s="1"/>
      <c r="Q85" s="1"/>
      <c r="R85" s="135"/>
      <c r="S85" s="135"/>
      <c r="T85" s="3"/>
      <c r="U85" s="1"/>
      <c r="V85" s="1"/>
    </row>
    <row r="86" spans="1:22" x14ac:dyDescent="0.25">
      <c r="A86" s="1"/>
      <c r="B86" s="1"/>
      <c r="C86" s="1"/>
      <c r="D86" s="1"/>
      <c r="E86" s="110"/>
      <c r="F86" s="1"/>
      <c r="G86" s="1"/>
      <c r="H86" s="110"/>
      <c r="I86" s="1"/>
      <c r="J86" s="1"/>
      <c r="K86" s="1"/>
      <c r="L86" s="1"/>
      <c r="M86" s="1"/>
      <c r="N86" s="1"/>
      <c r="O86" s="1"/>
      <c r="P86" s="1"/>
      <c r="Q86" s="1"/>
      <c r="R86" s="135"/>
      <c r="S86" s="135"/>
      <c r="T86" s="3"/>
      <c r="U86" s="1"/>
      <c r="V86" s="1"/>
    </row>
    <row r="87" spans="1:22" x14ac:dyDescent="0.25">
      <c r="A87" s="1"/>
      <c r="B87" s="1"/>
      <c r="C87" s="1"/>
      <c r="D87" s="1"/>
      <c r="E87" s="110"/>
      <c r="F87" s="1"/>
      <c r="G87" s="1"/>
      <c r="H87" s="110"/>
      <c r="I87" s="1"/>
      <c r="J87" s="1"/>
      <c r="K87" s="1"/>
      <c r="L87" s="1"/>
      <c r="M87" s="1"/>
      <c r="N87" s="1"/>
      <c r="O87" s="1"/>
      <c r="P87" s="1"/>
      <c r="Q87" s="1"/>
      <c r="R87" s="135"/>
      <c r="S87" s="135"/>
      <c r="T87" s="3"/>
      <c r="U87" s="1"/>
      <c r="V87" s="1"/>
    </row>
    <row r="88" spans="1:22" x14ac:dyDescent="0.25">
      <c r="A88" s="1"/>
      <c r="B88" s="1"/>
      <c r="C88" s="1"/>
      <c r="D88" s="1"/>
      <c r="E88" s="110"/>
      <c r="F88" s="1"/>
      <c r="G88" s="1"/>
      <c r="H88" s="110"/>
      <c r="I88" s="1"/>
      <c r="J88" s="1"/>
      <c r="K88" s="1"/>
      <c r="L88" s="1"/>
      <c r="M88" s="1"/>
      <c r="N88" s="1"/>
      <c r="O88" s="1"/>
      <c r="P88" s="1"/>
      <c r="Q88" s="1"/>
      <c r="R88" s="135"/>
      <c r="S88" s="135"/>
      <c r="T88" s="3"/>
      <c r="U88" s="1"/>
      <c r="V88" s="1"/>
    </row>
    <row r="89" spans="1:22" x14ac:dyDescent="0.25">
      <c r="A89" s="1"/>
      <c r="B89" s="1"/>
      <c r="C89" s="1"/>
      <c r="D89" s="1"/>
      <c r="E89" s="110"/>
      <c r="F89" s="1"/>
      <c r="G89" s="1"/>
      <c r="H89" s="110"/>
      <c r="I89" s="1"/>
      <c r="J89" s="1"/>
      <c r="K89" s="1"/>
      <c r="L89" s="1"/>
      <c r="M89" s="1"/>
      <c r="N89" s="1"/>
      <c r="O89" s="1"/>
      <c r="P89" s="1"/>
      <c r="Q89" s="1"/>
      <c r="R89" s="135"/>
      <c r="S89" s="135"/>
      <c r="T89" s="3"/>
      <c r="U89" s="1"/>
      <c r="V89" s="1"/>
    </row>
    <row r="90" spans="1:22" x14ac:dyDescent="0.25">
      <c r="A90" s="1"/>
      <c r="B90" s="1"/>
      <c r="C90" s="1"/>
      <c r="D90" s="1"/>
      <c r="E90" s="110"/>
      <c r="F90" s="1"/>
      <c r="G90" s="1"/>
      <c r="H90" s="110"/>
      <c r="I90" s="1"/>
      <c r="J90" s="1"/>
      <c r="K90" s="1"/>
      <c r="L90" s="1"/>
      <c r="M90" s="1"/>
      <c r="N90" s="1"/>
      <c r="O90" s="1"/>
      <c r="P90" s="1"/>
      <c r="Q90" s="1"/>
      <c r="R90" s="135"/>
      <c r="S90" s="135"/>
      <c r="T90" s="3"/>
      <c r="U90" s="1"/>
      <c r="V90" s="1"/>
    </row>
    <row r="91" spans="1:22" x14ac:dyDescent="0.25">
      <c r="A91" s="1"/>
      <c r="B91" s="1"/>
      <c r="C91" s="1"/>
      <c r="D91" s="1"/>
      <c r="E91" s="110"/>
      <c r="F91" s="1"/>
      <c r="G91" s="1"/>
      <c r="H91" s="110"/>
      <c r="I91" s="1"/>
      <c r="J91" s="1"/>
      <c r="K91" s="1"/>
      <c r="L91" s="1"/>
      <c r="M91" s="1"/>
      <c r="N91" s="1"/>
      <c r="O91" s="1"/>
      <c r="P91" s="1"/>
      <c r="Q91" s="1"/>
      <c r="R91" s="135"/>
      <c r="S91" s="135"/>
      <c r="T91" s="3"/>
      <c r="U91" s="1"/>
      <c r="V91" s="1"/>
    </row>
    <row r="92" spans="1:22" x14ac:dyDescent="0.25">
      <c r="A92" s="1"/>
      <c r="B92" s="1"/>
      <c r="C92" s="1"/>
      <c r="D92" s="1"/>
      <c r="E92" s="110"/>
      <c r="F92" s="1"/>
      <c r="G92" s="1"/>
      <c r="H92" s="110"/>
      <c r="I92" s="1"/>
      <c r="J92" s="1"/>
      <c r="K92" s="1"/>
      <c r="L92" s="1"/>
      <c r="M92" s="1"/>
      <c r="N92" s="1"/>
      <c r="O92" s="1"/>
      <c r="P92" s="1"/>
      <c r="Q92" s="1"/>
      <c r="R92" s="135"/>
      <c r="S92" s="135"/>
      <c r="T92" s="3"/>
      <c r="U92" s="1"/>
      <c r="V92" s="1"/>
    </row>
    <row r="93" spans="1:22" x14ac:dyDescent="0.25">
      <c r="A93" s="1"/>
      <c r="B93" s="1"/>
      <c r="C93" s="1"/>
      <c r="D93" s="1"/>
      <c r="E93" s="110"/>
      <c r="F93" s="1"/>
      <c r="G93" s="1"/>
      <c r="H93" s="110"/>
      <c r="I93" s="1"/>
      <c r="J93" s="1"/>
      <c r="K93" s="1"/>
      <c r="L93" s="1"/>
      <c r="M93" s="1"/>
      <c r="N93" s="1"/>
      <c r="O93" s="1"/>
      <c r="P93" s="1"/>
      <c r="Q93" s="1"/>
      <c r="R93" s="135"/>
      <c r="S93" s="135"/>
      <c r="T93" s="3"/>
      <c r="U93" s="1"/>
      <c r="V93" s="1"/>
    </row>
    <row r="94" spans="1:22" x14ac:dyDescent="0.25">
      <c r="A94" s="1"/>
      <c r="B94" s="1"/>
      <c r="C94" s="1"/>
      <c r="D94" s="1"/>
      <c r="E94" s="110"/>
      <c r="F94" s="1"/>
      <c r="G94" s="1"/>
      <c r="H94" s="110"/>
      <c r="I94" s="1"/>
      <c r="J94" s="1"/>
      <c r="K94" s="1"/>
      <c r="L94" s="1"/>
      <c r="M94" s="1"/>
      <c r="N94" s="1"/>
      <c r="O94" s="1"/>
      <c r="P94" s="1"/>
      <c r="Q94" s="1"/>
      <c r="R94" s="135"/>
      <c r="S94" s="135"/>
      <c r="T94" s="3"/>
      <c r="U94" s="1"/>
      <c r="V94" s="1"/>
    </row>
    <row r="95" spans="1:22" x14ac:dyDescent="0.25">
      <c r="A95" s="1"/>
      <c r="B95" s="1"/>
      <c r="C95" s="1"/>
      <c r="D95" s="1"/>
      <c r="E95" s="110"/>
      <c r="F95" s="1"/>
      <c r="G95" s="1"/>
      <c r="H95" s="110"/>
      <c r="I95" s="1"/>
      <c r="J95" s="1"/>
      <c r="K95" s="1"/>
      <c r="L95" s="1"/>
      <c r="M95" s="1"/>
      <c r="N95" s="1"/>
      <c r="O95" s="1"/>
      <c r="P95" s="1"/>
      <c r="Q95" s="1"/>
      <c r="R95" s="135"/>
      <c r="S95" s="135"/>
      <c r="T95" s="3"/>
      <c r="U95" s="1"/>
      <c r="V95" s="1"/>
    </row>
    <row r="96" spans="1:22" x14ac:dyDescent="0.25">
      <c r="A96" s="1"/>
      <c r="B96" s="1"/>
      <c r="C96" s="1"/>
      <c r="D96" s="1"/>
      <c r="E96" s="110"/>
      <c r="F96" s="1"/>
      <c r="G96" s="1"/>
      <c r="H96" s="110"/>
      <c r="I96" s="1"/>
      <c r="J96" s="1"/>
      <c r="K96" s="1"/>
      <c r="L96" s="1"/>
      <c r="M96" s="1"/>
      <c r="N96" s="1"/>
      <c r="O96" s="1"/>
      <c r="P96" s="1"/>
      <c r="Q96" s="1"/>
      <c r="R96" s="135"/>
      <c r="S96" s="135"/>
      <c r="T96" s="3"/>
      <c r="U96" s="1"/>
      <c r="V96" s="1"/>
    </row>
    <row r="97" spans="1:22" x14ac:dyDescent="0.25">
      <c r="A97" s="1"/>
      <c r="B97" s="1"/>
      <c r="C97" s="1"/>
      <c r="D97" s="1"/>
      <c r="E97" s="110"/>
      <c r="F97" s="1"/>
      <c r="G97" s="1"/>
      <c r="H97" s="110"/>
      <c r="I97" s="1"/>
      <c r="J97" s="1"/>
      <c r="K97" s="1"/>
      <c r="L97" s="1"/>
      <c r="M97" s="1"/>
      <c r="N97" s="1"/>
      <c r="O97" s="1"/>
      <c r="P97" s="1"/>
      <c r="Q97" s="1"/>
      <c r="R97" s="135"/>
      <c r="S97" s="135"/>
      <c r="T97" s="3"/>
      <c r="U97" s="1"/>
      <c r="V97" s="1"/>
    </row>
    <row r="98" spans="1:22" x14ac:dyDescent="0.25">
      <c r="A98" s="1"/>
      <c r="B98" s="1"/>
      <c r="C98" s="1"/>
      <c r="D98" s="1"/>
      <c r="E98" s="110"/>
      <c r="F98" s="1"/>
      <c r="G98" s="1"/>
      <c r="H98" s="110"/>
      <c r="I98" s="1"/>
      <c r="J98" s="1"/>
      <c r="K98" s="1"/>
      <c r="L98" s="1"/>
      <c r="M98" s="1"/>
      <c r="N98" s="1"/>
      <c r="O98" s="1"/>
      <c r="P98" s="1"/>
      <c r="Q98" s="1"/>
      <c r="R98" s="135"/>
      <c r="S98" s="135"/>
      <c r="T98" s="3"/>
      <c r="U98" s="1"/>
      <c r="V98" s="1"/>
    </row>
    <row r="99" spans="1:22" x14ac:dyDescent="0.25">
      <c r="A99" s="1"/>
      <c r="B99" s="1"/>
      <c r="C99" s="1"/>
      <c r="D99" s="1"/>
      <c r="E99" s="110"/>
      <c r="F99" s="1"/>
      <c r="G99" s="1"/>
      <c r="H99" s="110"/>
      <c r="I99" s="1"/>
      <c r="J99" s="1"/>
      <c r="K99" s="1"/>
      <c r="L99" s="1"/>
      <c r="M99" s="1"/>
      <c r="N99" s="1"/>
      <c r="O99" s="1"/>
      <c r="P99" s="1"/>
      <c r="Q99" s="1"/>
      <c r="R99" s="135"/>
      <c r="S99" s="135"/>
      <c r="T99" s="3"/>
      <c r="U99" s="1"/>
      <c r="V99" s="1"/>
    </row>
    <row r="100" spans="1:22" x14ac:dyDescent="0.25">
      <c r="A100" s="1"/>
      <c r="B100" s="1"/>
      <c r="C100" s="1"/>
      <c r="D100" s="1"/>
      <c r="E100" s="110"/>
      <c r="F100" s="1"/>
      <c r="G100" s="1"/>
      <c r="H100" s="110"/>
      <c r="I100" s="1"/>
      <c r="J100" s="1"/>
      <c r="K100" s="1"/>
      <c r="L100" s="1"/>
      <c r="M100" s="1"/>
      <c r="N100" s="1"/>
      <c r="O100" s="1"/>
      <c r="P100" s="1"/>
      <c r="Q100" s="1"/>
      <c r="R100" s="135"/>
      <c r="S100" s="135"/>
      <c r="T100" s="3"/>
      <c r="U100" s="1"/>
      <c r="V100" s="1"/>
    </row>
    <row r="101" spans="1:22" x14ac:dyDescent="0.25">
      <c r="A101" s="1"/>
      <c r="B101" s="1"/>
      <c r="C101" s="1"/>
      <c r="D101" s="1"/>
      <c r="E101" s="110"/>
      <c r="F101" s="1"/>
      <c r="G101" s="1"/>
      <c r="H101" s="110"/>
      <c r="I101" s="1"/>
      <c r="J101" s="1"/>
      <c r="K101" s="1"/>
      <c r="L101" s="1"/>
      <c r="M101" s="1"/>
      <c r="N101" s="1"/>
      <c r="O101" s="1"/>
      <c r="P101" s="1"/>
      <c r="Q101" s="1"/>
      <c r="R101" s="135"/>
      <c r="S101" s="135"/>
      <c r="T101" s="3"/>
      <c r="U101" s="1"/>
      <c r="V101" s="1"/>
    </row>
    <row r="102" spans="1:22" x14ac:dyDescent="0.25">
      <c r="A102" s="1"/>
      <c r="B102" s="1"/>
      <c r="C102" s="1"/>
      <c r="D102" s="1"/>
      <c r="E102" s="110"/>
      <c r="F102" s="1"/>
      <c r="G102" s="1"/>
      <c r="H102" s="110"/>
      <c r="I102" s="1"/>
      <c r="J102" s="1"/>
      <c r="K102" s="1"/>
      <c r="L102" s="1"/>
      <c r="M102" s="1"/>
      <c r="N102" s="1"/>
      <c r="O102" s="1"/>
      <c r="P102" s="1"/>
      <c r="Q102" s="1"/>
      <c r="R102" s="135"/>
      <c r="S102" s="135"/>
      <c r="T102" s="3"/>
      <c r="U102" s="1"/>
      <c r="V102" s="1"/>
    </row>
    <row r="103" spans="1:22" x14ac:dyDescent="0.25">
      <c r="A103" s="1"/>
      <c r="B103" s="1"/>
      <c r="C103" s="1"/>
      <c r="D103" s="1"/>
      <c r="E103" s="110"/>
      <c r="F103" s="1"/>
      <c r="G103" s="1"/>
      <c r="H103" s="110"/>
      <c r="I103" s="1"/>
      <c r="J103" s="1"/>
      <c r="K103" s="1"/>
      <c r="L103" s="1"/>
      <c r="M103" s="1"/>
      <c r="N103" s="1"/>
      <c r="O103" s="1"/>
      <c r="P103" s="1"/>
      <c r="Q103" s="1"/>
      <c r="R103" s="135"/>
      <c r="S103" s="135"/>
      <c r="T103" s="3"/>
      <c r="U103" s="1"/>
      <c r="V103" s="1"/>
    </row>
    <row r="104" spans="1:22" x14ac:dyDescent="0.25">
      <c r="A104" s="1"/>
      <c r="B104" s="1"/>
      <c r="C104" s="1"/>
      <c r="D104" s="1"/>
      <c r="E104" s="110"/>
      <c r="F104" s="1"/>
      <c r="G104" s="1"/>
      <c r="H104" s="110"/>
      <c r="I104" s="1"/>
      <c r="J104" s="1"/>
      <c r="K104" s="1"/>
      <c r="L104" s="1"/>
      <c r="M104" s="1"/>
      <c r="N104" s="1"/>
      <c r="O104" s="1"/>
      <c r="P104" s="1"/>
      <c r="Q104" s="1"/>
      <c r="R104" s="135"/>
      <c r="S104" s="135"/>
      <c r="T104" s="3"/>
      <c r="U104" s="1"/>
      <c r="V104" s="1"/>
    </row>
    <row r="105" spans="1:22" x14ac:dyDescent="0.25">
      <c r="A105" s="1"/>
      <c r="B105" s="1"/>
      <c r="C105" s="1"/>
      <c r="D105" s="1"/>
      <c r="E105" s="110"/>
      <c r="F105" s="1"/>
      <c r="G105" s="1"/>
      <c r="H105" s="110"/>
      <c r="I105" s="1"/>
      <c r="J105" s="1"/>
      <c r="K105" s="1"/>
      <c r="L105" s="1"/>
      <c r="M105" s="1"/>
      <c r="N105" s="1"/>
      <c r="O105" s="1"/>
      <c r="P105" s="1"/>
      <c r="Q105" s="1"/>
      <c r="R105" s="135"/>
      <c r="S105" s="135"/>
      <c r="T105" s="3"/>
      <c r="U105" s="1"/>
      <c r="V105" s="1"/>
    </row>
    <row r="106" spans="1:22" x14ac:dyDescent="0.25">
      <c r="A106" s="1"/>
      <c r="B106" s="1"/>
      <c r="C106" s="1"/>
      <c r="D106" s="1"/>
      <c r="E106" s="110"/>
      <c r="F106" s="1"/>
      <c r="G106" s="1"/>
      <c r="H106" s="110"/>
      <c r="I106" s="1"/>
      <c r="J106" s="1"/>
      <c r="K106" s="1"/>
      <c r="L106" s="1"/>
      <c r="M106" s="1"/>
      <c r="N106" s="1"/>
      <c r="O106" s="1"/>
      <c r="P106" s="1"/>
      <c r="Q106" s="1"/>
      <c r="R106" s="135"/>
      <c r="S106" s="135"/>
      <c r="T106" s="3"/>
      <c r="U106" s="1"/>
      <c r="V106" s="1"/>
    </row>
    <row r="107" spans="1:22" x14ac:dyDescent="0.25">
      <c r="A107" s="1"/>
      <c r="B107" s="1"/>
      <c r="C107" s="1"/>
      <c r="D107" s="1"/>
      <c r="E107" s="110"/>
      <c r="F107" s="1"/>
      <c r="G107" s="1"/>
      <c r="H107" s="110"/>
      <c r="I107" s="1"/>
      <c r="J107" s="1"/>
      <c r="K107" s="1"/>
      <c r="L107" s="1"/>
      <c r="M107" s="1"/>
      <c r="N107" s="1"/>
      <c r="O107" s="1"/>
      <c r="P107" s="1"/>
      <c r="Q107" s="1"/>
      <c r="R107" s="135"/>
      <c r="S107" s="135"/>
      <c r="T107" s="3"/>
      <c r="U107" s="1"/>
      <c r="V107" s="1"/>
    </row>
    <row r="108" spans="1:22" x14ac:dyDescent="0.25">
      <c r="A108" s="1"/>
      <c r="B108" s="1"/>
      <c r="C108" s="1"/>
      <c r="D108" s="1"/>
      <c r="E108" s="110"/>
      <c r="F108" s="1"/>
      <c r="G108" s="1"/>
      <c r="H108" s="110"/>
      <c r="I108" s="1"/>
      <c r="J108" s="1"/>
      <c r="K108" s="1"/>
      <c r="L108" s="1"/>
      <c r="M108" s="1"/>
      <c r="N108" s="1"/>
      <c r="O108" s="1"/>
      <c r="P108" s="1"/>
      <c r="Q108" s="1"/>
      <c r="R108" s="135"/>
      <c r="S108" s="135"/>
      <c r="T108" s="3"/>
      <c r="U108" s="1"/>
      <c r="V108" s="1"/>
    </row>
    <row r="109" spans="1:22" x14ac:dyDescent="0.25">
      <c r="A109" s="1"/>
      <c r="B109" s="1"/>
      <c r="C109" s="1"/>
      <c r="D109" s="1"/>
      <c r="E109" s="110"/>
      <c r="F109" s="1"/>
      <c r="G109" s="1"/>
      <c r="H109" s="110"/>
      <c r="I109" s="1"/>
      <c r="J109" s="1"/>
      <c r="K109" s="1"/>
      <c r="L109" s="1"/>
      <c r="M109" s="1"/>
      <c r="N109" s="1"/>
      <c r="O109" s="1"/>
      <c r="P109" s="1"/>
      <c r="Q109" s="1"/>
      <c r="R109" s="135"/>
      <c r="S109" s="135"/>
      <c r="T109" s="3"/>
      <c r="U109" s="1"/>
      <c r="V109" s="1"/>
    </row>
    <row r="110" spans="1:22" x14ac:dyDescent="0.25">
      <c r="A110" s="1"/>
      <c r="B110" s="1"/>
      <c r="C110" s="1"/>
      <c r="D110" s="1"/>
      <c r="E110" s="110"/>
      <c r="F110" s="1"/>
      <c r="G110" s="1"/>
      <c r="H110" s="110"/>
      <c r="I110" s="1"/>
      <c r="J110" s="1"/>
      <c r="K110" s="1"/>
      <c r="L110" s="1"/>
      <c r="M110" s="1"/>
      <c r="N110" s="1"/>
      <c r="O110" s="1"/>
      <c r="P110" s="1"/>
      <c r="Q110" s="1"/>
      <c r="R110" s="135"/>
      <c r="S110" s="135"/>
      <c r="T110" s="3"/>
      <c r="U110" s="1"/>
      <c r="V110" s="1"/>
    </row>
    <row r="111" spans="1:22" x14ac:dyDescent="0.25">
      <c r="A111" s="1"/>
      <c r="B111" s="1"/>
      <c r="C111" s="1"/>
      <c r="D111" s="1"/>
      <c r="E111" s="110"/>
      <c r="F111" s="1"/>
      <c r="G111" s="1"/>
      <c r="H111" s="110"/>
      <c r="I111" s="1"/>
      <c r="J111" s="1"/>
      <c r="K111" s="1"/>
      <c r="L111" s="1"/>
      <c r="M111" s="1"/>
      <c r="N111" s="1"/>
      <c r="O111" s="1"/>
      <c r="P111" s="1"/>
      <c r="Q111" s="1"/>
      <c r="R111" s="135"/>
      <c r="S111" s="135"/>
      <c r="T111" s="3"/>
      <c r="U111" s="1"/>
      <c r="V111" s="1"/>
    </row>
    <row r="112" spans="1:22" x14ac:dyDescent="0.25">
      <c r="A112" s="1"/>
      <c r="B112" s="1"/>
      <c r="C112" s="1"/>
      <c r="D112" s="1"/>
      <c r="E112" s="110"/>
      <c r="F112" s="1"/>
      <c r="G112" s="1"/>
      <c r="H112" s="110"/>
      <c r="I112" s="1"/>
      <c r="J112" s="1"/>
      <c r="K112" s="1"/>
      <c r="L112" s="1"/>
      <c r="M112" s="1"/>
      <c r="N112" s="1"/>
      <c r="O112" s="1"/>
      <c r="P112" s="1"/>
      <c r="Q112" s="1"/>
      <c r="R112" s="135"/>
      <c r="S112" s="135"/>
      <c r="T112" s="3"/>
      <c r="U112" s="1"/>
      <c r="V112" s="1"/>
    </row>
    <row r="113" spans="1:22" x14ac:dyDescent="0.25">
      <c r="A113" s="1"/>
      <c r="B113" s="1"/>
      <c r="C113" s="1"/>
      <c r="D113" s="1"/>
      <c r="E113" s="110"/>
      <c r="F113" s="1"/>
      <c r="G113" s="1"/>
      <c r="H113" s="110"/>
      <c r="I113" s="1"/>
      <c r="J113" s="1"/>
      <c r="K113" s="1"/>
      <c r="L113" s="1"/>
      <c r="M113" s="1"/>
      <c r="N113" s="1"/>
      <c r="O113" s="1"/>
      <c r="P113" s="1"/>
      <c r="Q113" s="1"/>
      <c r="R113" s="135"/>
      <c r="S113" s="135"/>
      <c r="T113" s="3"/>
      <c r="U113" s="1"/>
      <c r="V113" s="1"/>
    </row>
    <row r="114" spans="1:22" x14ac:dyDescent="0.25">
      <c r="A114" s="1"/>
      <c r="B114" s="1"/>
      <c r="C114" s="1"/>
      <c r="D114" s="1"/>
      <c r="E114" s="110"/>
      <c r="F114" s="1"/>
      <c r="G114" s="1"/>
      <c r="H114" s="110"/>
      <c r="I114" s="1"/>
      <c r="J114" s="1"/>
      <c r="K114" s="1"/>
      <c r="L114" s="1"/>
      <c r="M114" s="1"/>
      <c r="N114" s="1"/>
      <c r="O114" s="1"/>
      <c r="P114" s="1"/>
      <c r="Q114" s="1"/>
      <c r="R114" s="135"/>
      <c r="S114" s="135"/>
      <c r="T114" s="3"/>
      <c r="U114" s="1"/>
      <c r="V114" s="1"/>
    </row>
    <row r="115" spans="1:22" x14ac:dyDescent="0.25">
      <c r="A115" s="1"/>
      <c r="B115" s="1"/>
      <c r="C115" s="1"/>
      <c r="D115" s="1"/>
      <c r="E115" s="110"/>
      <c r="F115" s="1"/>
      <c r="G115" s="1"/>
      <c r="H115" s="110"/>
      <c r="I115" s="1"/>
      <c r="J115" s="1"/>
      <c r="K115" s="1"/>
      <c r="L115" s="1"/>
      <c r="M115" s="1"/>
      <c r="N115" s="1"/>
      <c r="O115" s="1"/>
      <c r="P115" s="1"/>
      <c r="Q115" s="1"/>
      <c r="R115" s="135"/>
      <c r="S115" s="135"/>
      <c r="T115" s="3"/>
      <c r="U115" s="1"/>
      <c r="V115" s="1"/>
    </row>
    <row r="116" spans="1:22" x14ac:dyDescent="0.25">
      <c r="A116" s="1"/>
      <c r="B116" s="1"/>
      <c r="C116" s="1"/>
      <c r="D116" s="1"/>
      <c r="E116" s="110"/>
      <c r="F116" s="1"/>
      <c r="G116" s="1"/>
      <c r="H116" s="110"/>
      <c r="I116" s="1"/>
      <c r="J116" s="1"/>
      <c r="K116" s="1"/>
      <c r="L116" s="1"/>
      <c r="M116" s="1"/>
      <c r="N116" s="1"/>
      <c r="O116" s="1"/>
      <c r="P116" s="1"/>
      <c r="Q116" s="1"/>
      <c r="R116" s="135"/>
      <c r="S116" s="135"/>
      <c r="T116" s="3"/>
      <c r="U116" s="1"/>
      <c r="V116" s="1"/>
    </row>
    <row r="117" spans="1:22" x14ac:dyDescent="0.25">
      <c r="A117" s="1"/>
      <c r="B117" s="1"/>
      <c r="C117" s="1"/>
      <c r="D117" s="1"/>
      <c r="E117" s="110"/>
      <c r="F117" s="1"/>
      <c r="G117" s="1"/>
      <c r="H117" s="110"/>
      <c r="I117" s="1"/>
      <c r="J117" s="1"/>
      <c r="K117" s="1"/>
      <c r="L117" s="1"/>
      <c r="M117" s="1"/>
      <c r="N117" s="1"/>
      <c r="O117" s="1"/>
      <c r="P117" s="1"/>
      <c r="Q117" s="1"/>
      <c r="R117" s="135"/>
      <c r="S117" s="135"/>
      <c r="T117" s="3"/>
      <c r="U117" s="1"/>
      <c r="V117" s="1"/>
    </row>
    <row r="118" spans="1:22" x14ac:dyDescent="0.25">
      <c r="A118" s="1"/>
      <c r="B118" s="1"/>
      <c r="C118" s="1"/>
      <c r="D118" s="1"/>
      <c r="E118" s="110"/>
      <c r="F118" s="1"/>
      <c r="G118" s="1"/>
      <c r="H118" s="110"/>
      <c r="I118" s="1"/>
      <c r="J118" s="1"/>
      <c r="K118" s="1"/>
      <c r="L118" s="1"/>
      <c r="M118" s="1"/>
      <c r="N118" s="1"/>
      <c r="O118" s="1"/>
      <c r="P118" s="1"/>
      <c r="Q118" s="1"/>
      <c r="R118" s="135"/>
      <c r="S118" s="135"/>
      <c r="T118" s="3"/>
      <c r="U118" s="1"/>
      <c r="V118" s="1"/>
    </row>
    <row r="119" spans="1:22" x14ac:dyDescent="0.25">
      <c r="A119" s="1"/>
      <c r="B119" s="1"/>
      <c r="C119" s="1"/>
      <c r="D119" s="1"/>
      <c r="E119" s="110"/>
      <c r="F119" s="1"/>
      <c r="G119" s="1"/>
      <c r="H119" s="110"/>
      <c r="I119" s="1"/>
      <c r="J119" s="1"/>
      <c r="K119" s="1"/>
      <c r="L119" s="1"/>
      <c r="M119" s="1"/>
      <c r="N119" s="1"/>
      <c r="O119" s="1"/>
      <c r="P119" s="1"/>
      <c r="Q119" s="1"/>
      <c r="R119" s="135"/>
      <c r="S119" s="135"/>
      <c r="T119" s="3"/>
      <c r="U119" s="1"/>
      <c r="V119" s="1"/>
    </row>
    <row r="120" spans="1:22" x14ac:dyDescent="0.25">
      <c r="A120" s="1"/>
      <c r="B120" s="1"/>
      <c r="C120" s="1"/>
      <c r="D120" s="1"/>
      <c r="E120" s="110"/>
      <c r="F120" s="1"/>
      <c r="G120" s="1"/>
      <c r="H120" s="110"/>
      <c r="I120" s="1"/>
      <c r="J120" s="1"/>
      <c r="K120" s="1"/>
      <c r="L120" s="1"/>
      <c r="M120" s="1"/>
      <c r="N120" s="1"/>
      <c r="O120" s="1"/>
      <c r="P120" s="1"/>
      <c r="Q120" s="1"/>
      <c r="R120" s="135"/>
      <c r="S120" s="135"/>
      <c r="T120" s="3"/>
      <c r="U120" s="1"/>
      <c r="V120" s="1"/>
    </row>
    <row r="121" spans="1:22" x14ac:dyDescent="0.25">
      <c r="A121" s="1"/>
      <c r="B121" s="1"/>
      <c r="C121" s="1"/>
      <c r="D121" s="1"/>
      <c r="E121" s="110"/>
      <c r="F121" s="1"/>
      <c r="G121" s="1"/>
      <c r="H121" s="110"/>
      <c r="I121" s="1"/>
      <c r="J121" s="1"/>
      <c r="K121" s="1"/>
      <c r="L121" s="1"/>
      <c r="M121" s="1"/>
      <c r="N121" s="1"/>
      <c r="O121" s="1"/>
      <c r="P121" s="1"/>
      <c r="Q121" s="1"/>
      <c r="R121" s="135"/>
      <c r="S121" s="135"/>
      <c r="T121" s="3"/>
      <c r="U121" s="1"/>
      <c r="V121" s="1"/>
    </row>
    <row r="122" spans="1:22" x14ac:dyDescent="0.25">
      <c r="A122" s="1"/>
      <c r="B122" s="1"/>
      <c r="C122" s="1"/>
      <c r="D122" s="1"/>
      <c r="E122" s="110"/>
      <c r="F122" s="1"/>
      <c r="G122" s="1"/>
      <c r="H122" s="110"/>
      <c r="I122" s="1"/>
      <c r="J122" s="1"/>
      <c r="K122" s="1"/>
      <c r="L122" s="1"/>
      <c r="M122" s="1"/>
      <c r="N122" s="1"/>
      <c r="O122" s="1"/>
      <c r="P122" s="1"/>
      <c r="Q122" s="1"/>
      <c r="R122" s="135"/>
      <c r="S122" s="135"/>
      <c r="T122" s="3"/>
      <c r="U122" s="1"/>
      <c r="V122" s="1"/>
    </row>
    <row r="123" spans="1:22" x14ac:dyDescent="0.25">
      <c r="A123" s="1"/>
      <c r="B123" s="1"/>
      <c r="C123" s="1"/>
      <c r="D123" s="1"/>
      <c r="E123" s="110"/>
      <c r="F123" s="1"/>
      <c r="G123" s="1"/>
      <c r="H123" s="110"/>
      <c r="I123" s="1"/>
      <c r="J123" s="1"/>
      <c r="K123" s="1"/>
      <c r="L123" s="1"/>
      <c r="M123" s="1"/>
      <c r="N123" s="1"/>
      <c r="O123" s="1"/>
      <c r="P123" s="1"/>
      <c r="Q123" s="1"/>
      <c r="R123" s="135"/>
      <c r="S123" s="135"/>
      <c r="T123" s="3"/>
      <c r="U123" s="1"/>
      <c r="V123" s="1"/>
    </row>
    <row r="124" spans="1:22" x14ac:dyDescent="0.25">
      <c r="A124" s="1"/>
      <c r="B124" s="1"/>
      <c r="C124" s="1"/>
      <c r="D124" s="1"/>
      <c r="E124" s="110"/>
      <c r="F124" s="1"/>
      <c r="G124" s="1"/>
      <c r="H124" s="110"/>
      <c r="I124" s="1"/>
      <c r="J124" s="1"/>
      <c r="K124" s="1"/>
      <c r="L124" s="1"/>
      <c r="M124" s="1"/>
      <c r="N124" s="1"/>
      <c r="O124" s="1"/>
      <c r="P124" s="1"/>
      <c r="Q124" s="1"/>
      <c r="R124" s="135"/>
      <c r="S124" s="135"/>
      <c r="T124" s="3"/>
      <c r="U124" s="1"/>
      <c r="V124" s="1"/>
    </row>
    <row r="125" spans="1:22" x14ac:dyDescent="0.25">
      <c r="A125" s="1"/>
      <c r="B125" s="1"/>
      <c r="C125" s="1"/>
      <c r="D125" s="1"/>
      <c r="E125" s="110"/>
      <c r="F125" s="1"/>
      <c r="G125" s="1"/>
      <c r="H125" s="110"/>
      <c r="I125" s="1"/>
      <c r="J125" s="1"/>
      <c r="K125" s="1"/>
      <c r="L125" s="1"/>
      <c r="M125" s="1"/>
      <c r="N125" s="1"/>
      <c r="O125" s="1"/>
      <c r="P125" s="1"/>
      <c r="Q125" s="1"/>
      <c r="R125" s="135"/>
      <c r="S125" s="135"/>
      <c r="T125" s="3"/>
      <c r="U125" s="1"/>
      <c r="V125" s="1"/>
    </row>
    <row r="126" spans="1:22" x14ac:dyDescent="0.25">
      <c r="A126" s="1"/>
      <c r="B126" s="1"/>
      <c r="C126" s="1"/>
      <c r="D126" s="1"/>
      <c r="E126" s="110"/>
      <c r="F126" s="1"/>
      <c r="G126" s="1"/>
      <c r="H126" s="110"/>
      <c r="I126" s="1"/>
      <c r="J126" s="1"/>
      <c r="K126" s="1"/>
      <c r="L126" s="1"/>
      <c r="M126" s="1"/>
      <c r="N126" s="1"/>
      <c r="O126" s="1"/>
      <c r="P126" s="1"/>
      <c r="Q126" s="1"/>
      <c r="R126" s="135"/>
      <c r="S126" s="135"/>
      <c r="T126" s="3"/>
      <c r="U126" s="1"/>
      <c r="V126" s="1"/>
    </row>
    <row r="127" spans="1:22" x14ac:dyDescent="0.25">
      <c r="A127" s="1"/>
      <c r="B127" s="1"/>
      <c r="C127" s="1"/>
      <c r="D127" s="1"/>
      <c r="E127" s="110"/>
      <c r="F127" s="1"/>
      <c r="G127" s="1"/>
      <c r="H127" s="110"/>
      <c r="I127" s="1"/>
      <c r="J127" s="1"/>
      <c r="K127" s="1"/>
      <c r="L127" s="1"/>
      <c r="M127" s="1"/>
      <c r="N127" s="1"/>
      <c r="O127" s="1"/>
      <c r="P127" s="1"/>
      <c r="Q127" s="1"/>
      <c r="R127" s="135"/>
      <c r="S127" s="135"/>
      <c r="T127" s="3"/>
      <c r="U127" s="1"/>
      <c r="V127" s="1"/>
    </row>
    <row r="128" spans="1:22" x14ac:dyDescent="0.25">
      <c r="A128" s="1"/>
      <c r="B128" s="1"/>
      <c r="C128" s="1"/>
      <c r="D128" s="1"/>
      <c r="E128" s="110"/>
      <c r="F128" s="1"/>
      <c r="G128" s="1"/>
      <c r="H128" s="110"/>
      <c r="I128" s="1"/>
      <c r="J128" s="1"/>
      <c r="K128" s="1"/>
      <c r="L128" s="1"/>
      <c r="M128" s="1"/>
      <c r="N128" s="1"/>
      <c r="O128" s="1"/>
      <c r="P128" s="1"/>
      <c r="Q128" s="1"/>
      <c r="R128" s="135"/>
      <c r="S128" s="135"/>
      <c r="T128" s="3"/>
      <c r="U128" s="1"/>
      <c r="V128" s="1"/>
    </row>
    <row r="129" spans="1:22" x14ac:dyDescent="0.25">
      <c r="A129" s="1"/>
      <c r="B129" s="1"/>
      <c r="C129" s="1"/>
      <c r="D129" s="1"/>
      <c r="E129" s="110"/>
      <c r="F129" s="1"/>
      <c r="G129" s="1"/>
      <c r="H129" s="110"/>
      <c r="I129" s="1"/>
      <c r="J129" s="1"/>
      <c r="K129" s="1"/>
      <c r="L129" s="1"/>
      <c r="M129" s="1"/>
      <c r="N129" s="1"/>
      <c r="O129" s="1"/>
      <c r="P129" s="1"/>
      <c r="Q129" s="1"/>
      <c r="R129" s="135"/>
      <c r="S129" s="135"/>
      <c r="T129" s="3"/>
      <c r="U129" s="1"/>
      <c r="V129" s="1"/>
    </row>
    <row r="130" spans="1:22" x14ac:dyDescent="0.25">
      <c r="A130" s="1"/>
      <c r="B130" s="1"/>
      <c r="C130" s="1"/>
      <c r="D130" s="1"/>
      <c r="E130" s="110"/>
      <c r="F130" s="1"/>
      <c r="G130" s="1"/>
      <c r="H130" s="110"/>
      <c r="I130" s="1"/>
      <c r="J130" s="1"/>
      <c r="K130" s="1"/>
      <c r="L130" s="1"/>
      <c r="M130" s="1"/>
      <c r="N130" s="1"/>
      <c r="O130" s="1"/>
      <c r="P130" s="1"/>
      <c r="Q130" s="1"/>
      <c r="R130" s="135"/>
      <c r="S130" s="135"/>
      <c r="T130" s="3"/>
      <c r="U130" s="1"/>
      <c r="V130" s="1"/>
    </row>
    <row r="131" spans="1:22" x14ac:dyDescent="0.25">
      <c r="A131" s="1"/>
      <c r="B131" s="1"/>
      <c r="C131" s="1"/>
      <c r="D131" s="1"/>
      <c r="E131" s="110"/>
      <c r="F131" s="1"/>
      <c r="G131" s="1"/>
      <c r="H131" s="110"/>
      <c r="I131" s="1"/>
      <c r="J131" s="1"/>
      <c r="K131" s="1"/>
      <c r="L131" s="1"/>
      <c r="M131" s="1"/>
      <c r="N131" s="1"/>
      <c r="O131" s="1"/>
      <c r="P131" s="1"/>
      <c r="Q131" s="1"/>
      <c r="R131" s="135"/>
      <c r="S131" s="135"/>
      <c r="T131" s="3"/>
      <c r="U131" s="1"/>
      <c r="V131" s="1"/>
    </row>
    <row r="132" spans="1:22" x14ac:dyDescent="0.25">
      <c r="A132" s="1"/>
      <c r="B132" s="1"/>
      <c r="C132" s="1"/>
      <c r="D132" s="1"/>
      <c r="E132" s="110"/>
      <c r="F132" s="1"/>
      <c r="G132" s="1"/>
      <c r="H132" s="110"/>
      <c r="I132" s="1"/>
      <c r="J132" s="1"/>
      <c r="K132" s="1"/>
      <c r="L132" s="1"/>
      <c r="M132" s="1"/>
      <c r="N132" s="1"/>
      <c r="O132" s="1"/>
      <c r="P132" s="1"/>
      <c r="Q132" s="1"/>
      <c r="R132" s="135"/>
      <c r="S132" s="135"/>
      <c r="T132" s="3"/>
      <c r="U132" s="1"/>
      <c r="V132" s="1"/>
    </row>
    <row r="133" spans="1:22" x14ac:dyDescent="0.25">
      <c r="A133" s="1"/>
      <c r="B133" s="1"/>
      <c r="C133" s="1"/>
      <c r="D133" s="1"/>
      <c r="E133" s="110"/>
      <c r="F133" s="1"/>
      <c r="G133" s="1"/>
      <c r="H133" s="110"/>
      <c r="I133" s="1"/>
      <c r="J133" s="1"/>
      <c r="K133" s="1"/>
      <c r="L133" s="1"/>
      <c r="M133" s="1"/>
      <c r="N133" s="1"/>
      <c r="O133" s="1"/>
      <c r="P133" s="1"/>
      <c r="Q133" s="1"/>
      <c r="R133" s="135"/>
      <c r="S133" s="135"/>
      <c r="T133" s="3"/>
      <c r="U133" s="1"/>
      <c r="V133" s="1"/>
    </row>
    <row r="134" spans="1:22" x14ac:dyDescent="0.25">
      <c r="A134" s="1"/>
      <c r="B134" s="1"/>
      <c r="C134" s="1"/>
      <c r="D134" s="1"/>
      <c r="E134" s="110"/>
      <c r="F134" s="1"/>
      <c r="G134" s="1"/>
      <c r="H134" s="110"/>
      <c r="I134" s="1"/>
      <c r="J134" s="1"/>
      <c r="K134" s="1"/>
      <c r="L134" s="1"/>
      <c r="M134" s="1"/>
      <c r="N134" s="1"/>
      <c r="O134" s="1"/>
      <c r="P134" s="1"/>
      <c r="Q134" s="1"/>
      <c r="R134" s="135"/>
      <c r="S134" s="135"/>
      <c r="T134" s="3"/>
      <c r="U134" s="1"/>
      <c r="V134" s="1"/>
    </row>
    <row r="135" spans="1:22" x14ac:dyDescent="0.25">
      <c r="A135" s="1"/>
      <c r="B135" s="1"/>
      <c r="C135" s="1"/>
      <c r="D135" s="1"/>
      <c r="E135" s="110"/>
      <c r="F135" s="1"/>
      <c r="G135" s="1"/>
      <c r="H135" s="110"/>
      <c r="I135" s="1"/>
      <c r="J135" s="1"/>
      <c r="K135" s="1"/>
      <c r="L135" s="1"/>
      <c r="M135" s="1"/>
      <c r="N135" s="1"/>
      <c r="O135" s="1"/>
      <c r="P135" s="1"/>
      <c r="Q135" s="1"/>
      <c r="R135" s="135"/>
      <c r="S135" s="135"/>
      <c r="T135" s="3"/>
      <c r="U135" s="1"/>
      <c r="V135" s="1"/>
    </row>
    <row r="136" spans="1:22" x14ac:dyDescent="0.25">
      <c r="A136" s="1"/>
      <c r="B136" s="1"/>
      <c r="C136" s="1"/>
      <c r="D136" s="1"/>
      <c r="E136" s="110"/>
      <c r="F136" s="1"/>
      <c r="G136" s="1"/>
      <c r="H136" s="110"/>
      <c r="I136" s="1"/>
      <c r="J136" s="1"/>
      <c r="K136" s="1"/>
      <c r="L136" s="1"/>
      <c r="M136" s="1"/>
      <c r="N136" s="1"/>
      <c r="O136" s="1"/>
      <c r="P136" s="1"/>
      <c r="Q136" s="1"/>
      <c r="R136" s="135"/>
      <c r="S136" s="135"/>
      <c r="T136" s="3"/>
      <c r="U136" s="1"/>
      <c r="V136" s="1"/>
    </row>
    <row r="137" spans="1:22" x14ac:dyDescent="0.25">
      <c r="A137" s="1"/>
      <c r="B137" s="1"/>
      <c r="C137" s="1"/>
      <c r="D137" s="1"/>
      <c r="E137" s="110"/>
      <c r="F137" s="1"/>
      <c r="G137" s="1"/>
      <c r="H137" s="110"/>
      <c r="I137" s="1"/>
      <c r="J137" s="1"/>
      <c r="K137" s="1"/>
      <c r="L137" s="1"/>
      <c r="M137" s="1"/>
      <c r="N137" s="1"/>
      <c r="O137" s="1"/>
      <c r="P137" s="1"/>
      <c r="Q137" s="1"/>
      <c r="R137" s="135"/>
      <c r="S137" s="135"/>
      <c r="T137" s="3"/>
      <c r="U137" s="1"/>
      <c r="V137" s="1"/>
    </row>
    <row r="138" spans="1:22" x14ac:dyDescent="0.25">
      <c r="A138" s="1"/>
      <c r="B138" s="1"/>
      <c r="C138" s="1"/>
      <c r="D138" s="1"/>
      <c r="E138" s="110"/>
      <c r="F138" s="1"/>
      <c r="G138" s="1"/>
      <c r="H138" s="110"/>
      <c r="I138" s="1"/>
      <c r="J138" s="1"/>
      <c r="K138" s="1"/>
      <c r="L138" s="1"/>
      <c r="M138" s="1"/>
      <c r="N138" s="1"/>
      <c r="O138" s="1"/>
      <c r="P138" s="1"/>
      <c r="Q138" s="1"/>
      <c r="R138" s="135"/>
      <c r="S138" s="135"/>
      <c r="T138" s="3"/>
      <c r="U138" s="1"/>
      <c r="V138" s="1"/>
    </row>
    <row r="139" spans="1:22" x14ac:dyDescent="0.25">
      <c r="A139" s="1"/>
      <c r="B139" s="1"/>
      <c r="C139" s="1"/>
      <c r="D139" s="1"/>
      <c r="E139" s="110"/>
      <c r="F139" s="1"/>
      <c r="G139" s="1"/>
      <c r="H139" s="110"/>
      <c r="I139" s="1"/>
      <c r="J139" s="1"/>
      <c r="K139" s="1"/>
      <c r="L139" s="1"/>
      <c r="M139" s="1"/>
      <c r="N139" s="1"/>
      <c r="O139" s="1"/>
      <c r="P139" s="1"/>
      <c r="Q139" s="1"/>
      <c r="R139" s="135"/>
      <c r="S139" s="135"/>
      <c r="T139" s="3"/>
      <c r="U139" s="1"/>
      <c r="V139" s="1"/>
    </row>
    <row r="140" spans="1:22" x14ac:dyDescent="0.25">
      <c r="A140" s="1"/>
      <c r="B140" s="1"/>
      <c r="C140" s="1"/>
      <c r="D140" s="1"/>
      <c r="E140" s="110"/>
      <c r="F140" s="1"/>
      <c r="G140" s="1"/>
      <c r="H140" s="110"/>
      <c r="I140" s="1"/>
      <c r="J140" s="1"/>
      <c r="K140" s="1"/>
      <c r="L140" s="1"/>
      <c r="M140" s="1"/>
      <c r="N140" s="1"/>
      <c r="O140" s="1"/>
      <c r="P140" s="1"/>
      <c r="Q140" s="1"/>
      <c r="R140" s="135"/>
      <c r="S140" s="135"/>
      <c r="T140" s="3"/>
      <c r="U140" s="1"/>
      <c r="V140" s="1"/>
    </row>
    <row r="141" spans="1:22" x14ac:dyDescent="0.25">
      <c r="A141" s="1"/>
      <c r="B141" s="1"/>
      <c r="C141" s="1"/>
      <c r="D141" s="1"/>
      <c r="E141" s="110"/>
      <c r="F141" s="1"/>
      <c r="G141" s="1"/>
      <c r="H141" s="110"/>
      <c r="I141" s="1"/>
      <c r="J141" s="1"/>
      <c r="K141" s="1"/>
      <c r="L141" s="1"/>
      <c r="M141" s="1"/>
      <c r="N141" s="1"/>
      <c r="O141" s="1"/>
      <c r="P141" s="1"/>
      <c r="Q141" s="1"/>
      <c r="R141" s="135"/>
      <c r="S141" s="135"/>
      <c r="T141" s="3"/>
      <c r="U141" s="1"/>
      <c r="V141" s="1"/>
    </row>
    <row r="142" spans="1:22" x14ac:dyDescent="0.25">
      <c r="A142" s="1"/>
      <c r="B142" s="1"/>
      <c r="C142" s="1"/>
      <c r="D142" s="1"/>
      <c r="E142" s="110"/>
      <c r="F142" s="1"/>
      <c r="G142" s="1"/>
      <c r="H142" s="110"/>
      <c r="I142" s="1"/>
      <c r="J142" s="1"/>
      <c r="K142" s="1"/>
      <c r="L142" s="1"/>
      <c r="M142" s="1"/>
      <c r="N142" s="1"/>
      <c r="O142" s="1"/>
      <c r="P142" s="1"/>
      <c r="Q142" s="1"/>
      <c r="R142" s="135"/>
      <c r="S142" s="135"/>
      <c r="T142" s="3"/>
      <c r="U142" s="1"/>
      <c r="V142" s="1"/>
    </row>
    <row r="143" spans="1:22" x14ac:dyDescent="0.25">
      <c r="A143" s="1"/>
      <c r="B143" s="1"/>
      <c r="C143" s="1"/>
      <c r="D143" s="1"/>
      <c r="E143" s="110"/>
      <c r="F143" s="1"/>
      <c r="G143" s="1"/>
      <c r="H143" s="110"/>
      <c r="I143" s="1"/>
      <c r="J143" s="1"/>
      <c r="K143" s="1"/>
      <c r="L143" s="1"/>
      <c r="M143" s="1"/>
      <c r="N143" s="1"/>
      <c r="O143" s="1"/>
      <c r="P143" s="1"/>
      <c r="Q143" s="1"/>
      <c r="R143" s="135"/>
      <c r="S143" s="135"/>
      <c r="T143" s="3"/>
      <c r="U143" s="1"/>
      <c r="V143" s="1"/>
    </row>
    <row r="144" spans="1:22" x14ac:dyDescent="0.25">
      <c r="A144" s="1"/>
      <c r="B144" s="1"/>
      <c r="C144" s="1"/>
      <c r="D144" s="1"/>
      <c r="E144" s="110"/>
      <c r="F144" s="1"/>
      <c r="G144" s="1"/>
      <c r="H144" s="110"/>
      <c r="I144" s="1"/>
      <c r="J144" s="1"/>
      <c r="K144" s="1"/>
      <c r="L144" s="1"/>
      <c r="M144" s="1"/>
      <c r="N144" s="1"/>
      <c r="O144" s="1"/>
      <c r="P144" s="1"/>
      <c r="Q144" s="1"/>
      <c r="R144" s="135"/>
      <c r="S144" s="135"/>
      <c r="T144" s="3"/>
      <c r="U144" s="1"/>
      <c r="V144" s="1"/>
    </row>
    <row r="145" spans="1:22" x14ac:dyDescent="0.25">
      <c r="A145" s="1"/>
      <c r="B145" s="1"/>
      <c r="C145" s="1"/>
      <c r="D145" s="1"/>
      <c r="E145" s="110"/>
      <c r="F145" s="1"/>
      <c r="G145" s="1"/>
      <c r="H145" s="110"/>
      <c r="I145" s="1"/>
      <c r="J145" s="1"/>
      <c r="K145" s="1"/>
      <c r="L145" s="1"/>
      <c r="M145" s="1"/>
      <c r="N145" s="1"/>
      <c r="O145" s="1"/>
      <c r="P145" s="1"/>
      <c r="Q145" s="1"/>
      <c r="R145" s="135"/>
      <c r="S145" s="135"/>
      <c r="T145" s="3"/>
      <c r="U145" s="1"/>
      <c r="V145" s="1"/>
    </row>
    <row r="146" spans="1:22" x14ac:dyDescent="0.25">
      <c r="A146" s="1"/>
      <c r="B146" s="1"/>
      <c r="C146" s="1"/>
      <c r="D146" s="1"/>
      <c r="E146" s="110"/>
      <c r="F146" s="1"/>
      <c r="G146" s="1"/>
      <c r="H146" s="110"/>
      <c r="I146" s="1"/>
      <c r="J146" s="1"/>
      <c r="K146" s="1"/>
      <c r="L146" s="1"/>
      <c r="M146" s="1"/>
      <c r="N146" s="1"/>
      <c r="O146" s="1"/>
      <c r="P146" s="1"/>
      <c r="Q146" s="1"/>
      <c r="R146" s="135"/>
      <c r="S146" s="135"/>
      <c r="T146" s="3"/>
      <c r="U146" s="1"/>
      <c r="V146" s="1"/>
    </row>
    <row r="147" spans="1:22" x14ac:dyDescent="0.25">
      <c r="A147" s="1"/>
      <c r="B147" s="1"/>
      <c r="C147" s="1"/>
      <c r="D147" s="1"/>
      <c r="E147" s="110"/>
      <c r="F147" s="1"/>
      <c r="G147" s="1"/>
      <c r="H147" s="110"/>
      <c r="I147" s="1"/>
      <c r="J147" s="1"/>
      <c r="K147" s="1"/>
      <c r="L147" s="1"/>
      <c r="M147" s="1"/>
      <c r="N147" s="1"/>
      <c r="O147" s="1"/>
      <c r="P147" s="1"/>
      <c r="Q147" s="1"/>
      <c r="R147" s="135"/>
      <c r="S147" s="135"/>
      <c r="T147" s="3"/>
      <c r="U147" s="1"/>
      <c r="V147" s="1"/>
    </row>
    <row r="148" spans="1:22" x14ac:dyDescent="0.25">
      <c r="A148" s="1"/>
      <c r="B148" s="1"/>
      <c r="C148" s="1"/>
      <c r="D148" s="1"/>
      <c r="E148" s="110"/>
      <c r="F148" s="1"/>
      <c r="G148" s="1"/>
      <c r="H148" s="110"/>
      <c r="I148" s="1"/>
      <c r="J148" s="1"/>
      <c r="K148" s="1"/>
      <c r="L148" s="1"/>
      <c r="M148" s="1"/>
      <c r="N148" s="1"/>
      <c r="O148" s="1"/>
      <c r="P148" s="1"/>
      <c r="Q148" s="1"/>
      <c r="R148" s="135"/>
      <c r="S148" s="135"/>
      <c r="T148" s="3"/>
      <c r="U148" s="1"/>
      <c r="V148" s="1"/>
    </row>
    <row r="149" spans="1:22" x14ac:dyDescent="0.25">
      <c r="A149" s="1"/>
      <c r="B149" s="1"/>
      <c r="C149" s="1"/>
      <c r="D149" s="1"/>
      <c r="E149" s="110"/>
      <c r="F149" s="1"/>
      <c r="G149" s="1"/>
      <c r="H149" s="110"/>
      <c r="I149" s="1"/>
      <c r="J149" s="1"/>
      <c r="K149" s="1"/>
      <c r="L149" s="1"/>
      <c r="M149" s="1"/>
      <c r="N149" s="1"/>
      <c r="O149" s="1"/>
      <c r="P149" s="1"/>
      <c r="Q149" s="1"/>
      <c r="R149" s="135"/>
      <c r="S149" s="135"/>
      <c r="T149" s="3"/>
      <c r="U149" s="1"/>
      <c r="V149" s="1"/>
    </row>
    <row r="150" spans="1:22" x14ac:dyDescent="0.25">
      <c r="A150" s="1"/>
      <c r="B150" s="1"/>
      <c r="C150" s="1"/>
      <c r="D150" s="1"/>
      <c r="E150" s="110"/>
      <c r="F150" s="1"/>
      <c r="G150" s="1"/>
      <c r="H150" s="110"/>
      <c r="I150" s="1"/>
      <c r="J150" s="1"/>
      <c r="K150" s="1"/>
      <c r="L150" s="1"/>
      <c r="M150" s="1"/>
      <c r="N150" s="1"/>
      <c r="O150" s="1"/>
      <c r="P150" s="1"/>
      <c r="Q150" s="1"/>
      <c r="R150" s="135"/>
      <c r="S150" s="135"/>
      <c r="T150" s="3"/>
      <c r="U150" s="1"/>
      <c r="V150" s="1"/>
    </row>
    <row r="151" spans="1:22" x14ac:dyDescent="0.25">
      <c r="A151" s="1"/>
      <c r="B151" s="1"/>
      <c r="C151" s="1"/>
      <c r="D151" s="1"/>
      <c r="E151" s="110"/>
      <c r="F151" s="1"/>
      <c r="G151" s="1"/>
      <c r="H151" s="110"/>
      <c r="I151" s="1"/>
      <c r="J151" s="1"/>
      <c r="K151" s="1"/>
      <c r="L151" s="1"/>
      <c r="M151" s="1"/>
      <c r="N151" s="1"/>
      <c r="O151" s="1"/>
      <c r="P151" s="1"/>
      <c r="Q151" s="1"/>
      <c r="R151" s="135"/>
      <c r="S151" s="135"/>
      <c r="T151" s="3"/>
      <c r="U151" s="1"/>
      <c r="V151" s="1"/>
    </row>
    <row r="152" spans="1:22" x14ac:dyDescent="0.25">
      <c r="A152" s="1"/>
      <c r="B152" s="1"/>
      <c r="C152" s="1"/>
      <c r="D152" s="1"/>
      <c r="E152" s="110"/>
      <c r="F152" s="1"/>
      <c r="G152" s="1"/>
      <c r="H152" s="110"/>
      <c r="I152" s="1"/>
      <c r="J152" s="1"/>
      <c r="K152" s="1"/>
      <c r="L152" s="1"/>
      <c r="M152" s="1"/>
      <c r="N152" s="1"/>
      <c r="O152" s="1"/>
      <c r="P152" s="1"/>
      <c r="Q152" s="1"/>
      <c r="R152" s="135"/>
      <c r="S152" s="135"/>
      <c r="T152" s="3"/>
      <c r="U152" s="1"/>
      <c r="V152" s="1"/>
    </row>
    <row r="153" spans="1:22" x14ac:dyDescent="0.25">
      <c r="A153" s="1"/>
      <c r="B153" s="1"/>
      <c r="C153" s="1"/>
      <c r="D153" s="1"/>
      <c r="E153" s="110"/>
      <c r="F153" s="1"/>
      <c r="G153" s="1"/>
      <c r="H153" s="110"/>
      <c r="I153" s="1"/>
      <c r="J153" s="1"/>
      <c r="K153" s="1"/>
      <c r="L153" s="1"/>
      <c r="M153" s="1"/>
      <c r="N153" s="1"/>
      <c r="O153" s="1"/>
      <c r="P153" s="1"/>
      <c r="Q153" s="1"/>
      <c r="R153" s="135"/>
      <c r="S153" s="135"/>
      <c r="T153" s="3"/>
      <c r="U153" s="1"/>
      <c r="V153" s="1"/>
    </row>
    <row r="154" spans="1:22" x14ac:dyDescent="0.25">
      <c r="A154" s="1"/>
      <c r="B154" s="1"/>
      <c r="C154" s="1"/>
      <c r="D154" s="1"/>
      <c r="E154" s="110"/>
      <c r="F154" s="1"/>
      <c r="G154" s="1"/>
      <c r="H154" s="110"/>
      <c r="I154" s="1"/>
      <c r="J154" s="1"/>
      <c r="K154" s="1"/>
      <c r="L154" s="1"/>
      <c r="M154" s="1"/>
      <c r="N154" s="1"/>
      <c r="O154" s="1"/>
      <c r="P154" s="1"/>
      <c r="Q154" s="1"/>
      <c r="R154" s="135"/>
      <c r="S154" s="135"/>
      <c r="T154" s="3"/>
      <c r="U154" s="1"/>
      <c r="V154" s="1"/>
    </row>
    <row r="155" spans="1:22" x14ac:dyDescent="0.25">
      <c r="A155" s="1"/>
      <c r="B155" s="1"/>
      <c r="C155" s="1"/>
      <c r="D155" s="1"/>
      <c r="E155" s="110"/>
      <c r="F155" s="1"/>
      <c r="G155" s="1"/>
      <c r="H155" s="110"/>
      <c r="I155" s="1"/>
      <c r="J155" s="1"/>
      <c r="K155" s="1"/>
      <c r="L155" s="1"/>
      <c r="M155" s="1"/>
      <c r="N155" s="1"/>
      <c r="O155" s="1"/>
      <c r="P155" s="1"/>
      <c r="Q155" s="1"/>
      <c r="R155" s="135"/>
      <c r="S155" s="135"/>
      <c r="T155" s="3"/>
      <c r="U155" s="1"/>
      <c r="V155" s="1"/>
    </row>
    <row r="156" spans="1:22" x14ac:dyDescent="0.25">
      <c r="A156" s="1"/>
      <c r="B156" s="1"/>
      <c r="C156" s="1"/>
      <c r="D156" s="1"/>
      <c r="E156" s="110"/>
      <c r="F156" s="1"/>
      <c r="G156" s="1"/>
      <c r="H156" s="110"/>
      <c r="I156" s="1"/>
      <c r="J156" s="1"/>
      <c r="K156" s="1"/>
      <c r="L156" s="1"/>
      <c r="M156" s="1"/>
      <c r="N156" s="1"/>
      <c r="O156" s="1"/>
      <c r="P156" s="1"/>
      <c r="Q156" s="1"/>
      <c r="R156" s="135"/>
      <c r="S156" s="135"/>
      <c r="T156" s="3"/>
      <c r="U156" s="1"/>
      <c r="V156" s="1"/>
    </row>
    <row r="157" spans="1:22" x14ac:dyDescent="0.25">
      <c r="A157" s="1"/>
      <c r="B157" s="1"/>
      <c r="C157" s="1"/>
      <c r="D157" s="1"/>
      <c r="E157" s="110"/>
      <c r="F157" s="1"/>
      <c r="G157" s="1"/>
      <c r="H157" s="110"/>
      <c r="I157" s="1"/>
      <c r="J157" s="1"/>
      <c r="K157" s="1"/>
      <c r="L157" s="1"/>
      <c r="M157" s="1"/>
      <c r="N157" s="1"/>
      <c r="O157" s="1"/>
      <c r="P157" s="1"/>
      <c r="Q157" s="1"/>
      <c r="R157" s="135"/>
      <c r="S157" s="135"/>
      <c r="T157" s="3"/>
      <c r="U157" s="1"/>
      <c r="V157" s="1"/>
    </row>
    <row r="158" spans="1:22" x14ac:dyDescent="0.25">
      <c r="A158" s="1"/>
      <c r="B158" s="1"/>
      <c r="C158" s="1"/>
      <c r="D158" s="1"/>
      <c r="E158" s="110"/>
      <c r="F158" s="1"/>
      <c r="G158" s="1"/>
      <c r="H158" s="110"/>
      <c r="I158" s="1"/>
      <c r="J158" s="1"/>
      <c r="K158" s="1"/>
      <c r="L158" s="1"/>
      <c r="M158" s="1"/>
      <c r="N158" s="1"/>
      <c r="O158" s="1"/>
      <c r="P158" s="1"/>
      <c r="Q158" s="1"/>
      <c r="R158" s="135"/>
      <c r="S158" s="135"/>
      <c r="T158" s="3"/>
      <c r="U158" s="1"/>
      <c r="V158" s="1"/>
    </row>
    <row r="159" spans="1:22" x14ac:dyDescent="0.25">
      <c r="A159" s="1"/>
      <c r="B159" s="1"/>
      <c r="C159" s="1"/>
      <c r="D159" s="1"/>
      <c r="E159" s="110"/>
      <c r="F159" s="1"/>
      <c r="G159" s="1"/>
      <c r="H159" s="110"/>
      <c r="I159" s="1"/>
      <c r="J159" s="1"/>
      <c r="K159" s="1"/>
      <c r="L159" s="1"/>
      <c r="M159" s="1"/>
      <c r="N159" s="1"/>
      <c r="O159" s="1"/>
      <c r="P159" s="1"/>
      <c r="Q159" s="1"/>
      <c r="R159" s="135"/>
      <c r="S159" s="135"/>
      <c r="T159" s="3"/>
      <c r="U159" s="1"/>
      <c r="V159" s="1"/>
    </row>
    <row r="160" spans="1:22" x14ac:dyDescent="0.25">
      <c r="A160" s="1"/>
      <c r="B160" s="1"/>
      <c r="C160" s="1"/>
      <c r="D160" s="1"/>
      <c r="E160" s="110"/>
      <c r="F160" s="1"/>
      <c r="G160" s="1"/>
      <c r="H160" s="110"/>
      <c r="I160" s="1"/>
      <c r="J160" s="1"/>
      <c r="K160" s="1"/>
      <c r="L160" s="1"/>
      <c r="M160" s="1"/>
      <c r="N160" s="1"/>
      <c r="O160" s="1"/>
      <c r="P160" s="1"/>
      <c r="Q160" s="1"/>
      <c r="R160" s="135"/>
      <c r="S160" s="135"/>
      <c r="T160" s="3"/>
      <c r="U160" s="1"/>
      <c r="V160" s="1"/>
    </row>
    <row r="161" spans="1:22" x14ac:dyDescent="0.25">
      <c r="A161" s="1"/>
      <c r="B161" s="1"/>
      <c r="C161" s="1"/>
      <c r="D161" s="1"/>
      <c r="E161" s="110"/>
      <c r="F161" s="1"/>
      <c r="G161" s="1"/>
      <c r="H161" s="110"/>
      <c r="I161" s="1"/>
      <c r="J161" s="1"/>
      <c r="K161" s="1"/>
      <c r="L161" s="1"/>
      <c r="M161" s="1"/>
      <c r="N161" s="1"/>
      <c r="O161" s="1"/>
      <c r="P161" s="1"/>
      <c r="Q161" s="1"/>
      <c r="R161" s="135"/>
      <c r="S161" s="135"/>
      <c r="T161" s="3"/>
      <c r="U161" s="1"/>
      <c r="V161" s="1"/>
    </row>
    <row r="162" spans="1:22" x14ac:dyDescent="0.25">
      <c r="A162" s="1"/>
      <c r="B162" s="1"/>
      <c r="C162" s="1"/>
      <c r="D162" s="1"/>
      <c r="E162" s="110"/>
      <c r="F162" s="1"/>
      <c r="G162" s="1"/>
      <c r="H162" s="110"/>
      <c r="I162" s="1"/>
      <c r="J162" s="1"/>
      <c r="K162" s="1"/>
      <c r="L162" s="1"/>
      <c r="M162" s="1"/>
      <c r="N162" s="1"/>
      <c r="O162" s="1"/>
      <c r="P162" s="1"/>
      <c r="Q162" s="1"/>
      <c r="R162" s="135"/>
      <c r="S162" s="135"/>
      <c r="T162" s="3"/>
      <c r="U162" s="1"/>
      <c r="V162" s="1"/>
    </row>
    <row r="163" spans="1:22" x14ac:dyDescent="0.25">
      <c r="A163" s="1"/>
      <c r="B163" s="1"/>
      <c r="C163" s="1"/>
      <c r="D163" s="1"/>
      <c r="E163" s="110"/>
      <c r="F163" s="1"/>
      <c r="G163" s="1"/>
      <c r="H163" s="110"/>
      <c r="I163" s="1"/>
      <c r="J163" s="1"/>
      <c r="K163" s="1"/>
      <c r="L163" s="1"/>
      <c r="M163" s="1"/>
      <c r="N163" s="1"/>
      <c r="O163" s="1"/>
      <c r="P163" s="1"/>
      <c r="Q163" s="1"/>
      <c r="R163" s="135"/>
      <c r="S163" s="135"/>
      <c r="T163" s="3"/>
      <c r="U163" s="1"/>
      <c r="V163" s="1"/>
    </row>
    <row r="164" spans="1:22" x14ac:dyDescent="0.25">
      <c r="A164" s="1"/>
      <c r="B164" s="1"/>
      <c r="C164" s="1"/>
      <c r="D164" s="1"/>
      <c r="E164" s="110"/>
      <c r="F164" s="1"/>
      <c r="G164" s="1"/>
      <c r="H164" s="110"/>
      <c r="I164" s="1"/>
      <c r="J164" s="1"/>
      <c r="K164" s="1"/>
      <c r="L164" s="1"/>
      <c r="M164" s="1"/>
      <c r="N164" s="1"/>
      <c r="O164" s="1"/>
      <c r="P164" s="1"/>
      <c r="Q164" s="1"/>
      <c r="R164" s="135"/>
      <c r="S164" s="135"/>
      <c r="T164" s="3"/>
      <c r="U164" s="1"/>
      <c r="V164" s="1"/>
    </row>
    <row r="165" spans="1:22" x14ac:dyDescent="0.25">
      <c r="A165" s="1"/>
      <c r="B165" s="1"/>
      <c r="C165" s="1"/>
      <c r="D165" s="1"/>
      <c r="E165" s="110"/>
      <c r="F165" s="1"/>
      <c r="G165" s="1"/>
      <c r="H165" s="110"/>
      <c r="I165" s="1"/>
      <c r="J165" s="1"/>
      <c r="K165" s="1"/>
      <c r="L165" s="1"/>
      <c r="M165" s="1"/>
      <c r="N165" s="1"/>
      <c r="O165" s="1"/>
      <c r="P165" s="1"/>
      <c r="Q165" s="1"/>
      <c r="R165" s="135"/>
      <c r="S165" s="135"/>
      <c r="T165" s="3"/>
      <c r="U165" s="1"/>
      <c r="V165" s="1"/>
    </row>
    <row r="166" spans="1:22" x14ac:dyDescent="0.25">
      <c r="A166" s="1"/>
      <c r="B166" s="1"/>
      <c r="C166" s="1"/>
      <c r="D166" s="1"/>
      <c r="E166" s="110"/>
      <c r="F166" s="1"/>
      <c r="G166" s="1"/>
      <c r="H166" s="110"/>
      <c r="I166" s="1"/>
      <c r="J166" s="1"/>
      <c r="K166" s="1"/>
      <c r="L166" s="1"/>
      <c r="M166" s="1"/>
      <c r="N166" s="1"/>
      <c r="O166" s="1"/>
      <c r="P166" s="1"/>
      <c r="Q166" s="1"/>
      <c r="R166" s="135"/>
      <c r="S166" s="135"/>
      <c r="T166" s="3"/>
      <c r="U166" s="1"/>
      <c r="V166" s="1"/>
    </row>
    <row r="167" spans="1:22" x14ac:dyDescent="0.25">
      <c r="A167" s="1"/>
      <c r="B167" s="1"/>
      <c r="C167" s="1"/>
      <c r="D167" s="1"/>
      <c r="E167" s="110"/>
      <c r="F167" s="1"/>
      <c r="G167" s="1"/>
      <c r="H167" s="110"/>
      <c r="I167" s="1"/>
      <c r="J167" s="1"/>
      <c r="K167" s="1"/>
      <c r="L167" s="1"/>
      <c r="M167" s="1"/>
      <c r="N167" s="1"/>
      <c r="O167" s="1"/>
      <c r="P167" s="1"/>
      <c r="Q167" s="1"/>
      <c r="R167" s="135"/>
      <c r="S167" s="135"/>
      <c r="T167" s="3"/>
      <c r="U167" s="1"/>
      <c r="V167" s="1"/>
    </row>
    <row r="168" spans="1:22" x14ac:dyDescent="0.25">
      <c r="A168" s="1"/>
      <c r="B168" s="1"/>
      <c r="C168" s="1"/>
      <c r="D168" s="1"/>
      <c r="E168" s="110"/>
      <c r="F168" s="1"/>
      <c r="G168" s="1"/>
      <c r="H168" s="110"/>
      <c r="I168" s="1"/>
      <c r="J168" s="1"/>
      <c r="K168" s="1"/>
      <c r="L168" s="1"/>
      <c r="M168" s="1"/>
      <c r="N168" s="1"/>
      <c r="O168" s="1"/>
      <c r="P168" s="1"/>
      <c r="Q168" s="1"/>
      <c r="R168" s="135"/>
      <c r="S168" s="135"/>
      <c r="T168" s="3"/>
      <c r="U168" s="1"/>
      <c r="V168" s="1"/>
    </row>
    <row r="169" spans="1:22" x14ac:dyDescent="0.25">
      <c r="A169" s="1"/>
      <c r="B169" s="1"/>
      <c r="C169" s="1"/>
      <c r="D169" s="1"/>
      <c r="E169" s="110"/>
      <c r="F169" s="1"/>
      <c r="G169" s="1"/>
      <c r="H169" s="110"/>
      <c r="I169" s="1"/>
      <c r="J169" s="1"/>
      <c r="K169" s="1"/>
      <c r="L169" s="1"/>
      <c r="M169" s="1"/>
      <c r="N169" s="1"/>
      <c r="O169" s="1"/>
      <c r="P169" s="1"/>
      <c r="Q169" s="1"/>
      <c r="R169" s="135"/>
      <c r="S169" s="135"/>
      <c r="T169" s="3"/>
      <c r="U169" s="1"/>
      <c r="V169" s="1"/>
    </row>
    <row r="170" spans="1:22" x14ac:dyDescent="0.25">
      <c r="A170" s="1"/>
      <c r="B170" s="1"/>
      <c r="C170" s="1"/>
      <c r="D170" s="1"/>
      <c r="E170" s="110"/>
      <c r="F170" s="1"/>
      <c r="G170" s="1"/>
      <c r="H170" s="110"/>
      <c r="I170" s="1"/>
      <c r="J170" s="1"/>
      <c r="K170" s="1"/>
      <c r="L170" s="1"/>
      <c r="M170" s="1"/>
      <c r="N170" s="1"/>
      <c r="O170" s="1"/>
      <c r="P170" s="1"/>
      <c r="Q170" s="1"/>
      <c r="R170" s="135"/>
      <c r="S170" s="135"/>
      <c r="T170" s="3"/>
      <c r="U170" s="1"/>
      <c r="V170" s="1"/>
    </row>
    <row r="171" spans="1:22" x14ac:dyDescent="0.25">
      <c r="A171" s="1"/>
      <c r="B171" s="1"/>
      <c r="C171" s="1"/>
      <c r="D171" s="1"/>
      <c r="E171" s="110"/>
      <c r="F171" s="1"/>
      <c r="G171" s="1"/>
      <c r="H171" s="110"/>
      <c r="I171" s="1"/>
      <c r="J171" s="1"/>
      <c r="K171" s="1"/>
      <c r="L171" s="1"/>
      <c r="M171" s="1"/>
      <c r="N171" s="1"/>
      <c r="O171" s="1"/>
      <c r="P171" s="1"/>
      <c r="Q171" s="1"/>
      <c r="R171" s="135"/>
      <c r="S171" s="135"/>
      <c r="T171" s="3"/>
      <c r="U171" s="1"/>
      <c r="V171" s="1"/>
    </row>
    <row r="172" spans="1:22" x14ac:dyDescent="0.25">
      <c r="A172" s="1"/>
      <c r="B172" s="1"/>
      <c r="C172" s="1"/>
      <c r="D172" s="1"/>
      <c r="E172" s="110"/>
      <c r="F172" s="1"/>
      <c r="G172" s="1"/>
      <c r="H172" s="110"/>
      <c r="I172" s="1"/>
      <c r="J172" s="1"/>
      <c r="K172" s="1"/>
      <c r="L172" s="1"/>
      <c r="M172" s="1"/>
      <c r="N172" s="1"/>
      <c r="O172" s="1"/>
      <c r="P172" s="1"/>
      <c r="Q172" s="1"/>
      <c r="R172" s="135"/>
      <c r="S172" s="135"/>
      <c r="T172" s="3"/>
      <c r="U172" s="1"/>
      <c r="V172" s="1"/>
    </row>
    <row r="173" spans="1:22" x14ac:dyDescent="0.25">
      <c r="A173" s="1"/>
      <c r="B173" s="1"/>
      <c r="C173" s="1"/>
      <c r="D173" s="1"/>
      <c r="E173" s="110"/>
      <c r="F173" s="1"/>
      <c r="G173" s="1"/>
      <c r="H173" s="110"/>
      <c r="I173" s="1"/>
      <c r="J173" s="1"/>
      <c r="K173" s="1"/>
      <c r="L173" s="1"/>
      <c r="M173" s="1"/>
      <c r="N173" s="1"/>
      <c r="O173" s="1"/>
      <c r="P173" s="1"/>
      <c r="Q173" s="1"/>
      <c r="R173" s="135"/>
      <c r="S173" s="135"/>
      <c r="T173" s="3"/>
      <c r="U173" s="1"/>
      <c r="V173" s="1"/>
    </row>
    <row r="174" spans="1:22" x14ac:dyDescent="0.25">
      <c r="A174" s="1"/>
      <c r="B174" s="1"/>
      <c r="C174" s="1"/>
      <c r="D174" s="1"/>
      <c r="E174" s="110"/>
      <c r="F174" s="1"/>
      <c r="G174" s="1"/>
      <c r="H174" s="110"/>
      <c r="I174" s="1"/>
      <c r="J174" s="1"/>
      <c r="K174" s="1"/>
      <c r="L174" s="1"/>
      <c r="M174" s="1"/>
      <c r="N174" s="1"/>
      <c r="O174" s="1"/>
      <c r="P174" s="1"/>
      <c r="Q174" s="1"/>
      <c r="R174" s="135"/>
      <c r="S174" s="135"/>
      <c r="T174" s="3"/>
      <c r="U174" s="1"/>
      <c r="V174" s="1"/>
    </row>
    <row r="175" spans="1:22" x14ac:dyDescent="0.25">
      <c r="A175" s="1"/>
      <c r="B175" s="1"/>
      <c r="C175" s="1"/>
      <c r="D175" s="1"/>
      <c r="E175" s="110"/>
      <c r="F175" s="1"/>
      <c r="G175" s="1"/>
      <c r="H175" s="110"/>
      <c r="I175" s="1"/>
      <c r="J175" s="1"/>
      <c r="K175" s="1"/>
      <c r="L175" s="1"/>
      <c r="M175" s="1"/>
      <c r="N175" s="1"/>
      <c r="O175" s="1"/>
      <c r="P175" s="1"/>
      <c r="Q175" s="1"/>
      <c r="R175" s="135"/>
      <c r="S175" s="135"/>
      <c r="T175" s="3"/>
      <c r="U175" s="1"/>
      <c r="V175" s="1"/>
    </row>
    <row r="176" spans="1:22" x14ac:dyDescent="0.25">
      <c r="A176" s="1"/>
      <c r="B176" s="1"/>
      <c r="C176" s="1"/>
      <c r="D176" s="1"/>
      <c r="E176" s="110"/>
      <c r="F176" s="1"/>
      <c r="G176" s="1"/>
      <c r="H176" s="110"/>
      <c r="I176" s="1"/>
      <c r="J176" s="1"/>
      <c r="K176" s="1"/>
      <c r="L176" s="1"/>
      <c r="M176" s="1"/>
      <c r="N176" s="1"/>
      <c r="O176" s="1"/>
      <c r="P176" s="1"/>
      <c r="Q176" s="1"/>
      <c r="R176" s="135"/>
      <c r="S176" s="135"/>
      <c r="T176" s="3"/>
      <c r="U176" s="1"/>
      <c r="V176" s="1"/>
    </row>
    <row r="177" spans="1:22" x14ac:dyDescent="0.25">
      <c r="A177" s="1"/>
      <c r="B177" s="1"/>
      <c r="C177" s="1"/>
      <c r="D177" s="1"/>
      <c r="E177" s="110"/>
      <c r="F177" s="1"/>
      <c r="G177" s="1"/>
      <c r="H177" s="110"/>
      <c r="I177" s="1"/>
      <c r="J177" s="1"/>
      <c r="K177" s="1"/>
      <c r="L177" s="1"/>
      <c r="M177" s="1"/>
      <c r="N177" s="1"/>
      <c r="O177" s="1"/>
      <c r="P177" s="1"/>
      <c r="Q177" s="1"/>
      <c r="R177" s="135"/>
      <c r="S177" s="135"/>
      <c r="T177" s="3"/>
      <c r="U177" s="1"/>
      <c r="V177" s="1"/>
    </row>
    <row r="178" spans="1:22" x14ac:dyDescent="0.25">
      <c r="A178" s="1"/>
      <c r="B178" s="1"/>
      <c r="C178" s="1"/>
      <c r="D178" s="1"/>
      <c r="E178" s="110"/>
      <c r="F178" s="1"/>
      <c r="G178" s="1"/>
      <c r="H178" s="110"/>
      <c r="I178" s="1"/>
      <c r="J178" s="1"/>
      <c r="K178" s="1"/>
      <c r="L178" s="1"/>
      <c r="M178" s="1"/>
      <c r="N178" s="1"/>
      <c r="O178" s="1"/>
      <c r="P178" s="1"/>
      <c r="Q178" s="1"/>
      <c r="R178" s="135"/>
      <c r="S178" s="135"/>
      <c r="T178" s="3"/>
      <c r="U178" s="1"/>
      <c r="V178" s="1"/>
    </row>
    <row r="179" spans="1:22" x14ac:dyDescent="0.25">
      <c r="A179" s="1"/>
      <c r="B179" s="1"/>
      <c r="C179" s="1"/>
      <c r="D179" s="1"/>
      <c r="E179" s="110"/>
      <c r="F179" s="1"/>
      <c r="G179" s="1"/>
      <c r="H179" s="110"/>
      <c r="I179" s="1"/>
      <c r="J179" s="1"/>
      <c r="K179" s="1"/>
      <c r="L179" s="1"/>
      <c r="M179" s="1"/>
      <c r="N179" s="1"/>
      <c r="O179" s="1"/>
      <c r="P179" s="1"/>
      <c r="Q179" s="1"/>
      <c r="R179" s="135"/>
      <c r="S179" s="135"/>
      <c r="T179" s="3"/>
      <c r="U179" s="1"/>
      <c r="V179" s="1"/>
    </row>
    <row r="180" spans="1:22" x14ac:dyDescent="0.25">
      <c r="A180" s="1"/>
      <c r="B180" s="1"/>
      <c r="C180" s="1"/>
      <c r="D180" s="1"/>
      <c r="E180" s="110"/>
      <c r="F180" s="1"/>
      <c r="G180" s="1"/>
      <c r="H180" s="110"/>
      <c r="I180" s="1"/>
      <c r="J180" s="1"/>
      <c r="K180" s="1"/>
      <c r="L180" s="1"/>
      <c r="M180" s="1"/>
      <c r="N180" s="1"/>
      <c r="O180" s="1"/>
      <c r="P180" s="1"/>
      <c r="Q180" s="1"/>
      <c r="R180" s="135"/>
      <c r="S180" s="135"/>
      <c r="T180" s="3"/>
      <c r="U180" s="1"/>
      <c r="V180" s="1"/>
    </row>
    <row r="181" spans="1:22" x14ac:dyDescent="0.25">
      <c r="A181" s="1"/>
      <c r="B181" s="1"/>
      <c r="C181" s="1"/>
      <c r="D181" s="1"/>
      <c r="E181" s="110"/>
      <c r="F181" s="1"/>
      <c r="G181" s="1"/>
      <c r="H181" s="110"/>
      <c r="I181" s="1"/>
      <c r="J181" s="1"/>
      <c r="K181" s="1"/>
      <c r="L181" s="1"/>
      <c r="M181" s="1"/>
      <c r="N181" s="1"/>
      <c r="O181" s="1"/>
      <c r="P181" s="1"/>
      <c r="Q181" s="1"/>
      <c r="R181" s="135"/>
      <c r="S181" s="135"/>
      <c r="T181" s="3"/>
      <c r="U181" s="1"/>
      <c r="V181" s="1"/>
    </row>
    <row r="182" spans="1:22" x14ac:dyDescent="0.25">
      <c r="A182" s="1"/>
      <c r="B182" s="1"/>
      <c r="C182" s="1"/>
      <c r="D182" s="1"/>
      <c r="E182" s="110"/>
      <c r="F182" s="1"/>
      <c r="G182" s="1"/>
      <c r="H182" s="110"/>
      <c r="I182" s="1"/>
      <c r="J182" s="1"/>
      <c r="K182" s="1"/>
      <c r="L182" s="1"/>
      <c r="M182" s="1"/>
      <c r="N182" s="1"/>
      <c r="O182" s="1"/>
      <c r="P182" s="1"/>
      <c r="Q182" s="1"/>
      <c r="R182" s="135"/>
      <c r="S182" s="135"/>
      <c r="T182" s="3"/>
      <c r="U182" s="1"/>
      <c r="V182" s="1"/>
    </row>
    <row r="183" spans="1:22" x14ac:dyDescent="0.25">
      <c r="A183" s="1"/>
      <c r="B183" s="1"/>
      <c r="C183" s="1"/>
      <c r="D183" s="1"/>
      <c r="E183" s="110"/>
      <c r="F183" s="1"/>
      <c r="G183" s="1"/>
      <c r="H183" s="110"/>
      <c r="I183" s="1"/>
      <c r="J183" s="1"/>
      <c r="K183" s="1"/>
      <c r="L183" s="1"/>
      <c r="M183" s="1"/>
      <c r="N183" s="1"/>
      <c r="O183" s="1"/>
      <c r="P183" s="1"/>
      <c r="Q183" s="1"/>
      <c r="R183" s="135"/>
      <c r="S183" s="135"/>
      <c r="T183" s="3"/>
      <c r="U183" s="1"/>
      <c r="V183" s="1"/>
    </row>
    <row r="184" spans="1:22" x14ac:dyDescent="0.25">
      <c r="A184" s="1"/>
      <c r="B184" s="1"/>
      <c r="C184" s="1"/>
      <c r="D184" s="1"/>
      <c r="E184" s="110"/>
      <c r="F184" s="1"/>
      <c r="G184" s="1"/>
      <c r="H184" s="110"/>
      <c r="I184" s="1"/>
      <c r="J184" s="1"/>
      <c r="K184" s="1"/>
      <c r="L184" s="1"/>
      <c r="M184" s="1"/>
      <c r="N184" s="1"/>
      <c r="O184" s="1"/>
      <c r="P184" s="1"/>
      <c r="Q184" s="1"/>
      <c r="R184" s="135"/>
      <c r="S184" s="135"/>
      <c r="T184" s="3"/>
      <c r="U184" s="1"/>
      <c r="V184" s="1"/>
    </row>
    <row r="185" spans="1:22" x14ac:dyDescent="0.25">
      <c r="A185" s="1"/>
      <c r="B185" s="1"/>
      <c r="C185" s="1"/>
      <c r="D185" s="1"/>
      <c r="E185" s="110"/>
      <c r="F185" s="1"/>
      <c r="G185" s="1"/>
      <c r="H185" s="110"/>
      <c r="I185" s="1"/>
      <c r="J185" s="1"/>
      <c r="K185" s="1"/>
      <c r="L185" s="1"/>
      <c r="M185" s="1"/>
      <c r="N185" s="1"/>
      <c r="O185" s="1"/>
      <c r="P185" s="1"/>
      <c r="Q185" s="1"/>
      <c r="R185" s="135"/>
      <c r="S185" s="135"/>
      <c r="T185" s="3"/>
      <c r="U185" s="1"/>
      <c r="V185" s="1"/>
    </row>
    <row r="186" spans="1:22" x14ac:dyDescent="0.25">
      <c r="A186" s="1"/>
      <c r="B186" s="1"/>
      <c r="C186" s="1"/>
      <c r="D186" s="1"/>
      <c r="E186" s="110"/>
      <c r="F186" s="1"/>
      <c r="G186" s="1"/>
      <c r="H186" s="110"/>
      <c r="I186" s="1"/>
      <c r="J186" s="1"/>
      <c r="K186" s="1"/>
      <c r="L186" s="1"/>
      <c r="M186" s="1"/>
      <c r="N186" s="1"/>
      <c r="O186" s="1"/>
      <c r="P186" s="1"/>
      <c r="Q186" s="1"/>
      <c r="R186" s="135"/>
      <c r="S186" s="135"/>
      <c r="T186" s="3"/>
      <c r="U186" s="1"/>
      <c r="V186" s="1"/>
    </row>
    <row r="187" spans="1:22" x14ac:dyDescent="0.25">
      <c r="A187" s="1"/>
      <c r="B187" s="1"/>
      <c r="C187" s="1"/>
      <c r="D187" s="1"/>
      <c r="E187" s="110"/>
      <c r="F187" s="1"/>
      <c r="G187" s="1"/>
      <c r="H187" s="110"/>
      <c r="I187" s="1"/>
      <c r="J187" s="1"/>
      <c r="K187" s="1"/>
      <c r="L187" s="1"/>
      <c r="M187" s="1"/>
      <c r="N187" s="1"/>
      <c r="O187" s="1"/>
      <c r="P187" s="1"/>
      <c r="Q187" s="1"/>
      <c r="R187" s="135"/>
      <c r="S187" s="135"/>
      <c r="T187" s="3"/>
      <c r="U187" s="1"/>
      <c r="V187" s="1"/>
    </row>
    <row r="188" spans="1:22" x14ac:dyDescent="0.25">
      <c r="A188" s="1"/>
      <c r="B188" s="1"/>
      <c r="C188" s="1"/>
      <c r="D188" s="1"/>
      <c r="E188" s="110"/>
      <c r="F188" s="1"/>
      <c r="G188" s="1"/>
      <c r="H188" s="110"/>
      <c r="I188" s="1"/>
      <c r="J188" s="1"/>
      <c r="K188" s="1"/>
      <c r="L188" s="1"/>
      <c r="M188" s="1"/>
      <c r="N188" s="1"/>
      <c r="O188" s="1"/>
      <c r="P188" s="1"/>
      <c r="Q188" s="1"/>
      <c r="R188" s="135"/>
      <c r="S188" s="135"/>
      <c r="T188" s="3"/>
      <c r="U188" s="1"/>
      <c r="V188" s="1"/>
    </row>
    <row r="189" spans="1:22" x14ac:dyDescent="0.25">
      <c r="A189" s="1"/>
      <c r="B189" s="1"/>
      <c r="C189" s="1"/>
      <c r="D189" s="1"/>
      <c r="E189" s="110"/>
      <c r="F189" s="1"/>
      <c r="G189" s="1"/>
      <c r="H189" s="110"/>
      <c r="I189" s="1"/>
      <c r="J189" s="1"/>
      <c r="K189" s="1"/>
      <c r="L189" s="1"/>
      <c r="M189" s="1"/>
      <c r="N189" s="1"/>
      <c r="O189" s="1"/>
      <c r="P189" s="1"/>
      <c r="Q189" s="1"/>
      <c r="R189" s="135"/>
      <c r="S189" s="135"/>
      <c r="T189" s="3"/>
      <c r="U189" s="1"/>
      <c r="V189" s="1"/>
    </row>
    <row r="190" spans="1:22" x14ac:dyDescent="0.25">
      <c r="A190" s="1"/>
      <c r="B190" s="1"/>
      <c r="C190" s="1"/>
      <c r="D190" s="1"/>
      <c r="E190" s="110"/>
      <c r="F190" s="1"/>
      <c r="G190" s="1"/>
      <c r="H190" s="110"/>
      <c r="I190" s="1"/>
      <c r="J190" s="1"/>
      <c r="K190" s="1"/>
      <c r="L190" s="1"/>
      <c r="M190" s="1"/>
      <c r="N190" s="1"/>
      <c r="O190" s="1"/>
      <c r="P190" s="1"/>
      <c r="Q190" s="1"/>
      <c r="R190" s="135"/>
      <c r="S190" s="135"/>
      <c r="T190" s="3"/>
      <c r="U190" s="1"/>
      <c r="V190" s="1"/>
    </row>
    <row r="191" spans="1:22" x14ac:dyDescent="0.25">
      <c r="A191" s="1"/>
      <c r="B191" s="1"/>
      <c r="C191" s="1"/>
      <c r="D191" s="1"/>
      <c r="E191" s="110"/>
      <c r="F191" s="1"/>
      <c r="G191" s="1"/>
      <c r="H191" s="110"/>
      <c r="I191" s="1"/>
      <c r="J191" s="1"/>
      <c r="K191" s="1"/>
      <c r="L191" s="1"/>
      <c r="M191" s="1"/>
      <c r="N191" s="1"/>
      <c r="O191" s="1"/>
      <c r="P191" s="1"/>
      <c r="Q191" s="1"/>
      <c r="R191" s="135"/>
      <c r="S191" s="135"/>
      <c r="T191" s="3"/>
      <c r="U191" s="1"/>
      <c r="V191" s="1"/>
    </row>
    <row r="192" spans="1:22" x14ac:dyDescent="0.25">
      <c r="A192" s="1"/>
      <c r="B192" s="1"/>
      <c r="C192" s="1"/>
      <c r="D192" s="1"/>
      <c r="E192" s="110"/>
      <c r="F192" s="1"/>
      <c r="G192" s="1"/>
      <c r="H192" s="110"/>
      <c r="I192" s="1"/>
      <c r="J192" s="1"/>
      <c r="K192" s="1"/>
      <c r="L192" s="1"/>
      <c r="M192" s="1"/>
      <c r="N192" s="1"/>
      <c r="O192" s="1"/>
      <c r="P192" s="1"/>
      <c r="Q192" s="1"/>
      <c r="R192" s="135"/>
      <c r="S192" s="135"/>
      <c r="T192" s="3"/>
      <c r="U192" s="1"/>
      <c r="V192" s="1"/>
    </row>
    <row r="193" spans="1:22" x14ac:dyDescent="0.25">
      <c r="A193" s="1"/>
      <c r="B193" s="1"/>
      <c r="C193" s="1"/>
      <c r="D193" s="1"/>
      <c r="E193" s="110"/>
      <c r="F193" s="1"/>
      <c r="G193" s="1"/>
      <c r="H193" s="110"/>
      <c r="I193" s="1"/>
      <c r="J193" s="1"/>
      <c r="K193" s="1"/>
      <c r="L193" s="1"/>
      <c r="M193" s="1"/>
      <c r="N193" s="1"/>
      <c r="O193" s="1"/>
      <c r="P193" s="1"/>
      <c r="Q193" s="1"/>
      <c r="R193" s="135"/>
      <c r="S193" s="135"/>
      <c r="T193" s="3"/>
      <c r="U193" s="1"/>
      <c r="V193" s="1"/>
    </row>
    <row r="194" spans="1:22" x14ac:dyDescent="0.25">
      <c r="A194" s="1"/>
      <c r="B194" s="1"/>
      <c r="C194" s="1"/>
      <c r="D194" s="1"/>
      <c r="E194" s="110"/>
      <c r="F194" s="1"/>
      <c r="G194" s="1"/>
      <c r="H194" s="110"/>
      <c r="I194" s="1"/>
      <c r="J194" s="1"/>
      <c r="K194" s="1"/>
      <c r="L194" s="1"/>
      <c r="M194" s="1"/>
      <c r="N194" s="1"/>
      <c r="O194" s="1"/>
      <c r="P194" s="1"/>
      <c r="Q194" s="1"/>
      <c r="R194" s="135"/>
      <c r="S194" s="135"/>
      <c r="T194" s="3"/>
      <c r="U194" s="1"/>
      <c r="V194" s="1"/>
    </row>
    <row r="195" spans="1:22" x14ac:dyDescent="0.25">
      <c r="A195" s="1"/>
      <c r="B195" s="1"/>
      <c r="C195" s="1"/>
      <c r="D195" s="1"/>
      <c r="E195" s="110"/>
      <c r="F195" s="1"/>
      <c r="G195" s="1"/>
      <c r="H195" s="110"/>
      <c r="I195" s="1"/>
      <c r="J195" s="1"/>
      <c r="K195" s="1"/>
      <c r="L195" s="1"/>
      <c r="M195" s="1"/>
      <c r="N195" s="1"/>
      <c r="O195" s="1"/>
      <c r="P195" s="1"/>
      <c r="Q195" s="1"/>
      <c r="R195" s="135"/>
      <c r="S195" s="135"/>
      <c r="T195" s="3"/>
      <c r="U195" s="1"/>
      <c r="V195" s="1"/>
    </row>
    <row r="196" spans="1:22" x14ac:dyDescent="0.25">
      <c r="A196" s="1"/>
      <c r="B196" s="1"/>
      <c r="C196" s="1"/>
      <c r="D196" s="1"/>
      <c r="E196" s="110"/>
      <c r="F196" s="1"/>
      <c r="G196" s="1"/>
      <c r="H196" s="110"/>
      <c r="I196" s="1"/>
      <c r="J196" s="1"/>
      <c r="K196" s="1"/>
      <c r="L196" s="1"/>
      <c r="M196" s="1"/>
      <c r="N196" s="1"/>
      <c r="O196" s="1"/>
      <c r="P196" s="1"/>
      <c r="Q196" s="1"/>
      <c r="R196" s="135"/>
      <c r="S196" s="135"/>
      <c r="T196" s="3"/>
      <c r="U196" s="1"/>
      <c r="V196" s="1"/>
    </row>
    <row r="197" spans="1:22" x14ac:dyDescent="0.25">
      <c r="A197" s="1"/>
      <c r="B197" s="1"/>
      <c r="C197" s="1"/>
      <c r="D197" s="1"/>
      <c r="E197" s="110"/>
      <c r="F197" s="1"/>
      <c r="G197" s="1"/>
      <c r="H197" s="110"/>
      <c r="I197" s="1"/>
      <c r="J197" s="1"/>
      <c r="K197" s="1"/>
      <c r="L197" s="1"/>
      <c r="M197" s="1"/>
      <c r="N197" s="1"/>
      <c r="O197" s="1"/>
      <c r="P197" s="1"/>
      <c r="Q197" s="1"/>
      <c r="R197" s="135"/>
      <c r="S197" s="135"/>
      <c r="T197" s="3"/>
      <c r="U197" s="1"/>
      <c r="V197" s="1"/>
    </row>
    <row r="198" spans="1:22" x14ac:dyDescent="0.25">
      <c r="A198" s="1"/>
      <c r="B198" s="1"/>
      <c r="C198" s="1"/>
      <c r="D198" s="1"/>
      <c r="E198" s="110"/>
      <c r="F198" s="1"/>
      <c r="G198" s="1"/>
      <c r="H198" s="110"/>
      <c r="I198" s="1"/>
      <c r="J198" s="1"/>
      <c r="K198" s="1"/>
      <c r="L198" s="1"/>
      <c r="M198" s="1"/>
      <c r="N198" s="1"/>
      <c r="O198" s="1"/>
      <c r="P198" s="1"/>
      <c r="Q198" s="1"/>
      <c r="R198" s="135"/>
      <c r="S198" s="135"/>
      <c r="T198" s="3"/>
      <c r="U198" s="1"/>
      <c r="V198" s="1"/>
    </row>
    <row r="199" spans="1:22" x14ac:dyDescent="0.25">
      <c r="A199" s="1"/>
      <c r="B199" s="1"/>
      <c r="C199" s="1"/>
      <c r="D199" s="1"/>
      <c r="E199" s="110"/>
      <c r="F199" s="1"/>
      <c r="G199" s="1"/>
      <c r="H199" s="110"/>
      <c r="I199" s="1"/>
      <c r="J199" s="1"/>
      <c r="K199" s="1"/>
      <c r="L199" s="1"/>
      <c r="M199" s="1"/>
      <c r="N199" s="1"/>
      <c r="O199" s="1"/>
      <c r="P199" s="1"/>
      <c r="Q199" s="1"/>
      <c r="R199" s="135"/>
      <c r="S199" s="135"/>
      <c r="T199" s="3"/>
      <c r="U199" s="1"/>
      <c r="V199" s="1"/>
    </row>
    <row r="200" spans="1:22" x14ac:dyDescent="0.25">
      <c r="A200" s="1"/>
      <c r="B200" s="1"/>
      <c r="C200" s="1"/>
      <c r="D200" s="1"/>
      <c r="E200" s="110"/>
      <c r="F200" s="1"/>
      <c r="G200" s="1"/>
      <c r="H200" s="110"/>
      <c r="I200" s="1"/>
      <c r="J200" s="1"/>
      <c r="K200" s="1"/>
      <c r="L200" s="1"/>
      <c r="M200" s="1"/>
      <c r="N200" s="1"/>
      <c r="O200" s="1"/>
      <c r="P200" s="1"/>
      <c r="Q200" s="1"/>
      <c r="R200" s="135"/>
      <c r="S200" s="135"/>
      <c r="T200" s="3"/>
      <c r="U200" s="1"/>
      <c r="V200" s="1"/>
    </row>
    <row r="201" spans="1:22" x14ac:dyDescent="0.25">
      <c r="A201" s="1"/>
      <c r="B201" s="1"/>
      <c r="C201" s="1"/>
      <c r="D201" s="1"/>
      <c r="E201" s="110"/>
      <c r="F201" s="1"/>
      <c r="G201" s="1"/>
      <c r="H201" s="110"/>
      <c r="I201" s="1"/>
      <c r="J201" s="1"/>
      <c r="K201" s="1"/>
      <c r="L201" s="1"/>
      <c r="M201" s="1"/>
      <c r="N201" s="1"/>
      <c r="O201" s="1"/>
      <c r="P201" s="1"/>
      <c r="Q201" s="1"/>
      <c r="R201" s="135"/>
      <c r="S201" s="135"/>
      <c r="T201" s="3"/>
      <c r="U201" s="1"/>
      <c r="V201" s="1"/>
    </row>
    <row r="202" spans="1:22" x14ac:dyDescent="0.25">
      <c r="A202" s="1"/>
      <c r="B202" s="1"/>
      <c r="C202" s="1"/>
      <c r="D202" s="1"/>
      <c r="E202" s="110"/>
      <c r="F202" s="1"/>
      <c r="G202" s="1"/>
      <c r="H202" s="110"/>
      <c r="I202" s="1"/>
      <c r="J202" s="1"/>
      <c r="K202" s="1"/>
      <c r="L202" s="1"/>
      <c r="M202" s="1"/>
      <c r="N202" s="1"/>
      <c r="O202" s="1"/>
      <c r="P202" s="1"/>
      <c r="Q202" s="1"/>
      <c r="R202" s="135"/>
      <c r="S202" s="135"/>
      <c r="T202" s="3"/>
      <c r="U202" s="1"/>
      <c r="V202" s="1"/>
    </row>
    <row r="203" spans="1:22" x14ac:dyDescent="0.25">
      <c r="A203" s="1"/>
      <c r="B203" s="1"/>
      <c r="C203" s="1"/>
      <c r="D203" s="1"/>
      <c r="E203" s="110"/>
      <c r="F203" s="1"/>
      <c r="G203" s="1"/>
      <c r="H203" s="110"/>
      <c r="I203" s="1"/>
      <c r="J203" s="1"/>
      <c r="K203" s="1"/>
      <c r="L203" s="1"/>
      <c r="M203" s="1"/>
      <c r="N203" s="1"/>
      <c r="O203" s="1"/>
      <c r="P203" s="1"/>
      <c r="Q203" s="1"/>
      <c r="R203" s="135"/>
      <c r="S203" s="135"/>
      <c r="T203" s="3"/>
      <c r="U203" s="1"/>
      <c r="V203" s="1"/>
    </row>
    <row r="204" spans="1:22" x14ac:dyDescent="0.25">
      <c r="A204" s="1"/>
      <c r="B204" s="1"/>
      <c r="C204" s="1"/>
      <c r="D204" s="1"/>
      <c r="E204" s="110"/>
      <c r="F204" s="1"/>
      <c r="G204" s="1"/>
      <c r="H204" s="110"/>
      <c r="I204" s="1"/>
      <c r="J204" s="1"/>
      <c r="K204" s="1"/>
      <c r="L204" s="1"/>
      <c r="M204" s="1"/>
      <c r="N204" s="1"/>
      <c r="O204" s="1"/>
      <c r="P204" s="1"/>
      <c r="Q204" s="1"/>
      <c r="R204" s="135"/>
      <c r="S204" s="135"/>
      <c r="T204" s="3"/>
      <c r="U204" s="1"/>
      <c r="V204" s="1"/>
    </row>
    <row r="205" spans="1:22" x14ac:dyDescent="0.25">
      <c r="A205" s="1"/>
      <c r="B205" s="1"/>
      <c r="C205" s="1"/>
      <c r="D205" s="1"/>
      <c r="E205" s="110"/>
      <c r="F205" s="1"/>
      <c r="G205" s="1"/>
      <c r="H205" s="110"/>
      <c r="I205" s="1"/>
      <c r="J205" s="1"/>
      <c r="K205" s="1"/>
      <c r="L205" s="1"/>
      <c r="M205" s="1"/>
      <c r="N205" s="1"/>
      <c r="O205" s="1"/>
      <c r="P205" s="1"/>
      <c r="Q205" s="1"/>
      <c r="R205" s="135"/>
      <c r="S205" s="135"/>
      <c r="T205" s="3"/>
      <c r="U205" s="1"/>
      <c r="V205" s="1"/>
    </row>
    <row r="206" spans="1:22" x14ac:dyDescent="0.25">
      <c r="A206" s="1"/>
      <c r="B206" s="1"/>
      <c r="C206" s="1"/>
      <c r="D206" s="1"/>
      <c r="E206" s="110"/>
      <c r="F206" s="1"/>
      <c r="G206" s="1"/>
      <c r="H206" s="110"/>
      <c r="I206" s="1"/>
      <c r="J206" s="1"/>
      <c r="K206" s="1"/>
      <c r="L206" s="1"/>
      <c r="M206" s="1"/>
      <c r="N206" s="1"/>
      <c r="O206" s="1"/>
      <c r="P206" s="1"/>
      <c r="Q206" s="1"/>
      <c r="R206" s="135"/>
      <c r="S206" s="135"/>
      <c r="T206" s="3"/>
      <c r="U206" s="1"/>
      <c r="V206" s="1"/>
    </row>
    <row r="207" spans="1:22" x14ac:dyDescent="0.25">
      <c r="A207" s="1"/>
      <c r="B207" s="1"/>
      <c r="C207" s="1"/>
      <c r="D207" s="1"/>
      <c r="E207" s="110"/>
      <c r="F207" s="1"/>
      <c r="G207" s="1"/>
      <c r="H207" s="110"/>
      <c r="I207" s="1"/>
      <c r="J207" s="1"/>
      <c r="K207" s="1"/>
      <c r="L207" s="1"/>
      <c r="M207" s="1"/>
      <c r="N207" s="1"/>
      <c r="O207" s="1"/>
      <c r="P207" s="1"/>
      <c r="Q207" s="1"/>
      <c r="R207" s="135"/>
      <c r="S207" s="135"/>
      <c r="T207" s="3"/>
      <c r="U207" s="1"/>
      <c r="V207" s="1"/>
    </row>
    <row r="208" spans="1:22" x14ac:dyDescent="0.25">
      <c r="A208" s="1"/>
      <c r="B208" s="1"/>
      <c r="C208" s="1"/>
      <c r="D208" s="1"/>
      <c r="E208" s="110"/>
      <c r="F208" s="1"/>
      <c r="G208" s="1"/>
      <c r="H208" s="110"/>
      <c r="I208" s="1"/>
      <c r="J208" s="1"/>
      <c r="K208" s="1"/>
      <c r="L208" s="1"/>
      <c r="M208" s="1"/>
      <c r="N208" s="1"/>
      <c r="O208" s="1"/>
      <c r="P208" s="1"/>
      <c r="Q208" s="1"/>
      <c r="R208" s="135"/>
      <c r="S208" s="135"/>
      <c r="T208" s="3"/>
      <c r="U208" s="1"/>
      <c r="V208" s="1"/>
    </row>
    <row r="209" spans="1:22" x14ac:dyDescent="0.25">
      <c r="A209" s="1"/>
      <c r="B209" s="1"/>
      <c r="C209" s="1"/>
      <c r="D209" s="1"/>
      <c r="E209" s="110"/>
      <c r="F209" s="1"/>
      <c r="G209" s="1"/>
      <c r="H209" s="110"/>
      <c r="I209" s="1"/>
      <c r="J209" s="1"/>
      <c r="K209" s="1"/>
      <c r="L209" s="1"/>
      <c r="M209" s="1"/>
      <c r="N209" s="1"/>
      <c r="O209" s="1"/>
      <c r="P209" s="1"/>
      <c r="Q209" s="1"/>
      <c r="R209" s="135"/>
      <c r="S209" s="135"/>
      <c r="T209" s="3"/>
      <c r="U209" s="1"/>
      <c r="V209" s="1"/>
    </row>
    <row r="210" spans="1:22" x14ac:dyDescent="0.25">
      <c r="A210" s="1"/>
      <c r="B210" s="1"/>
      <c r="C210" s="1"/>
      <c r="D210" s="1"/>
      <c r="E210" s="110"/>
      <c r="F210" s="1"/>
      <c r="G210" s="1"/>
      <c r="H210" s="110"/>
      <c r="I210" s="1"/>
      <c r="J210" s="1"/>
      <c r="K210" s="1"/>
      <c r="L210" s="1"/>
      <c r="M210" s="1"/>
      <c r="N210" s="1"/>
      <c r="O210" s="1"/>
      <c r="P210" s="1"/>
      <c r="Q210" s="1"/>
      <c r="R210" s="135"/>
      <c r="S210" s="135"/>
      <c r="T210" s="3"/>
      <c r="U210" s="1"/>
      <c r="V210" s="1"/>
    </row>
    <row r="211" spans="1:22" x14ac:dyDescent="0.25">
      <c r="A211" s="1"/>
      <c r="B211" s="1"/>
      <c r="C211" s="1"/>
      <c r="D211" s="1"/>
      <c r="E211" s="110"/>
      <c r="F211" s="1"/>
      <c r="G211" s="1"/>
      <c r="H211" s="110"/>
      <c r="I211" s="1"/>
      <c r="J211" s="1"/>
      <c r="K211" s="1"/>
      <c r="L211" s="1"/>
      <c r="M211" s="1"/>
      <c r="N211" s="1"/>
      <c r="O211" s="1"/>
      <c r="P211" s="1"/>
      <c r="Q211" s="1"/>
      <c r="R211" s="135"/>
      <c r="S211" s="135"/>
      <c r="T211" s="3"/>
      <c r="U211" s="1"/>
      <c r="V211" s="1"/>
    </row>
    <row r="212" spans="1:22" x14ac:dyDescent="0.25">
      <c r="A212" s="1"/>
      <c r="B212" s="1"/>
      <c r="C212" s="1"/>
      <c r="D212" s="1"/>
      <c r="E212" s="110"/>
      <c r="F212" s="1"/>
      <c r="G212" s="1"/>
      <c r="H212" s="110"/>
      <c r="I212" s="1"/>
      <c r="J212" s="1"/>
      <c r="K212" s="1"/>
      <c r="L212" s="1"/>
      <c r="M212" s="1"/>
      <c r="N212" s="1"/>
      <c r="O212" s="1"/>
      <c r="P212" s="1"/>
      <c r="Q212" s="1"/>
      <c r="R212" s="135"/>
      <c r="S212" s="135"/>
      <c r="T212" s="3"/>
      <c r="U212" s="1"/>
      <c r="V212" s="1"/>
    </row>
    <row r="213" spans="1:22" x14ac:dyDescent="0.25">
      <c r="A213" s="1"/>
      <c r="B213" s="1"/>
      <c r="C213" s="1"/>
      <c r="D213" s="1"/>
      <c r="E213" s="110"/>
      <c r="F213" s="1"/>
      <c r="G213" s="1"/>
      <c r="H213" s="110"/>
      <c r="I213" s="1"/>
      <c r="J213" s="1"/>
      <c r="K213" s="1"/>
      <c r="L213" s="1"/>
      <c r="M213" s="1"/>
      <c r="N213" s="1"/>
      <c r="O213" s="1"/>
      <c r="P213" s="1"/>
      <c r="Q213" s="1"/>
      <c r="R213" s="135"/>
      <c r="S213" s="135"/>
      <c r="T213" s="3"/>
      <c r="U213" s="1"/>
      <c r="V213" s="1"/>
    </row>
    <row r="214" spans="1:22" x14ac:dyDescent="0.25">
      <c r="A214" s="1"/>
      <c r="B214" s="1"/>
      <c r="C214" s="1"/>
      <c r="D214" s="1"/>
      <c r="E214" s="110"/>
      <c r="F214" s="1"/>
      <c r="G214" s="1"/>
      <c r="H214" s="110"/>
      <c r="I214" s="1"/>
      <c r="J214" s="1"/>
      <c r="K214" s="1"/>
      <c r="L214" s="1"/>
      <c r="M214" s="1"/>
      <c r="N214" s="1"/>
      <c r="O214" s="1"/>
      <c r="P214" s="1"/>
      <c r="Q214" s="1"/>
      <c r="R214" s="135"/>
      <c r="S214" s="135"/>
      <c r="T214" s="3"/>
      <c r="U214" s="1"/>
      <c r="V214" s="1"/>
    </row>
    <row r="215" spans="1:22" x14ac:dyDescent="0.25">
      <c r="A215" s="1"/>
      <c r="B215" s="1"/>
      <c r="C215" s="1"/>
      <c r="D215" s="1"/>
      <c r="E215" s="110"/>
      <c r="F215" s="1"/>
      <c r="G215" s="1"/>
      <c r="H215" s="110"/>
      <c r="I215" s="1"/>
      <c r="J215" s="1"/>
      <c r="K215" s="1"/>
      <c r="L215" s="1"/>
      <c r="M215" s="1"/>
      <c r="N215" s="1"/>
      <c r="O215" s="1"/>
      <c r="P215" s="1"/>
      <c r="Q215" s="1"/>
      <c r="R215" s="135"/>
      <c r="S215" s="135"/>
      <c r="T215" s="3"/>
      <c r="U215" s="1"/>
      <c r="V215" s="1"/>
    </row>
    <row r="216" spans="1:22" x14ac:dyDescent="0.25">
      <c r="A216" s="1"/>
      <c r="B216" s="1"/>
      <c r="C216" s="1"/>
      <c r="D216" s="1"/>
      <c r="E216" s="110"/>
      <c r="F216" s="1"/>
      <c r="G216" s="1"/>
      <c r="H216" s="110"/>
      <c r="I216" s="1"/>
      <c r="J216" s="1"/>
      <c r="K216" s="1"/>
      <c r="L216" s="1"/>
      <c r="M216" s="1"/>
      <c r="N216" s="1"/>
      <c r="O216" s="1"/>
      <c r="P216" s="1"/>
      <c r="Q216" s="1"/>
      <c r="R216" s="135"/>
      <c r="S216" s="135"/>
      <c r="T216" s="3"/>
      <c r="U216" s="1"/>
      <c r="V216" s="1"/>
    </row>
    <row r="217" spans="1:22" x14ac:dyDescent="0.25">
      <c r="A217" s="1"/>
      <c r="B217" s="1"/>
      <c r="C217" s="1"/>
      <c r="D217" s="1"/>
      <c r="E217" s="110"/>
      <c r="F217" s="1"/>
      <c r="G217" s="1"/>
      <c r="H217" s="110"/>
      <c r="I217" s="1"/>
      <c r="J217" s="1"/>
      <c r="K217" s="1"/>
      <c r="L217" s="1"/>
      <c r="M217" s="1"/>
      <c r="N217" s="1"/>
      <c r="O217" s="1"/>
      <c r="P217" s="1"/>
      <c r="Q217" s="1"/>
      <c r="R217" s="135"/>
      <c r="S217" s="135"/>
      <c r="T217" s="3"/>
      <c r="U217" s="1"/>
      <c r="V217" s="1"/>
    </row>
    <row r="218" spans="1:22" x14ac:dyDescent="0.25">
      <c r="A218" s="1"/>
      <c r="B218" s="1"/>
      <c r="C218" s="1"/>
      <c r="D218" s="1"/>
      <c r="E218" s="110"/>
      <c r="F218" s="1"/>
      <c r="G218" s="1"/>
      <c r="H218" s="110"/>
      <c r="I218" s="1"/>
      <c r="J218" s="1"/>
      <c r="K218" s="1"/>
      <c r="L218" s="1"/>
      <c r="M218" s="1"/>
      <c r="N218" s="1"/>
      <c r="O218" s="1"/>
      <c r="P218" s="1"/>
      <c r="Q218" s="1"/>
      <c r="R218" s="135"/>
      <c r="S218" s="135"/>
      <c r="T218" s="3"/>
      <c r="U218" s="1"/>
      <c r="V218" s="1"/>
    </row>
    <row r="219" spans="1:22" x14ac:dyDescent="0.25">
      <c r="A219" s="1"/>
      <c r="B219" s="1"/>
      <c r="C219" s="1"/>
      <c r="D219" s="1"/>
      <c r="E219" s="110"/>
      <c r="F219" s="1"/>
      <c r="G219" s="1"/>
      <c r="H219" s="110"/>
      <c r="I219" s="1"/>
      <c r="J219" s="1"/>
      <c r="K219" s="1"/>
      <c r="L219" s="1"/>
      <c r="M219" s="1"/>
      <c r="N219" s="1"/>
      <c r="O219" s="1"/>
      <c r="P219" s="1"/>
      <c r="Q219" s="1"/>
      <c r="R219" s="135"/>
      <c r="S219" s="135"/>
      <c r="T219" s="3"/>
      <c r="U219" s="1"/>
      <c r="V219" s="1"/>
    </row>
    <row r="220" spans="1:22" x14ac:dyDescent="0.25">
      <c r="A220" s="1"/>
      <c r="B220" s="1"/>
      <c r="C220" s="1"/>
      <c r="D220" s="1"/>
      <c r="E220" s="110"/>
      <c r="F220" s="1"/>
      <c r="G220" s="1"/>
      <c r="H220" s="110"/>
      <c r="I220" s="1"/>
      <c r="J220" s="1"/>
      <c r="K220" s="1"/>
      <c r="L220" s="1"/>
      <c r="M220" s="1"/>
      <c r="N220" s="1"/>
      <c r="O220" s="1"/>
      <c r="P220" s="1"/>
      <c r="Q220" s="1"/>
      <c r="R220" s="135"/>
      <c r="S220" s="135"/>
      <c r="T220" s="3"/>
      <c r="U220" s="1"/>
      <c r="V220" s="1"/>
    </row>
    <row r="221" spans="1:22" x14ac:dyDescent="0.25">
      <c r="A221" s="1"/>
      <c r="B221" s="1"/>
      <c r="C221" s="1"/>
      <c r="D221" s="1"/>
      <c r="E221" s="110"/>
      <c r="F221" s="1"/>
      <c r="G221" s="1"/>
      <c r="H221" s="110"/>
      <c r="I221" s="1"/>
      <c r="J221" s="1"/>
      <c r="K221" s="1"/>
      <c r="L221" s="1"/>
      <c r="M221" s="1"/>
      <c r="N221" s="1"/>
      <c r="O221" s="1"/>
      <c r="P221" s="1"/>
      <c r="Q221" s="1"/>
      <c r="R221" s="135"/>
      <c r="S221" s="135"/>
      <c r="T221" s="3"/>
      <c r="U221" s="1"/>
      <c r="V221" s="1"/>
    </row>
    <row r="222" spans="1:22" x14ac:dyDescent="0.25">
      <c r="A222" s="1"/>
      <c r="B222" s="1"/>
      <c r="C222" s="1"/>
      <c r="D222" s="1"/>
      <c r="E222" s="110"/>
      <c r="F222" s="1"/>
      <c r="G222" s="1"/>
      <c r="H222" s="110"/>
      <c r="I222" s="1"/>
      <c r="J222" s="1"/>
      <c r="K222" s="1"/>
      <c r="L222" s="1"/>
      <c r="M222" s="1"/>
      <c r="N222" s="1"/>
      <c r="O222" s="1"/>
      <c r="P222" s="1"/>
      <c r="Q222" s="1"/>
      <c r="R222" s="135"/>
      <c r="S222" s="135"/>
      <c r="T222" s="3"/>
      <c r="U222" s="1"/>
      <c r="V222" s="1"/>
    </row>
    <row r="223" spans="1:22" x14ac:dyDescent="0.25">
      <c r="A223" s="1"/>
      <c r="B223" s="1"/>
      <c r="C223" s="1"/>
      <c r="D223" s="1"/>
      <c r="E223" s="110"/>
      <c r="F223" s="1"/>
      <c r="G223" s="1"/>
      <c r="H223" s="110"/>
      <c r="I223" s="1"/>
      <c r="J223" s="1"/>
      <c r="K223" s="1"/>
      <c r="L223" s="1"/>
      <c r="M223" s="1"/>
      <c r="N223" s="1"/>
      <c r="O223" s="1"/>
      <c r="P223" s="1"/>
      <c r="Q223" s="1"/>
      <c r="R223" s="135"/>
      <c r="S223" s="135"/>
      <c r="T223" s="3"/>
      <c r="U223" s="1"/>
      <c r="V223" s="1"/>
    </row>
    <row r="224" spans="1:22" x14ac:dyDescent="0.25">
      <c r="A224" s="1"/>
      <c r="B224" s="1"/>
      <c r="C224" s="1"/>
      <c r="D224" s="1"/>
      <c r="E224" s="110"/>
      <c r="F224" s="1"/>
      <c r="G224" s="1"/>
      <c r="H224" s="110"/>
      <c r="I224" s="1"/>
      <c r="J224" s="1"/>
      <c r="K224" s="1"/>
      <c r="L224" s="1"/>
      <c r="M224" s="1"/>
      <c r="N224" s="1"/>
      <c r="O224" s="1"/>
      <c r="P224" s="1"/>
      <c r="Q224" s="1"/>
      <c r="R224" s="135"/>
      <c r="S224" s="135"/>
      <c r="T224" s="3"/>
      <c r="U224" s="1"/>
      <c r="V224" s="1"/>
    </row>
    <row r="225" spans="1:22" x14ac:dyDescent="0.25">
      <c r="A225" s="1"/>
      <c r="B225" s="1"/>
      <c r="C225" s="1"/>
      <c r="D225" s="1"/>
      <c r="E225" s="110"/>
      <c r="F225" s="1"/>
      <c r="G225" s="1"/>
      <c r="H225" s="110"/>
      <c r="I225" s="1"/>
      <c r="J225" s="1"/>
      <c r="K225" s="1"/>
      <c r="L225" s="1"/>
      <c r="M225" s="1"/>
      <c r="N225" s="1"/>
      <c r="O225" s="1"/>
      <c r="P225" s="1"/>
      <c r="Q225" s="1"/>
      <c r="R225" s="135"/>
      <c r="S225" s="135"/>
      <c r="T225" s="3"/>
      <c r="U225" s="1"/>
      <c r="V225" s="1"/>
    </row>
    <row r="226" spans="1:22" x14ac:dyDescent="0.25">
      <c r="A226" s="1"/>
      <c r="B226" s="1"/>
      <c r="C226" s="1"/>
      <c r="D226" s="1"/>
      <c r="E226" s="110"/>
      <c r="F226" s="1"/>
      <c r="G226" s="1"/>
      <c r="H226" s="110"/>
      <c r="I226" s="1"/>
      <c r="J226" s="1"/>
      <c r="K226" s="1"/>
      <c r="L226" s="1"/>
      <c r="M226" s="1"/>
      <c r="N226" s="1"/>
      <c r="O226" s="1"/>
      <c r="P226" s="1"/>
      <c r="Q226" s="1"/>
      <c r="R226" s="135"/>
      <c r="S226" s="135"/>
      <c r="T226" s="3"/>
      <c r="U226" s="1"/>
      <c r="V226" s="1"/>
    </row>
    <row r="227" spans="1:22" x14ac:dyDescent="0.25">
      <c r="A227" s="1"/>
      <c r="B227" s="1"/>
      <c r="C227" s="1"/>
      <c r="D227" s="1"/>
      <c r="E227" s="110"/>
      <c r="F227" s="1"/>
      <c r="G227" s="1"/>
      <c r="H227" s="110"/>
      <c r="I227" s="1"/>
      <c r="J227" s="1"/>
      <c r="K227" s="1"/>
      <c r="L227" s="1"/>
      <c r="M227" s="1"/>
      <c r="N227" s="1"/>
      <c r="O227" s="1"/>
      <c r="P227" s="1"/>
      <c r="Q227" s="1"/>
      <c r="R227" s="135"/>
      <c r="S227" s="135"/>
      <c r="T227" s="3"/>
      <c r="U227" s="1"/>
      <c r="V227" s="1"/>
    </row>
    <row r="228" spans="1:22" x14ac:dyDescent="0.25">
      <c r="A228" s="1"/>
      <c r="B228" s="1"/>
      <c r="C228" s="1"/>
      <c r="D228" s="1"/>
      <c r="E228" s="110"/>
      <c r="F228" s="1"/>
      <c r="G228" s="1"/>
      <c r="H228" s="110"/>
      <c r="I228" s="1"/>
      <c r="J228" s="1"/>
      <c r="K228" s="1"/>
      <c r="L228" s="1"/>
      <c r="M228" s="1"/>
      <c r="N228" s="1"/>
      <c r="O228" s="1"/>
      <c r="P228" s="1"/>
      <c r="Q228" s="1"/>
      <c r="R228" s="135"/>
      <c r="S228" s="135"/>
      <c r="T228" s="3"/>
      <c r="U228" s="1"/>
      <c r="V228" s="1"/>
    </row>
    <row r="229" spans="1:22" x14ac:dyDescent="0.25">
      <c r="A229" s="1"/>
      <c r="B229" s="1"/>
      <c r="C229" s="1"/>
      <c r="D229" s="1"/>
      <c r="E229" s="110"/>
      <c r="F229" s="1"/>
      <c r="G229" s="1"/>
      <c r="H229" s="110"/>
      <c r="I229" s="1"/>
      <c r="J229" s="1"/>
      <c r="K229" s="1"/>
      <c r="L229" s="1"/>
      <c r="M229" s="1"/>
      <c r="N229" s="1"/>
      <c r="O229" s="1"/>
      <c r="P229" s="1"/>
      <c r="Q229" s="1"/>
      <c r="R229" s="135"/>
      <c r="S229" s="135"/>
      <c r="T229" s="3"/>
      <c r="U229" s="1"/>
      <c r="V229" s="1"/>
    </row>
    <row r="230" spans="1:22" x14ac:dyDescent="0.25">
      <c r="A230" s="1"/>
      <c r="B230" s="1"/>
      <c r="C230" s="1"/>
      <c r="D230" s="1"/>
      <c r="E230" s="110"/>
      <c r="F230" s="1"/>
      <c r="G230" s="1"/>
      <c r="H230" s="110"/>
      <c r="I230" s="1"/>
      <c r="J230" s="1"/>
      <c r="K230" s="1"/>
      <c r="L230" s="1"/>
      <c r="M230" s="1"/>
      <c r="N230" s="1"/>
      <c r="O230" s="1"/>
      <c r="P230" s="1"/>
      <c r="Q230" s="1"/>
      <c r="R230" s="135"/>
      <c r="S230" s="135"/>
      <c r="T230" s="3"/>
      <c r="U230" s="1"/>
      <c r="V230" s="1"/>
    </row>
    <row r="231" spans="1:22" x14ac:dyDescent="0.25">
      <c r="A231" s="1"/>
      <c r="B231" s="1"/>
      <c r="C231" s="1"/>
      <c r="D231" s="1"/>
      <c r="E231" s="110"/>
      <c r="F231" s="1"/>
      <c r="G231" s="1"/>
      <c r="H231" s="110"/>
      <c r="I231" s="1"/>
      <c r="J231" s="1"/>
      <c r="K231" s="1"/>
      <c r="L231" s="1"/>
      <c r="M231" s="1"/>
      <c r="N231" s="1"/>
      <c r="O231" s="1"/>
      <c r="P231" s="1"/>
      <c r="Q231" s="1"/>
      <c r="R231" s="135"/>
      <c r="S231" s="135"/>
      <c r="T231" s="3"/>
      <c r="U231" s="1"/>
      <c r="V231" s="1"/>
    </row>
    <row r="232" spans="1:22" x14ac:dyDescent="0.25">
      <c r="A232" s="1"/>
      <c r="B232" s="1"/>
      <c r="C232" s="1"/>
      <c r="D232" s="1"/>
      <c r="E232" s="110"/>
      <c r="F232" s="1"/>
      <c r="G232" s="1"/>
      <c r="H232" s="110"/>
      <c r="I232" s="1"/>
      <c r="J232" s="1"/>
      <c r="K232" s="1"/>
      <c r="L232" s="1"/>
      <c r="M232" s="1"/>
      <c r="N232" s="1"/>
      <c r="O232" s="1"/>
      <c r="P232" s="1"/>
      <c r="Q232" s="1"/>
      <c r="R232" s="135"/>
      <c r="S232" s="135"/>
      <c r="T232" s="3"/>
      <c r="U232" s="1"/>
      <c r="V232" s="1"/>
    </row>
    <row r="233" spans="1:22" x14ac:dyDescent="0.25">
      <c r="A233" s="1"/>
      <c r="B233" s="1"/>
      <c r="C233" s="1"/>
      <c r="D233" s="1"/>
      <c r="E233" s="110"/>
      <c r="F233" s="1"/>
      <c r="G233" s="1"/>
      <c r="H233" s="110"/>
      <c r="I233" s="1"/>
      <c r="J233" s="1"/>
      <c r="K233" s="1"/>
      <c r="L233" s="1"/>
      <c r="M233" s="1"/>
      <c r="N233" s="1"/>
      <c r="O233" s="1"/>
      <c r="P233" s="1"/>
      <c r="Q233" s="1"/>
      <c r="R233" s="135"/>
      <c r="S233" s="135"/>
      <c r="T233" s="3"/>
      <c r="U233" s="1"/>
      <c r="V233" s="1"/>
    </row>
    <row r="234" spans="1:22" x14ac:dyDescent="0.25">
      <c r="A234" s="1"/>
      <c r="B234" s="1"/>
      <c r="C234" s="1"/>
      <c r="D234" s="1"/>
      <c r="E234" s="110"/>
      <c r="F234" s="1"/>
      <c r="G234" s="1"/>
      <c r="H234" s="110"/>
      <c r="I234" s="1"/>
      <c r="J234" s="1"/>
      <c r="K234" s="1"/>
      <c r="L234" s="1"/>
      <c r="M234" s="1"/>
      <c r="N234" s="1"/>
      <c r="O234" s="1"/>
      <c r="P234" s="1"/>
      <c r="Q234" s="1"/>
      <c r="R234" s="135"/>
      <c r="S234" s="135"/>
      <c r="T234" s="3"/>
      <c r="U234" s="1"/>
      <c r="V234" s="1"/>
    </row>
    <row r="235" spans="1:22" x14ac:dyDescent="0.25">
      <c r="A235" s="1"/>
      <c r="B235" s="1"/>
      <c r="C235" s="1"/>
      <c r="D235" s="1"/>
      <c r="E235" s="110"/>
      <c r="F235" s="1"/>
      <c r="G235" s="1"/>
      <c r="H235" s="110"/>
      <c r="I235" s="1"/>
      <c r="J235" s="1"/>
      <c r="K235" s="1"/>
      <c r="L235" s="1"/>
      <c r="M235" s="1"/>
      <c r="N235" s="1"/>
      <c r="O235" s="1"/>
      <c r="P235" s="1"/>
      <c r="Q235" s="1"/>
      <c r="R235" s="135"/>
      <c r="S235" s="135"/>
      <c r="T235" s="3"/>
      <c r="U235" s="1"/>
      <c r="V235" s="1"/>
    </row>
    <row r="236" spans="1:22" x14ac:dyDescent="0.25">
      <c r="A236" s="1"/>
      <c r="B236" s="1"/>
      <c r="C236" s="1"/>
      <c r="D236" s="1"/>
      <c r="E236" s="110"/>
      <c r="F236" s="1"/>
      <c r="G236" s="1"/>
      <c r="H236" s="110"/>
      <c r="I236" s="1"/>
      <c r="J236" s="1"/>
      <c r="K236" s="1"/>
      <c r="L236" s="1"/>
      <c r="M236" s="1"/>
      <c r="N236" s="1"/>
      <c r="O236" s="1"/>
      <c r="P236" s="1"/>
      <c r="Q236" s="1"/>
      <c r="R236" s="135"/>
      <c r="S236" s="135"/>
      <c r="T236" s="3"/>
      <c r="U236" s="1"/>
      <c r="V236" s="1"/>
    </row>
    <row r="237" spans="1:22" x14ac:dyDescent="0.25">
      <c r="A237" s="1"/>
      <c r="B237" s="1"/>
      <c r="C237" s="1"/>
      <c r="D237" s="1"/>
      <c r="E237" s="110"/>
      <c r="F237" s="1"/>
      <c r="G237" s="1"/>
      <c r="H237" s="110"/>
      <c r="I237" s="1"/>
      <c r="J237" s="1"/>
      <c r="K237" s="1"/>
      <c r="L237" s="1"/>
      <c r="M237" s="1"/>
      <c r="N237" s="1"/>
      <c r="O237" s="1"/>
      <c r="P237" s="1"/>
      <c r="Q237" s="1"/>
      <c r="R237" s="135"/>
      <c r="S237" s="135"/>
      <c r="T237" s="3"/>
      <c r="U237" s="1"/>
      <c r="V237" s="1"/>
    </row>
    <row r="238" spans="1:22" x14ac:dyDescent="0.25">
      <c r="A238" s="1"/>
      <c r="B238" s="1"/>
      <c r="C238" s="1"/>
      <c r="D238" s="1"/>
      <c r="E238" s="110"/>
      <c r="F238" s="1"/>
      <c r="G238" s="1"/>
      <c r="H238" s="110"/>
      <c r="I238" s="1"/>
      <c r="J238" s="1"/>
      <c r="K238" s="1"/>
      <c r="L238" s="1"/>
      <c r="M238" s="1"/>
      <c r="N238" s="1"/>
      <c r="O238" s="1"/>
      <c r="P238" s="1"/>
      <c r="Q238" s="1"/>
      <c r="R238" s="135"/>
      <c r="S238" s="135"/>
      <c r="T238" s="3"/>
      <c r="U238" s="1"/>
      <c r="V238" s="1"/>
    </row>
    <row r="239" spans="1:22" x14ac:dyDescent="0.25">
      <c r="A239" s="1"/>
      <c r="B239" s="1"/>
      <c r="C239" s="1"/>
      <c r="D239" s="1"/>
      <c r="E239" s="110"/>
      <c r="F239" s="1"/>
      <c r="G239" s="1"/>
      <c r="H239" s="110"/>
      <c r="I239" s="1"/>
      <c r="J239" s="1"/>
      <c r="K239" s="1"/>
      <c r="L239" s="1"/>
      <c r="M239" s="1"/>
      <c r="N239" s="1"/>
      <c r="O239" s="1"/>
      <c r="P239" s="1"/>
      <c r="Q239" s="1"/>
      <c r="R239" s="135"/>
      <c r="S239" s="135"/>
      <c r="T239" s="3"/>
      <c r="U239" s="1"/>
      <c r="V239" s="1"/>
    </row>
    <row r="240" spans="1:22" x14ac:dyDescent="0.25">
      <c r="A240" s="1"/>
      <c r="B240" s="1"/>
      <c r="C240" s="1"/>
      <c r="D240" s="1"/>
      <c r="E240" s="110"/>
      <c r="F240" s="1"/>
      <c r="G240" s="1"/>
      <c r="H240" s="110"/>
      <c r="I240" s="1"/>
      <c r="J240" s="1"/>
      <c r="K240" s="1"/>
      <c r="L240" s="1"/>
      <c r="M240" s="1"/>
      <c r="N240" s="1"/>
      <c r="O240" s="1"/>
      <c r="P240" s="1"/>
      <c r="Q240" s="1"/>
      <c r="R240" s="135"/>
      <c r="S240" s="135"/>
      <c r="T240" s="3"/>
      <c r="U240" s="1"/>
      <c r="V240" s="1"/>
    </row>
    <row r="241" spans="1:22" x14ac:dyDescent="0.25">
      <c r="A241" s="1"/>
      <c r="B241" s="1"/>
      <c r="C241" s="1"/>
      <c r="D241" s="1"/>
      <c r="E241" s="110"/>
      <c r="F241" s="1"/>
      <c r="G241" s="1"/>
      <c r="H241" s="110"/>
      <c r="I241" s="1"/>
      <c r="J241" s="1"/>
      <c r="K241" s="1"/>
      <c r="L241" s="1"/>
      <c r="M241" s="1"/>
      <c r="N241" s="1"/>
      <c r="O241" s="1"/>
      <c r="P241" s="1"/>
      <c r="Q241" s="1"/>
      <c r="R241" s="135"/>
      <c r="S241" s="135"/>
      <c r="T241" s="3"/>
      <c r="U241" s="1"/>
      <c r="V241" s="1"/>
    </row>
    <row r="242" spans="1:22" x14ac:dyDescent="0.25">
      <c r="A242" s="1"/>
      <c r="B242" s="1"/>
      <c r="C242" s="1"/>
      <c r="D242" s="1"/>
      <c r="E242" s="110"/>
      <c r="F242" s="1"/>
      <c r="G242" s="1"/>
      <c r="H242" s="110"/>
      <c r="I242" s="1"/>
      <c r="J242" s="1"/>
      <c r="K242" s="1"/>
      <c r="L242" s="1"/>
      <c r="M242" s="1"/>
      <c r="N242" s="1"/>
      <c r="O242" s="1"/>
      <c r="P242" s="1"/>
      <c r="Q242" s="1"/>
      <c r="R242" s="135"/>
      <c r="S242" s="135"/>
      <c r="T242" s="3"/>
      <c r="U242" s="1"/>
      <c r="V242" s="1"/>
    </row>
    <row r="243" spans="1:22" x14ac:dyDescent="0.25">
      <c r="A243" s="1"/>
      <c r="B243" s="1"/>
      <c r="C243" s="1"/>
      <c r="D243" s="1"/>
      <c r="E243" s="110"/>
      <c r="F243" s="1"/>
      <c r="G243" s="1"/>
      <c r="H243" s="110"/>
      <c r="I243" s="1"/>
      <c r="J243" s="1"/>
      <c r="K243" s="1"/>
      <c r="L243" s="1"/>
      <c r="M243" s="1"/>
      <c r="N243" s="1"/>
      <c r="O243" s="1"/>
      <c r="P243" s="1"/>
      <c r="Q243" s="1"/>
      <c r="R243" s="135"/>
      <c r="S243" s="135"/>
      <c r="T243" s="3"/>
      <c r="U243" s="1"/>
      <c r="V243" s="1"/>
    </row>
    <row r="244" spans="1:22" x14ac:dyDescent="0.25">
      <c r="A244" s="1"/>
      <c r="B244" s="1"/>
      <c r="C244" s="1"/>
      <c r="D244" s="1"/>
      <c r="E244" s="110"/>
      <c r="F244" s="1"/>
      <c r="G244" s="1"/>
      <c r="H244" s="110"/>
      <c r="I244" s="1"/>
      <c r="J244" s="1"/>
      <c r="K244" s="1"/>
      <c r="L244" s="1"/>
      <c r="M244" s="1"/>
      <c r="N244" s="1"/>
      <c r="O244" s="1"/>
      <c r="P244" s="1"/>
      <c r="Q244" s="1"/>
      <c r="R244" s="135"/>
      <c r="S244" s="135"/>
      <c r="T244" s="3"/>
      <c r="U244" s="1"/>
      <c r="V244" s="1"/>
    </row>
    <row r="245" spans="1:22" x14ac:dyDescent="0.25">
      <c r="A245" s="1"/>
      <c r="B245" s="1"/>
      <c r="C245" s="1"/>
      <c r="D245" s="1"/>
      <c r="E245" s="110"/>
      <c r="F245" s="1"/>
      <c r="G245" s="1"/>
      <c r="H245" s="110"/>
      <c r="I245" s="1"/>
      <c r="J245" s="1"/>
      <c r="K245" s="1"/>
      <c r="L245" s="1"/>
      <c r="M245" s="1"/>
      <c r="N245" s="1"/>
      <c r="O245" s="1"/>
      <c r="P245" s="1"/>
      <c r="Q245" s="1"/>
      <c r="R245" s="135"/>
      <c r="S245" s="135"/>
      <c r="T245" s="3"/>
      <c r="U245" s="1"/>
      <c r="V245" s="1"/>
    </row>
    <row r="246" spans="1:22" x14ac:dyDescent="0.25">
      <c r="A246" s="1"/>
      <c r="B246" s="1"/>
      <c r="C246" s="1"/>
      <c r="D246" s="1"/>
      <c r="E246" s="110"/>
      <c r="F246" s="1"/>
      <c r="G246" s="1"/>
      <c r="H246" s="110"/>
      <c r="I246" s="1"/>
      <c r="J246" s="1"/>
      <c r="K246" s="1"/>
      <c r="L246" s="1"/>
      <c r="M246" s="1"/>
      <c r="N246" s="1"/>
      <c r="O246" s="1"/>
      <c r="P246" s="1"/>
      <c r="Q246" s="1"/>
      <c r="R246" s="135"/>
      <c r="S246" s="135"/>
      <c r="T246" s="3"/>
      <c r="U246" s="1"/>
      <c r="V246" s="1"/>
    </row>
    <row r="247" spans="1:22" x14ac:dyDescent="0.25">
      <c r="A247" s="1"/>
      <c r="B247" s="1"/>
      <c r="C247" s="1"/>
      <c r="D247" s="1"/>
      <c r="E247" s="110"/>
      <c r="F247" s="1"/>
      <c r="G247" s="1"/>
      <c r="H247" s="110"/>
      <c r="I247" s="1"/>
      <c r="J247" s="1"/>
      <c r="K247" s="1"/>
      <c r="L247" s="1"/>
      <c r="M247" s="1"/>
      <c r="N247" s="1"/>
      <c r="O247" s="1"/>
      <c r="P247" s="1"/>
      <c r="Q247" s="1"/>
      <c r="R247" s="135"/>
      <c r="S247" s="135"/>
      <c r="T247" s="3"/>
      <c r="U247" s="1"/>
      <c r="V247" s="1"/>
    </row>
    <row r="248" spans="1:22" x14ac:dyDescent="0.25">
      <c r="A248" s="1"/>
      <c r="B248" s="1"/>
      <c r="C248" s="1"/>
      <c r="D248" s="1"/>
      <c r="E248" s="110"/>
      <c r="F248" s="1"/>
      <c r="G248" s="1"/>
      <c r="H248" s="110"/>
      <c r="I248" s="1"/>
      <c r="J248" s="1"/>
      <c r="K248" s="1"/>
      <c r="L248" s="1"/>
      <c r="M248" s="1"/>
      <c r="N248" s="1"/>
      <c r="O248" s="1"/>
      <c r="P248" s="1"/>
      <c r="Q248" s="1"/>
      <c r="R248" s="135"/>
      <c r="S248" s="135"/>
      <c r="T248" s="3"/>
      <c r="U248" s="1"/>
      <c r="V248" s="1"/>
    </row>
    <row r="249" spans="1:22" x14ac:dyDescent="0.25">
      <c r="A249" s="1"/>
      <c r="B249" s="1"/>
      <c r="C249" s="1"/>
      <c r="D249" s="1"/>
      <c r="E249" s="110"/>
      <c r="F249" s="1"/>
      <c r="G249" s="1"/>
      <c r="H249" s="110"/>
      <c r="I249" s="1"/>
      <c r="J249" s="1"/>
      <c r="K249" s="1"/>
      <c r="L249" s="1"/>
      <c r="M249" s="1"/>
      <c r="N249" s="1"/>
      <c r="O249" s="1"/>
      <c r="P249" s="1"/>
      <c r="Q249" s="1"/>
      <c r="R249" s="135"/>
      <c r="S249" s="135"/>
      <c r="T249" s="3"/>
      <c r="U249" s="1"/>
      <c r="V249" s="1"/>
    </row>
    <row r="250" spans="1:22" x14ac:dyDescent="0.25">
      <c r="A250" s="1"/>
      <c r="B250" s="1"/>
      <c r="C250" s="1"/>
      <c r="D250" s="1"/>
      <c r="E250" s="110"/>
      <c r="F250" s="1"/>
      <c r="G250" s="1"/>
      <c r="H250" s="110"/>
      <c r="I250" s="1"/>
      <c r="J250" s="1"/>
      <c r="K250" s="1"/>
      <c r="L250" s="1"/>
      <c r="M250" s="1"/>
      <c r="N250" s="1"/>
      <c r="O250" s="1"/>
      <c r="P250" s="1"/>
      <c r="Q250" s="1"/>
      <c r="R250" s="135"/>
      <c r="S250" s="135"/>
      <c r="T250" s="3"/>
      <c r="U250" s="1"/>
      <c r="V250" s="1"/>
    </row>
    <row r="251" spans="1:22" x14ac:dyDescent="0.25">
      <c r="A251" s="1"/>
      <c r="B251" s="1"/>
      <c r="C251" s="1"/>
      <c r="D251" s="1"/>
      <c r="E251" s="110"/>
      <c r="F251" s="1"/>
      <c r="G251" s="1"/>
      <c r="H251" s="110"/>
      <c r="I251" s="1"/>
      <c r="J251" s="1"/>
      <c r="K251" s="1"/>
      <c r="L251" s="1"/>
      <c r="M251" s="1"/>
      <c r="N251" s="1"/>
      <c r="O251" s="1"/>
      <c r="P251" s="1"/>
      <c r="Q251" s="1"/>
      <c r="R251" s="135"/>
      <c r="S251" s="135"/>
      <c r="T251" s="3"/>
      <c r="U251" s="1"/>
      <c r="V251" s="1"/>
    </row>
    <row r="252" spans="1:22" x14ac:dyDescent="0.25">
      <c r="A252" s="1"/>
      <c r="B252" s="1"/>
      <c r="C252" s="1"/>
      <c r="D252" s="1"/>
      <c r="E252" s="110"/>
      <c r="F252" s="1"/>
      <c r="G252" s="1"/>
      <c r="H252" s="110"/>
      <c r="I252" s="1"/>
      <c r="J252" s="1"/>
      <c r="K252" s="1"/>
      <c r="L252" s="1"/>
      <c r="M252" s="1"/>
      <c r="N252" s="1"/>
      <c r="O252" s="1"/>
      <c r="P252" s="1"/>
      <c r="Q252" s="1"/>
      <c r="R252" s="135"/>
      <c r="S252" s="135"/>
      <c r="T252" s="3"/>
      <c r="U252" s="1"/>
      <c r="V252" s="1"/>
    </row>
    <row r="253" spans="1:22" x14ac:dyDescent="0.25">
      <c r="A253" s="1"/>
      <c r="B253" s="1"/>
      <c r="C253" s="1"/>
      <c r="D253" s="1"/>
      <c r="E253" s="110"/>
      <c r="F253" s="1"/>
      <c r="G253" s="1"/>
      <c r="H253" s="110"/>
      <c r="I253" s="1"/>
      <c r="J253" s="1"/>
      <c r="K253" s="1"/>
      <c r="L253" s="1"/>
      <c r="M253" s="1"/>
      <c r="N253" s="1"/>
      <c r="O253" s="1"/>
      <c r="P253" s="1"/>
      <c r="Q253" s="1"/>
      <c r="R253" s="135"/>
      <c r="S253" s="135"/>
      <c r="T253" s="3"/>
      <c r="U253" s="1"/>
      <c r="V253" s="1"/>
    </row>
    <row r="254" spans="1:22" x14ac:dyDescent="0.25">
      <c r="A254" s="1"/>
      <c r="B254" s="1"/>
      <c r="C254" s="1"/>
      <c r="D254" s="1"/>
      <c r="E254" s="110"/>
      <c r="F254" s="1"/>
      <c r="G254" s="1"/>
      <c r="H254" s="110"/>
      <c r="I254" s="1"/>
      <c r="J254" s="1"/>
      <c r="K254" s="1"/>
      <c r="L254" s="1"/>
      <c r="M254" s="1"/>
      <c r="N254" s="1"/>
      <c r="O254" s="1"/>
      <c r="P254" s="1"/>
      <c r="Q254" s="1"/>
      <c r="R254" s="135"/>
      <c r="S254" s="135"/>
      <c r="T254" s="3"/>
      <c r="U254" s="1"/>
      <c r="V254" s="1"/>
    </row>
    <row r="255" spans="1:22" x14ac:dyDescent="0.25">
      <c r="A255" s="1"/>
      <c r="B255" s="1"/>
      <c r="C255" s="1"/>
      <c r="D255" s="1"/>
      <c r="E255" s="110"/>
      <c r="F255" s="1"/>
      <c r="G255" s="1"/>
      <c r="H255" s="110"/>
      <c r="I255" s="1"/>
      <c r="J255" s="1"/>
      <c r="K255" s="1"/>
      <c r="L255" s="1"/>
      <c r="M255" s="1"/>
      <c r="N255" s="1"/>
      <c r="O255" s="1"/>
      <c r="P255" s="1"/>
      <c r="Q255" s="1"/>
      <c r="R255" s="135"/>
      <c r="S255" s="135"/>
      <c r="T255" s="3"/>
      <c r="U255" s="1"/>
      <c r="V255" s="1"/>
    </row>
    <row r="256" spans="1:22" x14ac:dyDescent="0.25">
      <c r="A256" s="1"/>
      <c r="B256" s="1"/>
      <c r="C256" s="1"/>
      <c r="D256" s="1"/>
      <c r="E256" s="110"/>
      <c r="F256" s="1"/>
      <c r="G256" s="1"/>
      <c r="H256" s="110"/>
      <c r="I256" s="1"/>
      <c r="J256" s="1"/>
      <c r="K256" s="1"/>
      <c r="L256" s="1"/>
      <c r="M256" s="1"/>
      <c r="N256" s="1"/>
      <c r="O256" s="1"/>
      <c r="P256" s="1"/>
      <c r="Q256" s="1"/>
      <c r="R256" s="135"/>
      <c r="S256" s="135"/>
      <c r="T256" s="3"/>
      <c r="U256" s="1"/>
      <c r="V256" s="1"/>
    </row>
    <row r="257" spans="1:22" x14ac:dyDescent="0.25">
      <c r="A257" s="1"/>
      <c r="B257" s="1"/>
      <c r="C257" s="1"/>
      <c r="D257" s="1"/>
      <c r="E257" s="110"/>
      <c r="F257" s="1"/>
      <c r="G257" s="1"/>
      <c r="H257" s="110"/>
      <c r="I257" s="1"/>
      <c r="J257" s="1"/>
      <c r="K257" s="1"/>
      <c r="L257" s="1"/>
      <c r="M257" s="1"/>
      <c r="N257" s="1"/>
      <c r="O257" s="1"/>
      <c r="P257" s="1"/>
      <c r="Q257" s="1"/>
      <c r="R257" s="135"/>
      <c r="S257" s="135"/>
      <c r="T257" s="3"/>
      <c r="U257" s="1"/>
      <c r="V257" s="1"/>
    </row>
    <row r="258" spans="1:22" x14ac:dyDescent="0.25">
      <c r="A258" s="1"/>
      <c r="B258" s="1"/>
      <c r="C258" s="1"/>
      <c r="D258" s="1"/>
      <c r="E258" s="110"/>
      <c r="F258" s="1"/>
      <c r="G258" s="1"/>
      <c r="H258" s="110"/>
      <c r="I258" s="1"/>
      <c r="J258" s="1"/>
      <c r="K258" s="1"/>
      <c r="L258" s="1"/>
      <c r="M258" s="1"/>
      <c r="N258" s="1"/>
      <c r="O258" s="1"/>
      <c r="P258" s="1"/>
      <c r="Q258" s="1"/>
      <c r="R258" s="135"/>
      <c r="S258" s="135"/>
      <c r="T258" s="3"/>
      <c r="U258" s="1"/>
      <c r="V258" s="1"/>
    </row>
    <row r="259" spans="1:22" x14ac:dyDescent="0.25">
      <c r="A259" s="1"/>
      <c r="B259" s="1"/>
      <c r="C259" s="1"/>
      <c r="D259" s="1"/>
      <c r="E259" s="110"/>
      <c r="F259" s="1"/>
      <c r="G259" s="1"/>
      <c r="H259" s="110"/>
      <c r="I259" s="1"/>
      <c r="J259" s="1"/>
      <c r="K259" s="1"/>
      <c r="L259" s="1"/>
      <c r="M259" s="1"/>
      <c r="N259" s="1"/>
      <c r="O259" s="1"/>
      <c r="P259" s="1"/>
      <c r="Q259" s="1"/>
      <c r="R259" s="135"/>
      <c r="S259" s="135"/>
      <c r="T259" s="3"/>
      <c r="U259" s="1"/>
      <c r="V259" s="1"/>
    </row>
    <row r="260" spans="1:22" x14ac:dyDescent="0.25">
      <c r="A260" s="1"/>
      <c r="B260" s="1"/>
      <c r="C260" s="1"/>
      <c r="D260" s="1"/>
      <c r="E260" s="110"/>
      <c r="F260" s="1"/>
      <c r="G260" s="1"/>
      <c r="H260" s="110"/>
      <c r="I260" s="1"/>
      <c r="J260" s="1"/>
      <c r="K260" s="1"/>
      <c r="L260" s="1"/>
      <c r="M260" s="1"/>
      <c r="N260" s="1"/>
      <c r="O260" s="1"/>
      <c r="P260" s="1"/>
      <c r="Q260" s="1"/>
      <c r="R260" s="135"/>
      <c r="S260" s="135"/>
      <c r="T260" s="3"/>
      <c r="U260" s="1"/>
      <c r="V260" s="1"/>
    </row>
    <row r="261" spans="1:22" x14ac:dyDescent="0.25">
      <c r="A261" s="1"/>
      <c r="B261" s="1"/>
      <c r="C261" s="1"/>
      <c r="D261" s="1"/>
      <c r="E261" s="110"/>
      <c r="F261" s="1"/>
      <c r="G261" s="1"/>
      <c r="H261" s="110"/>
      <c r="I261" s="1"/>
      <c r="J261" s="1"/>
      <c r="K261" s="1"/>
      <c r="L261" s="1"/>
      <c r="M261" s="1"/>
      <c r="N261" s="1"/>
      <c r="O261" s="1"/>
      <c r="P261" s="1"/>
      <c r="Q261" s="1"/>
      <c r="R261" s="135"/>
      <c r="S261" s="135"/>
      <c r="T261" s="3"/>
      <c r="U261" s="1"/>
      <c r="V261" s="1"/>
    </row>
    <row r="262" spans="1:22" x14ac:dyDescent="0.25">
      <c r="A262" s="1"/>
      <c r="B262" s="1"/>
      <c r="C262" s="1"/>
      <c r="D262" s="1"/>
      <c r="E262" s="110"/>
      <c r="F262" s="1"/>
      <c r="G262" s="1"/>
      <c r="H262" s="110"/>
      <c r="I262" s="1"/>
      <c r="J262" s="1"/>
      <c r="K262" s="1"/>
      <c r="L262" s="1"/>
      <c r="M262" s="1"/>
      <c r="N262" s="1"/>
      <c r="O262" s="1"/>
      <c r="P262" s="1"/>
      <c r="Q262" s="1"/>
      <c r="R262" s="135"/>
      <c r="S262" s="135"/>
      <c r="T262" s="3"/>
      <c r="U262" s="1"/>
      <c r="V262" s="1"/>
    </row>
    <row r="263" spans="1:22" x14ac:dyDescent="0.25">
      <c r="A263" s="1"/>
      <c r="B263" s="1"/>
      <c r="C263" s="1"/>
      <c r="D263" s="1"/>
      <c r="E263" s="110"/>
      <c r="F263" s="1"/>
      <c r="G263" s="1"/>
      <c r="H263" s="110"/>
      <c r="I263" s="1"/>
      <c r="J263" s="1"/>
      <c r="K263" s="1"/>
      <c r="L263" s="1"/>
      <c r="M263" s="1"/>
      <c r="N263" s="1"/>
      <c r="O263" s="1"/>
      <c r="P263" s="1"/>
      <c r="Q263" s="1"/>
      <c r="R263" s="135"/>
      <c r="S263" s="135"/>
      <c r="T263" s="3"/>
      <c r="U263" s="1"/>
      <c r="V263" s="1"/>
    </row>
    <row r="264" spans="1:22" x14ac:dyDescent="0.25">
      <c r="A264" s="1"/>
      <c r="B264" s="1"/>
      <c r="C264" s="1"/>
      <c r="D264" s="1"/>
      <c r="E264" s="110"/>
      <c r="F264" s="1"/>
      <c r="G264" s="1"/>
      <c r="H264" s="110"/>
      <c r="I264" s="1"/>
      <c r="J264" s="1"/>
      <c r="K264" s="1"/>
      <c r="L264" s="1"/>
      <c r="M264" s="1"/>
      <c r="N264" s="1"/>
      <c r="O264" s="1"/>
      <c r="P264" s="1"/>
      <c r="Q264" s="1"/>
      <c r="R264" s="135"/>
      <c r="S264" s="135"/>
      <c r="T264" s="3"/>
      <c r="U264" s="1"/>
      <c r="V264" s="1"/>
    </row>
    <row r="265" spans="1:22" x14ac:dyDescent="0.25">
      <c r="A265" s="1"/>
      <c r="B265" s="1"/>
      <c r="C265" s="1"/>
      <c r="D265" s="1"/>
      <c r="E265" s="110"/>
      <c r="F265" s="1"/>
      <c r="G265" s="1"/>
      <c r="H265" s="110"/>
      <c r="I265" s="1"/>
      <c r="J265" s="1"/>
      <c r="K265" s="1"/>
      <c r="L265" s="1"/>
      <c r="M265" s="1"/>
      <c r="N265" s="1"/>
      <c r="O265" s="1"/>
      <c r="P265" s="1"/>
      <c r="Q265" s="1"/>
      <c r="R265" s="135"/>
      <c r="S265" s="135"/>
      <c r="T265" s="3"/>
      <c r="U265" s="1"/>
      <c r="V265" s="1"/>
    </row>
    <row r="266" spans="1:22" x14ac:dyDescent="0.25">
      <c r="A266" s="1"/>
      <c r="B266" s="1"/>
      <c r="C266" s="1"/>
      <c r="D266" s="1"/>
      <c r="E266" s="110"/>
      <c r="F266" s="1"/>
      <c r="G266" s="1"/>
      <c r="H266" s="110"/>
      <c r="I266" s="1"/>
      <c r="J266" s="1"/>
      <c r="K266" s="1"/>
      <c r="L266" s="1"/>
      <c r="M266" s="1"/>
      <c r="N266" s="1"/>
      <c r="O266" s="1"/>
      <c r="P266" s="1"/>
      <c r="Q266" s="1"/>
      <c r="R266" s="135"/>
      <c r="S266" s="135"/>
      <c r="T266" s="3"/>
      <c r="U266" s="1"/>
      <c r="V266" s="1"/>
    </row>
    <row r="267" spans="1:22" x14ac:dyDescent="0.25">
      <c r="A267" s="1"/>
      <c r="B267" s="1"/>
      <c r="C267" s="1"/>
      <c r="D267" s="1"/>
      <c r="E267" s="110"/>
      <c r="F267" s="1"/>
      <c r="G267" s="1"/>
      <c r="H267" s="110"/>
      <c r="I267" s="1"/>
      <c r="J267" s="1"/>
      <c r="K267" s="1"/>
      <c r="L267" s="1"/>
      <c r="M267" s="1"/>
      <c r="N267" s="1"/>
      <c r="O267" s="1"/>
      <c r="P267" s="1"/>
      <c r="Q267" s="1"/>
      <c r="R267" s="135"/>
      <c r="S267" s="135"/>
      <c r="T267" s="3"/>
      <c r="U267" s="1"/>
      <c r="V267" s="1"/>
    </row>
    <row r="268" spans="1:22" x14ac:dyDescent="0.25">
      <c r="A268" s="1"/>
      <c r="B268" s="1"/>
      <c r="C268" s="1"/>
      <c r="D268" s="1"/>
      <c r="E268" s="110"/>
      <c r="F268" s="1"/>
      <c r="G268" s="1"/>
      <c r="H268" s="110"/>
      <c r="I268" s="1"/>
      <c r="J268" s="1"/>
      <c r="K268" s="1"/>
      <c r="L268" s="1"/>
      <c r="M268" s="1"/>
      <c r="N268" s="1"/>
      <c r="O268" s="1"/>
      <c r="P268" s="1"/>
      <c r="Q268" s="1"/>
      <c r="R268" s="135"/>
      <c r="S268" s="135"/>
      <c r="T268" s="3"/>
      <c r="U268" s="1"/>
      <c r="V268" s="1"/>
    </row>
    <row r="269" spans="1:22" x14ac:dyDescent="0.25">
      <c r="A269" s="1"/>
      <c r="B269" s="1"/>
      <c r="C269" s="1"/>
      <c r="D269" s="1"/>
      <c r="E269" s="110"/>
      <c r="F269" s="1"/>
      <c r="G269" s="1"/>
      <c r="H269" s="110"/>
      <c r="I269" s="1"/>
      <c r="J269" s="1"/>
      <c r="K269" s="1"/>
      <c r="L269" s="1"/>
      <c r="M269" s="1"/>
      <c r="N269" s="1"/>
      <c r="O269" s="1"/>
      <c r="P269" s="1"/>
      <c r="Q269" s="1"/>
      <c r="R269" s="135"/>
      <c r="S269" s="135"/>
      <c r="T269" s="3"/>
      <c r="U269" s="1"/>
      <c r="V269" s="1"/>
    </row>
    <row r="270" spans="1:22" x14ac:dyDescent="0.25">
      <c r="A270" s="1"/>
      <c r="B270" s="1"/>
      <c r="C270" s="1"/>
      <c r="D270" s="1"/>
      <c r="E270" s="110"/>
      <c r="F270" s="1"/>
      <c r="G270" s="1"/>
      <c r="H270" s="110"/>
      <c r="I270" s="1"/>
      <c r="J270" s="1"/>
      <c r="K270" s="1"/>
      <c r="L270" s="1"/>
      <c r="M270" s="1"/>
      <c r="N270" s="1"/>
      <c r="O270" s="1"/>
      <c r="P270" s="1"/>
      <c r="Q270" s="1"/>
      <c r="R270" s="135"/>
      <c r="S270" s="135"/>
      <c r="T270" s="3"/>
      <c r="U270" s="1"/>
      <c r="V270" s="1"/>
    </row>
    <row r="271" spans="1:22" x14ac:dyDescent="0.25">
      <c r="A271" s="1"/>
      <c r="B271" s="1"/>
      <c r="C271" s="1"/>
      <c r="D271" s="1"/>
      <c r="E271" s="110"/>
      <c r="F271" s="1"/>
      <c r="G271" s="1"/>
      <c r="H271" s="110"/>
      <c r="I271" s="1"/>
      <c r="J271" s="1"/>
      <c r="K271" s="1"/>
      <c r="L271" s="1"/>
      <c r="M271" s="1"/>
      <c r="N271" s="1"/>
      <c r="O271" s="1"/>
      <c r="P271" s="1"/>
      <c r="Q271" s="1"/>
      <c r="R271" s="135"/>
      <c r="S271" s="135"/>
      <c r="T271" s="3"/>
      <c r="U271" s="1"/>
      <c r="V271" s="1"/>
    </row>
    <row r="272" spans="1:22" x14ac:dyDescent="0.25">
      <c r="A272" s="1"/>
      <c r="B272" s="1"/>
      <c r="C272" s="1"/>
      <c r="D272" s="1"/>
      <c r="E272" s="110"/>
      <c r="F272" s="1"/>
      <c r="G272" s="1"/>
      <c r="H272" s="110"/>
      <c r="I272" s="1"/>
      <c r="J272" s="1"/>
      <c r="K272" s="1"/>
      <c r="L272" s="1"/>
      <c r="M272" s="1"/>
      <c r="N272" s="1"/>
      <c r="O272" s="1"/>
      <c r="P272" s="1"/>
      <c r="Q272" s="1"/>
      <c r="R272" s="135"/>
      <c r="S272" s="135"/>
      <c r="T272" s="3"/>
      <c r="U272" s="1"/>
      <c r="V272" s="1"/>
    </row>
    <row r="273" spans="1:22" x14ac:dyDescent="0.25">
      <c r="A273" s="1"/>
      <c r="B273" s="1"/>
      <c r="C273" s="1"/>
      <c r="D273" s="1"/>
      <c r="E273" s="110"/>
      <c r="F273" s="1"/>
      <c r="G273" s="1"/>
      <c r="H273" s="110"/>
      <c r="I273" s="1"/>
      <c r="J273" s="1"/>
      <c r="K273" s="1"/>
      <c r="L273" s="1"/>
      <c r="M273" s="1"/>
      <c r="N273" s="1"/>
      <c r="O273" s="1"/>
      <c r="P273" s="1"/>
      <c r="Q273" s="1"/>
      <c r="R273" s="135"/>
      <c r="S273" s="135"/>
      <c r="T273" s="3"/>
      <c r="U273" s="1"/>
      <c r="V273" s="1"/>
    </row>
    <row r="274" spans="1:22" x14ac:dyDescent="0.25">
      <c r="A274" s="1"/>
      <c r="B274" s="1"/>
      <c r="C274" s="1"/>
      <c r="D274" s="1"/>
      <c r="E274" s="110"/>
      <c r="F274" s="1"/>
      <c r="G274" s="1"/>
      <c r="H274" s="110"/>
      <c r="I274" s="1"/>
      <c r="J274" s="1"/>
      <c r="K274" s="1"/>
      <c r="L274" s="1"/>
      <c r="M274" s="1"/>
      <c r="N274" s="1"/>
      <c r="O274" s="1"/>
      <c r="P274" s="1"/>
      <c r="Q274" s="1"/>
      <c r="R274" s="135"/>
      <c r="S274" s="135"/>
      <c r="T274" s="3"/>
      <c r="U274" s="1"/>
      <c r="V274" s="1"/>
    </row>
    <row r="275" spans="1:22" x14ac:dyDescent="0.25">
      <c r="A275" s="1"/>
      <c r="B275" s="1"/>
      <c r="C275" s="1"/>
      <c r="D275" s="1"/>
      <c r="E275" s="110"/>
      <c r="F275" s="1"/>
      <c r="G275" s="1"/>
      <c r="H275" s="110"/>
      <c r="I275" s="1"/>
      <c r="J275" s="1"/>
      <c r="K275" s="1"/>
      <c r="L275" s="1"/>
      <c r="M275" s="1"/>
      <c r="N275" s="1"/>
      <c r="O275" s="1"/>
      <c r="P275" s="1"/>
      <c r="Q275" s="1"/>
      <c r="R275" s="135"/>
      <c r="S275" s="135"/>
      <c r="T275" s="3"/>
      <c r="U275" s="1"/>
      <c r="V275" s="1"/>
    </row>
    <row r="276" spans="1:22" x14ac:dyDescent="0.25">
      <c r="A276" s="1"/>
      <c r="B276" s="1"/>
      <c r="C276" s="1"/>
      <c r="D276" s="1"/>
      <c r="E276" s="110"/>
      <c r="F276" s="1"/>
      <c r="G276" s="1"/>
      <c r="H276" s="110"/>
      <c r="I276" s="1"/>
      <c r="J276" s="1"/>
      <c r="K276" s="1"/>
      <c r="L276" s="1"/>
      <c r="M276" s="1"/>
      <c r="N276" s="1"/>
      <c r="O276" s="1"/>
      <c r="P276" s="1"/>
      <c r="Q276" s="1"/>
      <c r="R276" s="135"/>
      <c r="S276" s="135"/>
      <c r="T276" s="3"/>
      <c r="U276" s="1"/>
      <c r="V276" s="1"/>
    </row>
    <row r="277" spans="1:22" x14ac:dyDescent="0.25">
      <c r="A277" s="1"/>
      <c r="B277" s="1"/>
      <c r="C277" s="1"/>
      <c r="D277" s="1"/>
      <c r="E277" s="110"/>
      <c r="F277" s="1"/>
      <c r="G277" s="1"/>
      <c r="H277" s="110"/>
      <c r="I277" s="1"/>
      <c r="J277" s="1"/>
      <c r="K277" s="1"/>
      <c r="L277" s="1"/>
      <c r="M277" s="1"/>
      <c r="N277" s="1"/>
      <c r="O277" s="1"/>
      <c r="P277" s="1"/>
      <c r="Q277" s="1"/>
      <c r="R277" s="135"/>
      <c r="S277" s="135"/>
      <c r="T277" s="3"/>
      <c r="U277" s="1"/>
      <c r="V277" s="1"/>
    </row>
    <row r="278" spans="1:22" x14ac:dyDescent="0.25">
      <c r="A278" s="1"/>
      <c r="B278" s="1"/>
      <c r="C278" s="1"/>
      <c r="D278" s="1"/>
      <c r="E278" s="110"/>
      <c r="F278" s="1"/>
      <c r="G278" s="1"/>
      <c r="H278" s="110"/>
      <c r="I278" s="1"/>
      <c r="J278" s="1"/>
      <c r="K278" s="1"/>
      <c r="L278" s="1"/>
      <c r="M278" s="1"/>
      <c r="N278" s="1"/>
      <c r="O278" s="1"/>
      <c r="P278" s="1"/>
      <c r="Q278" s="1"/>
      <c r="R278" s="135"/>
      <c r="S278" s="135"/>
      <c r="T278" s="3"/>
      <c r="U278" s="1"/>
      <c r="V278" s="1"/>
    </row>
    <row r="279" spans="1:22" x14ac:dyDescent="0.25">
      <c r="A279" s="1"/>
      <c r="B279" s="1"/>
      <c r="C279" s="1"/>
      <c r="D279" s="1"/>
      <c r="E279" s="110"/>
      <c r="F279" s="1"/>
      <c r="G279" s="1"/>
      <c r="H279" s="110"/>
      <c r="I279" s="1"/>
      <c r="J279" s="1"/>
      <c r="K279" s="1"/>
      <c r="L279" s="1"/>
      <c r="M279" s="1"/>
      <c r="N279" s="1"/>
      <c r="O279" s="1"/>
      <c r="P279" s="1"/>
      <c r="Q279" s="1"/>
      <c r="R279" s="135"/>
      <c r="S279" s="135"/>
      <c r="T279" s="3"/>
      <c r="U279" s="1"/>
      <c r="V279" s="1"/>
    </row>
    <row r="280" spans="1:22" x14ac:dyDescent="0.25">
      <c r="A280" s="1"/>
      <c r="B280" s="1"/>
      <c r="C280" s="1"/>
      <c r="D280" s="1"/>
      <c r="E280" s="110"/>
      <c r="F280" s="1"/>
      <c r="G280" s="1"/>
      <c r="H280" s="110"/>
      <c r="I280" s="1"/>
      <c r="J280" s="1"/>
      <c r="K280" s="1"/>
      <c r="L280" s="1"/>
      <c r="M280" s="1"/>
      <c r="N280" s="1"/>
      <c r="O280" s="1"/>
      <c r="P280" s="1"/>
      <c r="Q280" s="1"/>
      <c r="R280" s="135"/>
      <c r="S280" s="135"/>
      <c r="T280" s="3"/>
      <c r="U280" s="1"/>
      <c r="V280" s="1"/>
    </row>
    <row r="281" spans="1:22" x14ac:dyDescent="0.25">
      <c r="A281" s="1"/>
      <c r="B281" s="1"/>
      <c r="C281" s="1"/>
      <c r="D281" s="1"/>
      <c r="E281" s="110"/>
      <c r="F281" s="1"/>
      <c r="G281" s="1"/>
      <c r="H281" s="110"/>
      <c r="I281" s="1"/>
      <c r="J281" s="1"/>
      <c r="K281" s="1"/>
      <c r="L281" s="1"/>
      <c r="M281" s="1"/>
      <c r="N281" s="1"/>
      <c r="O281" s="1"/>
      <c r="P281" s="1"/>
      <c r="Q281" s="1"/>
      <c r="R281" s="135"/>
      <c r="S281" s="135"/>
      <c r="T281" s="3"/>
      <c r="U281" s="1"/>
      <c r="V281" s="1"/>
    </row>
    <row r="282" spans="1:22" x14ac:dyDescent="0.25">
      <c r="A282" s="1"/>
      <c r="B282" s="1"/>
      <c r="C282" s="1"/>
      <c r="D282" s="1"/>
      <c r="E282" s="110"/>
      <c r="F282" s="1"/>
      <c r="G282" s="1"/>
      <c r="H282" s="110"/>
      <c r="I282" s="1"/>
      <c r="J282" s="1"/>
      <c r="K282" s="1"/>
      <c r="L282" s="1"/>
      <c r="M282" s="1"/>
      <c r="N282" s="1"/>
      <c r="O282" s="1"/>
      <c r="P282" s="1"/>
      <c r="Q282" s="1"/>
      <c r="R282" s="135"/>
      <c r="S282" s="135"/>
      <c r="T282" s="3"/>
      <c r="U282" s="1"/>
      <c r="V282" s="1"/>
    </row>
    <row r="283" spans="1:22" x14ac:dyDescent="0.25">
      <c r="A283" s="1"/>
      <c r="B283" s="1"/>
      <c r="C283" s="1"/>
      <c r="D283" s="1"/>
      <c r="E283" s="110"/>
      <c r="F283" s="1"/>
      <c r="G283" s="1"/>
      <c r="H283" s="110"/>
      <c r="I283" s="1"/>
      <c r="J283" s="1"/>
      <c r="K283" s="1"/>
      <c r="L283" s="1"/>
      <c r="M283" s="1"/>
      <c r="N283" s="1"/>
      <c r="O283" s="1"/>
      <c r="P283" s="1"/>
      <c r="Q283" s="1"/>
      <c r="R283" s="135"/>
      <c r="S283" s="135"/>
      <c r="T283" s="3"/>
      <c r="U283" s="1"/>
      <c r="V283" s="1"/>
    </row>
    <row r="284" spans="1:22" x14ac:dyDescent="0.25">
      <c r="A284" s="1"/>
      <c r="B284" s="1"/>
      <c r="C284" s="1"/>
      <c r="D284" s="1"/>
      <c r="E284" s="110"/>
      <c r="F284" s="1"/>
      <c r="G284" s="1"/>
      <c r="H284" s="110"/>
      <c r="I284" s="1"/>
      <c r="J284" s="1"/>
      <c r="K284" s="1"/>
      <c r="L284" s="1"/>
      <c r="M284" s="1"/>
      <c r="N284" s="1"/>
      <c r="O284" s="1"/>
      <c r="P284" s="1"/>
      <c r="Q284" s="1"/>
      <c r="R284" s="135"/>
      <c r="S284" s="135"/>
      <c r="T284" s="3"/>
      <c r="U284" s="1"/>
      <c r="V284" s="1"/>
    </row>
    <row r="285" spans="1:22" x14ac:dyDescent="0.25">
      <c r="A285" s="1"/>
      <c r="B285" s="1"/>
      <c r="C285" s="1"/>
      <c r="D285" s="1"/>
      <c r="E285" s="110"/>
      <c r="F285" s="1"/>
      <c r="G285" s="1"/>
      <c r="H285" s="110"/>
      <c r="I285" s="1"/>
      <c r="J285" s="1"/>
      <c r="K285" s="1"/>
      <c r="L285" s="1"/>
      <c r="M285" s="1"/>
      <c r="N285" s="1"/>
      <c r="O285" s="1"/>
      <c r="P285" s="1"/>
      <c r="Q285" s="1"/>
      <c r="R285" s="135"/>
      <c r="S285" s="135"/>
      <c r="T285" s="3"/>
      <c r="U285" s="1"/>
      <c r="V285" s="1"/>
    </row>
    <row r="286" spans="1:22" x14ac:dyDescent="0.25">
      <c r="A286" s="1"/>
      <c r="B286" s="1"/>
      <c r="C286" s="1"/>
      <c r="D286" s="1"/>
      <c r="E286" s="110"/>
      <c r="F286" s="1"/>
      <c r="G286" s="1"/>
      <c r="H286" s="110"/>
      <c r="I286" s="1"/>
      <c r="J286" s="1"/>
      <c r="K286" s="1"/>
      <c r="L286" s="1"/>
      <c r="M286" s="1"/>
      <c r="N286" s="1"/>
      <c r="O286" s="1"/>
      <c r="P286" s="1"/>
      <c r="Q286" s="1"/>
      <c r="R286" s="135"/>
      <c r="S286" s="135"/>
      <c r="T286" s="3"/>
      <c r="U286" s="1"/>
      <c r="V286" s="1"/>
    </row>
    <row r="287" spans="1:22" x14ac:dyDescent="0.25">
      <c r="A287" s="1"/>
      <c r="B287" s="1"/>
      <c r="C287" s="1"/>
      <c r="D287" s="1"/>
      <c r="E287" s="110"/>
      <c r="F287" s="1"/>
      <c r="G287" s="1"/>
      <c r="H287" s="110"/>
      <c r="I287" s="1"/>
      <c r="J287" s="1"/>
      <c r="K287" s="1"/>
      <c r="L287" s="1"/>
      <c r="M287" s="1"/>
      <c r="N287" s="1"/>
      <c r="O287" s="1"/>
      <c r="P287" s="1"/>
      <c r="Q287" s="1"/>
      <c r="R287" s="135"/>
      <c r="S287" s="135"/>
      <c r="T287" s="3"/>
      <c r="U287" s="1"/>
      <c r="V287" s="1"/>
    </row>
    <row r="288" spans="1:22" x14ac:dyDescent="0.25">
      <c r="A288" s="1"/>
      <c r="B288" s="1"/>
      <c r="C288" s="1"/>
      <c r="D288" s="1"/>
      <c r="E288" s="110"/>
      <c r="F288" s="1"/>
      <c r="G288" s="1"/>
      <c r="H288" s="110"/>
      <c r="I288" s="1"/>
      <c r="J288" s="1"/>
      <c r="K288" s="1"/>
      <c r="L288" s="1"/>
      <c r="M288" s="1"/>
      <c r="N288" s="1"/>
      <c r="O288" s="1"/>
      <c r="P288" s="1"/>
      <c r="Q288" s="1"/>
      <c r="R288" s="135"/>
      <c r="S288" s="135"/>
      <c r="T288" s="3"/>
      <c r="U288" s="1"/>
      <c r="V288" s="1"/>
    </row>
    <row r="289" spans="1:22" x14ac:dyDescent="0.25">
      <c r="A289" s="1"/>
      <c r="B289" s="1"/>
      <c r="C289" s="1"/>
      <c r="D289" s="1"/>
      <c r="E289" s="110"/>
      <c r="F289" s="1"/>
      <c r="G289" s="1"/>
      <c r="H289" s="110"/>
      <c r="I289" s="1"/>
      <c r="J289" s="1"/>
      <c r="K289" s="1"/>
      <c r="L289" s="1"/>
      <c r="M289" s="1"/>
      <c r="N289" s="1"/>
      <c r="O289" s="1"/>
      <c r="P289" s="1"/>
      <c r="Q289" s="1"/>
      <c r="R289" s="135"/>
      <c r="S289" s="135"/>
      <c r="T289" s="3"/>
      <c r="U289" s="1"/>
      <c r="V289" s="1"/>
    </row>
    <row r="290" spans="1:22" x14ac:dyDescent="0.25">
      <c r="A290" s="1"/>
      <c r="B290" s="1"/>
      <c r="C290" s="1"/>
      <c r="D290" s="1"/>
      <c r="E290" s="110"/>
      <c r="F290" s="1"/>
      <c r="G290" s="1"/>
      <c r="H290" s="110"/>
      <c r="I290" s="1"/>
      <c r="J290" s="1"/>
      <c r="K290" s="1"/>
      <c r="L290" s="1"/>
      <c r="M290" s="1"/>
      <c r="N290" s="1"/>
      <c r="O290" s="1"/>
      <c r="P290" s="1"/>
      <c r="Q290" s="1"/>
      <c r="R290" s="135"/>
      <c r="S290" s="135"/>
      <c r="T290" s="3"/>
      <c r="U290" s="1"/>
      <c r="V290" s="1"/>
    </row>
    <row r="291" spans="1:22" x14ac:dyDescent="0.25">
      <c r="A291" s="1"/>
      <c r="B291" s="1"/>
      <c r="C291" s="1"/>
      <c r="D291" s="1"/>
      <c r="E291" s="110"/>
      <c r="F291" s="1"/>
      <c r="G291" s="1"/>
      <c r="H291" s="110"/>
      <c r="I291" s="1"/>
      <c r="J291" s="1"/>
      <c r="K291" s="1"/>
      <c r="L291" s="1"/>
      <c r="M291" s="1"/>
      <c r="N291" s="1"/>
      <c r="O291" s="1"/>
      <c r="P291" s="1"/>
      <c r="Q291" s="1"/>
      <c r="R291" s="135"/>
      <c r="S291" s="135"/>
      <c r="T291" s="3"/>
      <c r="U291" s="1"/>
      <c r="V291" s="1"/>
    </row>
    <row r="292" spans="1:22" x14ac:dyDescent="0.25">
      <c r="A292" s="1"/>
      <c r="B292" s="1"/>
      <c r="C292" s="1"/>
      <c r="D292" s="1"/>
      <c r="E292" s="110"/>
      <c r="F292" s="1"/>
      <c r="G292" s="1"/>
      <c r="H292" s="110"/>
      <c r="I292" s="1"/>
      <c r="J292" s="1"/>
      <c r="K292" s="1"/>
      <c r="L292" s="1"/>
      <c r="M292" s="1"/>
      <c r="N292" s="1"/>
      <c r="O292" s="1"/>
      <c r="P292" s="1"/>
      <c r="Q292" s="1"/>
      <c r="R292" s="135"/>
      <c r="S292" s="135"/>
      <c r="T292" s="3"/>
      <c r="U292" s="1"/>
      <c r="V292" s="1"/>
    </row>
    <row r="293" spans="1:22" x14ac:dyDescent="0.25">
      <c r="A293" s="1"/>
      <c r="B293" s="1"/>
      <c r="C293" s="1"/>
      <c r="D293" s="1"/>
      <c r="E293" s="110"/>
      <c r="F293" s="1"/>
      <c r="G293" s="1"/>
      <c r="H293" s="110"/>
      <c r="I293" s="1"/>
      <c r="J293" s="1"/>
      <c r="K293" s="1"/>
      <c r="L293" s="1"/>
      <c r="M293" s="1"/>
      <c r="N293" s="1"/>
      <c r="O293" s="1"/>
      <c r="P293" s="1"/>
      <c r="Q293" s="1"/>
      <c r="R293" s="135"/>
      <c r="S293" s="135"/>
      <c r="T293" s="3"/>
      <c r="U293" s="1"/>
      <c r="V293" s="1"/>
    </row>
    <row r="294" spans="1:22" x14ac:dyDescent="0.25">
      <c r="A294" s="1"/>
      <c r="B294" s="1"/>
      <c r="C294" s="1"/>
      <c r="D294" s="1"/>
      <c r="E294" s="110"/>
      <c r="F294" s="1"/>
      <c r="G294" s="1"/>
      <c r="H294" s="110"/>
      <c r="I294" s="1"/>
      <c r="J294" s="1"/>
      <c r="K294" s="1"/>
      <c r="L294" s="1"/>
      <c r="M294" s="1"/>
      <c r="N294" s="1"/>
      <c r="O294" s="1"/>
      <c r="P294" s="1"/>
      <c r="Q294" s="1"/>
      <c r="R294" s="135"/>
      <c r="S294" s="135"/>
      <c r="T294" s="3"/>
      <c r="U294" s="1"/>
      <c r="V294" s="1"/>
    </row>
    <row r="295" spans="1:22" x14ac:dyDescent="0.25">
      <c r="A295" s="1"/>
      <c r="B295" s="1"/>
      <c r="C295" s="1"/>
      <c r="D295" s="1"/>
      <c r="E295" s="110"/>
      <c r="F295" s="1"/>
      <c r="G295" s="1"/>
      <c r="H295" s="110"/>
      <c r="I295" s="1"/>
      <c r="J295" s="1"/>
      <c r="K295" s="1"/>
      <c r="L295" s="1"/>
      <c r="M295" s="1"/>
      <c r="N295" s="1"/>
      <c r="O295" s="1"/>
      <c r="P295" s="1"/>
      <c r="Q295" s="1"/>
      <c r="R295" s="135"/>
      <c r="S295" s="135"/>
      <c r="T295" s="3"/>
      <c r="U295" s="1"/>
      <c r="V295" s="1"/>
    </row>
    <row r="296" spans="1:22" x14ac:dyDescent="0.25">
      <c r="A296" s="1"/>
      <c r="B296" s="1"/>
      <c r="C296" s="1"/>
      <c r="D296" s="1"/>
      <c r="E296" s="110"/>
      <c r="F296" s="1"/>
      <c r="G296" s="1"/>
      <c r="H296" s="110"/>
      <c r="I296" s="1"/>
      <c r="J296" s="1"/>
      <c r="K296" s="1"/>
      <c r="L296" s="1"/>
      <c r="M296" s="1"/>
      <c r="N296" s="1"/>
      <c r="O296" s="1"/>
      <c r="P296" s="1"/>
      <c r="Q296" s="1"/>
      <c r="R296" s="135"/>
      <c r="S296" s="135"/>
      <c r="T296" s="3"/>
      <c r="U296" s="1"/>
      <c r="V296" s="1"/>
    </row>
    <row r="297" spans="1:22" x14ac:dyDescent="0.25">
      <c r="A297" s="1"/>
      <c r="B297" s="1"/>
      <c r="C297" s="1"/>
      <c r="D297" s="1"/>
      <c r="E297" s="110"/>
      <c r="F297" s="1"/>
      <c r="G297" s="1"/>
      <c r="H297" s="110"/>
      <c r="I297" s="1"/>
      <c r="J297" s="1"/>
      <c r="K297" s="1"/>
      <c r="L297" s="1"/>
      <c r="M297" s="1"/>
      <c r="N297" s="1"/>
      <c r="O297" s="1"/>
      <c r="P297" s="1"/>
      <c r="Q297" s="1"/>
      <c r="R297" s="135"/>
      <c r="S297" s="135"/>
      <c r="T297" s="3"/>
      <c r="U297" s="1"/>
      <c r="V297" s="1"/>
    </row>
    <row r="298" spans="1:22" x14ac:dyDescent="0.25">
      <c r="A298" s="1"/>
      <c r="B298" s="1"/>
      <c r="C298" s="1"/>
      <c r="D298" s="1"/>
      <c r="E298" s="110"/>
      <c r="F298" s="1"/>
      <c r="G298" s="1"/>
      <c r="H298" s="110"/>
      <c r="I298" s="1"/>
      <c r="J298" s="1"/>
      <c r="K298" s="1"/>
      <c r="L298" s="1"/>
      <c r="M298" s="1"/>
      <c r="N298" s="1"/>
      <c r="O298" s="1"/>
      <c r="P298" s="1"/>
      <c r="Q298" s="1"/>
      <c r="R298" s="135"/>
      <c r="S298" s="135"/>
      <c r="T298" s="3"/>
      <c r="U298" s="1"/>
      <c r="V298" s="1"/>
    </row>
    <row r="299" spans="1:22" x14ac:dyDescent="0.25">
      <c r="A299" s="1"/>
      <c r="B299" s="1"/>
      <c r="C299" s="1"/>
      <c r="D299" s="1"/>
      <c r="E299" s="110"/>
      <c r="F299" s="1"/>
      <c r="G299" s="1"/>
      <c r="H299" s="110"/>
      <c r="I299" s="1"/>
      <c r="J299" s="1"/>
      <c r="K299" s="1"/>
      <c r="L299" s="1"/>
      <c r="M299" s="1"/>
      <c r="N299" s="1"/>
      <c r="O299" s="1"/>
      <c r="P299" s="1"/>
      <c r="Q299" s="1"/>
      <c r="R299" s="135"/>
      <c r="S299" s="135"/>
      <c r="T299" s="3"/>
      <c r="U299" s="1"/>
      <c r="V299" s="1"/>
    </row>
    <row r="300" spans="1:22" x14ac:dyDescent="0.25">
      <c r="A300" s="1"/>
      <c r="B300" s="1"/>
      <c r="C300" s="1"/>
      <c r="D300" s="1"/>
      <c r="E300" s="110"/>
      <c r="F300" s="1"/>
      <c r="G300" s="1"/>
      <c r="H300" s="110"/>
      <c r="I300" s="1"/>
      <c r="J300" s="1"/>
      <c r="K300" s="1"/>
      <c r="L300" s="1"/>
      <c r="M300" s="1"/>
      <c r="N300" s="1"/>
      <c r="O300" s="1"/>
      <c r="P300" s="1"/>
      <c r="Q300" s="1"/>
      <c r="R300" s="135"/>
      <c r="S300" s="135"/>
      <c r="T300" s="3"/>
      <c r="U300" s="1"/>
      <c r="V300" s="1"/>
    </row>
    <row r="301" spans="1:22" x14ac:dyDescent="0.25">
      <c r="A301" s="1"/>
      <c r="B301" s="1"/>
      <c r="C301" s="1"/>
      <c r="D301" s="1"/>
      <c r="E301" s="110"/>
      <c r="F301" s="1"/>
      <c r="G301" s="1"/>
      <c r="H301" s="110"/>
      <c r="I301" s="1"/>
      <c r="J301" s="1"/>
      <c r="K301" s="1"/>
      <c r="L301" s="1"/>
      <c r="M301" s="1"/>
      <c r="N301" s="1"/>
      <c r="O301" s="1"/>
      <c r="P301" s="1"/>
      <c r="Q301" s="1"/>
      <c r="R301" s="135"/>
      <c r="S301" s="135"/>
      <c r="T301" s="3"/>
      <c r="U301" s="1"/>
      <c r="V301" s="1"/>
    </row>
    <row r="302" spans="1:22" x14ac:dyDescent="0.25">
      <c r="A302" s="1"/>
      <c r="B302" s="1"/>
      <c r="C302" s="1"/>
      <c r="D302" s="1"/>
      <c r="E302" s="110"/>
      <c r="F302" s="1"/>
      <c r="G302" s="1"/>
      <c r="H302" s="110"/>
      <c r="I302" s="1"/>
      <c r="J302" s="1"/>
      <c r="K302" s="1"/>
      <c r="L302" s="1"/>
      <c r="M302" s="1"/>
      <c r="N302" s="1"/>
      <c r="O302" s="1"/>
      <c r="P302" s="1"/>
      <c r="Q302" s="1"/>
      <c r="R302" s="135"/>
      <c r="S302" s="135"/>
      <c r="T302" s="3"/>
      <c r="U302" s="1"/>
      <c r="V302" s="1"/>
    </row>
    <row r="303" spans="1:22" x14ac:dyDescent="0.25">
      <c r="A303" s="1"/>
      <c r="B303" s="1"/>
      <c r="C303" s="1"/>
      <c r="D303" s="1"/>
      <c r="E303" s="110"/>
      <c r="F303" s="1"/>
      <c r="G303" s="1"/>
      <c r="H303" s="110"/>
      <c r="I303" s="1"/>
      <c r="J303" s="1"/>
      <c r="K303" s="1"/>
      <c r="L303" s="1"/>
      <c r="M303" s="1"/>
      <c r="N303" s="1"/>
      <c r="O303" s="1"/>
      <c r="P303" s="1"/>
      <c r="Q303" s="1"/>
      <c r="R303" s="135"/>
      <c r="S303" s="135"/>
      <c r="T303" s="3"/>
      <c r="U303" s="1"/>
      <c r="V303" s="1"/>
    </row>
    <row r="304" spans="1:22" x14ac:dyDescent="0.25">
      <c r="A304" s="1"/>
      <c r="B304" s="1"/>
      <c r="C304" s="1"/>
      <c r="D304" s="1"/>
      <c r="E304" s="110"/>
      <c r="F304" s="1"/>
      <c r="G304" s="1"/>
      <c r="H304" s="110"/>
      <c r="I304" s="1"/>
      <c r="J304" s="1"/>
      <c r="K304" s="1"/>
      <c r="L304" s="1"/>
      <c r="M304" s="1"/>
      <c r="N304" s="1"/>
      <c r="O304" s="1"/>
      <c r="P304" s="1"/>
      <c r="Q304" s="1"/>
      <c r="R304" s="135"/>
      <c r="S304" s="135"/>
      <c r="T304" s="3"/>
      <c r="U304" s="1"/>
      <c r="V304" s="1"/>
    </row>
    <row r="305" spans="1:22" x14ac:dyDescent="0.25">
      <c r="A305" s="1"/>
      <c r="B305" s="1"/>
      <c r="C305" s="1"/>
      <c r="D305" s="1"/>
      <c r="E305" s="110"/>
      <c r="F305" s="1"/>
      <c r="G305" s="1"/>
      <c r="H305" s="110"/>
      <c r="I305" s="1"/>
      <c r="J305" s="1"/>
      <c r="K305" s="1"/>
      <c r="L305" s="1"/>
      <c r="M305" s="1"/>
      <c r="N305" s="1"/>
      <c r="O305" s="1"/>
      <c r="P305" s="1"/>
      <c r="Q305" s="1"/>
      <c r="R305" s="135"/>
      <c r="S305" s="135"/>
      <c r="T305" s="3"/>
      <c r="U305" s="1"/>
      <c r="V305" s="1"/>
    </row>
    <row r="306" spans="1:22" x14ac:dyDescent="0.25">
      <c r="A306" s="1"/>
      <c r="B306" s="1"/>
      <c r="C306" s="1"/>
      <c r="D306" s="1"/>
      <c r="E306" s="110"/>
      <c r="F306" s="1"/>
      <c r="G306" s="1"/>
      <c r="H306" s="110"/>
      <c r="I306" s="1"/>
      <c r="J306" s="1"/>
      <c r="K306" s="1"/>
      <c r="L306" s="1"/>
      <c r="M306" s="1"/>
      <c r="N306" s="1"/>
      <c r="O306" s="1"/>
      <c r="P306" s="1"/>
      <c r="Q306" s="1"/>
      <c r="R306" s="135"/>
      <c r="S306" s="135"/>
      <c r="T306" s="3"/>
      <c r="U306" s="1"/>
      <c r="V306" s="1"/>
    </row>
    <row r="307" spans="1:22" x14ac:dyDescent="0.25">
      <c r="A307" s="1"/>
      <c r="B307" s="1"/>
      <c r="C307" s="1"/>
      <c r="D307" s="1"/>
      <c r="E307" s="110"/>
      <c r="F307" s="1"/>
      <c r="G307" s="1"/>
      <c r="H307" s="110"/>
      <c r="I307" s="1"/>
      <c r="J307" s="1"/>
      <c r="K307" s="1"/>
      <c r="L307" s="1"/>
      <c r="M307" s="1"/>
      <c r="N307" s="1"/>
      <c r="O307" s="1"/>
      <c r="P307" s="1"/>
      <c r="Q307" s="1"/>
      <c r="R307" s="135"/>
      <c r="S307" s="135"/>
      <c r="T307" s="3"/>
      <c r="U307" s="1"/>
      <c r="V307" s="1"/>
    </row>
    <row r="308" spans="1:22" x14ac:dyDescent="0.25">
      <c r="A308" s="1"/>
      <c r="B308" s="1"/>
      <c r="C308" s="1"/>
      <c r="D308" s="1"/>
      <c r="E308" s="110"/>
      <c r="F308" s="1"/>
      <c r="G308" s="1"/>
      <c r="H308" s="110"/>
      <c r="I308" s="1"/>
      <c r="J308" s="1"/>
      <c r="K308" s="1"/>
      <c r="L308" s="1"/>
      <c r="M308" s="1"/>
      <c r="N308" s="1"/>
      <c r="O308" s="1"/>
      <c r="P308" s="1"/>
      <c r="Q308" s="1"/>
      <c r="R308" s="135"/>
      <c r="S308" s="135"/>
      <c r="T308" s="3"/>
      <c r="U308" s="1"/>
      <c r="V308" s="1"/>
    </row>
    <row r="309" spans="1:22" x14ac:dyDescent="0.25">
      <c r="A309" s="1"/>
      <c r="B309" s="1"/>
      <c r="C309" s="1"/>
      <c r="D309" s="1"/>
      <c r="E309" s="110"/>
      <c r="F309" s="1"/>
      <c r="G309" s="1"/>
      <c r="H309" s="110"/>
      <c r="I309" s="1"/>
      <c r="J309" s="1"/>
      <c r="K309" s="1"/>
      <c r="L309" s="1"/>
      <c r="M309" s="1"/>
      <c r="N309" s="1"/>
      <c r="O309" s="1"/>
      <c r="P309" s="1"/>
      <c r="Q309" s="1"/>
      <c r="R309" s="135"/>
      <c r="S309" s="135"/>
      <c r="T309" s="3"/>
      <c r="U309" s="1"/>
      <c r="V309" s="1"/>
    </row>
    <row r="310" spans="1:22" x14ac:dyDescent="0.25">
      <c r="A310" s="1"/>
      <c r="B310" s="1"/>
      <c r="C310" s="1"/>
      <c r="D310" s="1"/>
      <c r="E310" s="110"/>
      <c r="F310" s="1"/>
      <c r="G310" s="1"/>
      <c r="H310" s="110"/>
      <c r="I310" s="1"/>
      <c r="J310" s="1"/>
      <c r="K310" s="1"/>
      <c r="L310" s="1"/>
      <c r="M310" s="1"/>
      <c r="N310" s="1"/>
      <c r="O310" s="1"/>
      <c r="P310" s="1"/>
      <c r="Q310" s="1"/>
      <c r="R310" s="135"/>
      <c r="S310" s="135"/>
      <c r="T310" s="3"/>
      <c r="U310" s="1"/>
      <c r="V310" s="1"/>
    </row>
    <row r="311" spans="1:22" x14ac:dyDescent="0.25">
      <c r="A311" s="1"/>
      <c r="B311" s="1"/>
      <c r="C311" s="1"/>
      <c r="D311" s="1"/>
      <c r="E311" s="110"/>
      <c r="F311" s="1"/>
      <c r="G311" s="1"/>
      <c r="H311" s="110"/>
      <c r="I311" s="1"/>
      <c r="J311" s="1"/>
      <c r="K311" s="1"/>
      <c r="L311" s="1"/>
      <c r="M311" s="1"/>
      <c r="N311" s="1"/>
      <c r="O311" s="1"/>
      <c r="P311" s="1"/>
      <c r="Q311" s="1"/>
      <c r="R311" s="135"/>
      <c r="S311" s="135"/>
      <c r="T311" s="3"/>
      <c r="U311" s="1"/>
      <c r="V311" s="1"/>
    </row>
    <row r="312" spans="1:22" x14ac:dyDescent="0.25">
      <c r="A312" s="1"/>
      <c r="B312" s="1"/>
      <c r="C312" s="1"/>
      <c r="D312" s="1"/>
      <c r="E312" s="110"/>
      <c r="F312" s="1"/>
      <c r="G312" s="1"/>
      <c r="H312" s="110"/>
      <c r="I312" s="1"/>
      <c r="J312" s="1"/>
      <c r="K312" s="1"/>
      <c r="L312" s="1"/>
      <c r="M312" s="1"/>
      <c r="N312" s="1"/>
      <c r="O312" s="1"/>
      <c r="P312" s="1"/>
      <c r="Q312" s="1"/>
      <c r="R312" s="135"/>
      <c r="S312" s="135"/>
      <c r="T312" s="3"/>
      <c r="U312" s="1"/>
      <c r="V312" s="1"/>
    </row>
    <row r="313" spans="1:22" x14ac:dyDescent="0.25">
      <c r="A313" s="1"/>
      <c r="B313" s="1"/>
      <c r="C313" s="1"/>
      <c r="D313" s="1"/>
      <c r="E313" s="110"/>
      <c r="F313" s="1"/>
      <c r="G313" s="1"/>
      <c r="H313" s="110"/>
      <c r="I313" s="1"/>
      <c r="J313" s="1"/>
      <c r="K313" s="1"/>
      <c r="L313" s="1"/>
      <c r="M313" s="1"/>
      <c r="N313" s="1"/>
      <c r="O313" s="1"/>
      <c r="P313" s="1"/>
      <c r="Q313" s="1"/>
      <c r="R313" s="135"/>
      <c r="S313" s="135"/>
      <c r="T313" s="3"/>
      <c r="U313" s="1"/>
      <c r="V313" s="1"/>
    </row>
    <row r="314" spans="1:22" x14ac:dyDescent="0.25">
      <c r="A314" s="1"/>
      <c r="B314" s="1"/>
      <c r="C314" s="1"/>
      <c r="D314" s="1"/>
      <c r="E314" s="110"/>
      <c r="F314" s="1"/>
      <c r="G314" s="1"/>
      <c r="H314" s="110"/>
      <c r="I314" s="1"/>
      <c r="J314" s="1"/>
      <c r="K314" s="1"/>
      <c r="L314" s="1"/>
      <c r="M314" s="1"/>
      <c r="N314" s="1"/>
      <c r="O314" s="1"/>
      <c r="P314" s="1"/>
      <c r="Q314" s="1"/>
      <c r="R314" s="135"/>
      <c r="S314" s="135"/>
      <c r="T314" s="3"/>
      <c r="U314" s="1"/>
      <c r="V314" s="1"/>
    </row>
    <row r="315" spans="1:22" x14ac:dyDescent="0.25">
      <c r="A315" s="1"/>
      <c r="B315" s="1"/>
      <c r="C315" s="1"/>
      <c r="D315" s="1"/>
      <c r="E315" s="110"/>
      <c r="F315" s="1"/>
      <c r="G315" s="1"/>
      <c r="H315" s="110"/>
      <c r="I315" s="1"/>
      <c r="J315" s="1"/>
      <c r="K315" s="1"/>
      <c r="L315" s="1"/>
      <c r="M315" s="1"/>
      <c r="N315" s="1"/>
      <c r="O315" s="1"/>
      <c r="P315" s="1"/>
      <c r="Q315" s="1"/>
      <c r="R315" s="135"/>
      <c r="S315" s="135"/>
      <c r="T315" s="3"/>
      <c r="U315" s="1"/>
      <c r="V315" s="1"/>
    </row>
    <row r="316" spans="1:22" x14ac:dyDescent="0.25">
      <c r="A316" s="1"/>
      <c r="B316" s="1"/>
      <c r="C316" s="1"/>
      <c r="D316" s="1"/>
      <c r="E316" s="110"/>
      <c r="F316" s="1"/>
      <c r="G316" s="1"/>
      <c r="H316" s="110"/>
      <c r="I316" s="1"/>
      <c r="J316" s="1"/>
      <c r="K316" s="1"/>
      <c r="L316" s="1"/>
      <c r="M316" s="1"/>
      <c r="N316" s="1"/>
      <c r="O316" s="1"/>
      <c r="P316" s="1"/>
      <c r="Q316" s="1"/>
      <c r="R316" s="135"/>
      <c r="S316" s="135"/>
      <c r="T316" s="3"/>
      <c r="U316" s="1"/>
      <c r="V316" s="1"/>
    </row>
    <row r="317" spans="1:22" x14ac:dyDescent="0.25">
      <c r="A317" s="1"/>
      <c r="B317" s="1"/>
      <c r="C317" s="1"/>
      <c r="D317" s="1"/>
      <c r="E317" s="110"/>
      <c r="F317" s="1"/>
      <c r="G317" s="1"/>
      <c r="H317" s="110"/>
      <c r="I317" s="1"/>
      <c r="J317" s="1"/>
      <c r="K317" s="1"/>
      <c r="L317" s="1"/>
      <c r="M317" s="1"/>
      <c r="N317" s="1"/>
      <c r="O317" s="1"/>
      <c r="P317" s="1"/>
      <c r="Q317" s="1"/>
      <c r="R317" s="135"/>
      <c r="S317" s="135"/>
      <c r="T317" s="3"/>
      <c r="U317" s="1"/>
      <c r="V317" s="1"/>
    </row>
    <row r="318" spans="1:22" x14ac:dyDescent="0.25">
      <c r="A318" s="1"/>
      <c r="B318" s="1"/>
      <c r="C318" s="1"/>
      <c r="D318" s="1"/>
      <c r="E318" s="110"/>
      <c r="F318" s="1"/>
      <c r="G318" s="1"/>
      <c r="H318" s="110"/>
      <c r="I318" s="1"/>
      <c r="J318" s="1"/>
      <c r="K318" s="1"/>
      <c r="L318" s="1"/>
      <c r="M318" s="1"/>
      <c r="N318" s="1"/>
      <c r="O318" s="1"/>
      <c r="P318" s="1"/>
      <c r="Q318" s="1"/>
      <c r="R318" s="135"/>
      <c r="S318" s="135"/>
      <c r="T318" s="3"/>
      <c r="U318" s="1"/>
      <c r="V318" s="1"/>
    </row>
    <row r="319" spans="1:22" x14ac:dyDescent="0.25">
      <c r="A319" s="1"/>
      <c r="B319" s="1"/>
      <c r="C319" s="1"/>
      <c r="D319" s="1"/>
      <c r="E319" s="110"/>
      <c r="F319" s="1"/>
      <c r="G319" s="1"/>
      <c r="H319" s="110"/>
      <c r="I319" s="1"/>
      <c r="J319" s="1"/>
      <c r="K319" s="1"/>
      <c r="L319" s="1"/>
      <c r="M319" s="1"/>
      <c r="N319" s="1"/>
      <c r="O319" s="1"/>
      <c r="P319" s="1"/>
      <c r="Q319" s="1"/>
      <c r="R319" s="135"/>
      <c r="S319" s="135"/>
      <c r="T319" s="3"/>
      <c r="U319" s="1"/>
      <c r="V319" s="1"/>
    </row>
    <row r="320" spans="1:22" x14ac:dyDescent="0.25">
      <c r="A320" s="1"/>
      <c r="B320" s="1"/>
      <c r="C320" s="1"/>
      <c r="D320" s="1"/>
      <c r="E320" s="110"/>
      <c r="F320" s="1"/>
      <c r="G320" s="1"/>
      <c r="H320" s="110"/>
      <c r="I320" s="1"/>
      <c r="J320" s="1"/>
      <c r="K320" s="1"/>
      <c r="L320" s="1"/>
      <c r="M320" s="1"/>
      <c r="N320" s="1"/>
      <c r="O320" s="1"/>
      <c r="P320" s="1"/>
      <c r="Q320" s="1"/>
      <c r="R320" s="135"/>
      <c r="S320" s="135"/>
      <c r="T320" s="3"/>
      <c r="U320" s="1"/>
      <c r="V320" s="1"/>
    </row>
    <row r="321" spans="1:22" x14ac:dyDescent="0.25">
      <c r="A321" s="1"/>
      <c r="B321" s="1"/>
      <c r="C321" s="1"/>
      <c r="D321" s="1"/>
      <c r="E321" s="110"/>
      <c r="F321" s="1"/>
      <c r="G321" s="1"/>
      <c r="H321" s="110"/>
      <c r="I321" s="1"/>
      <c r="J321" s="1"/>
      <c r="K321" s="1"/>
      <c r="L321" s="1"/>
      <c r="M321" s="1"/>
      <c r="N321" s="1"/>
      <c r="O321" s="1"/>
      <c r="P321" s="1"/>
      <c r="Q321" s="1"/>
      <c r="R321" s="135"/>
      <c r="S321" s="135"/>
      <c r="T321" s="3"/>
      <c r="U321" s="1"/>
      <c r="V321" s="1"/>
    </row>
    <row r="322" spans="1:22" x14ac:dyDescent="0.25">
      <c r="A322" s="1"/>
      <c r="B322" s="1"/>
      <c r="C322" s="1"/>
      <c r="D322" s="1"/>
      <c r="E322" s="110"/>
      <c r="F322" s="1"/>
      <c r="G322" s="1"/>
      <c r="H322" s="110"/>
      <c r="I322" s="1"/>
      <c r="J322" s="1"/>
      <c r="K322" s="1"/>
      <c r="L322" s="1"/>
      <c r="M322" s="1"/>
      <c r="N322" s="1"/>
      <c r="O322" s="1"/>
      <c r="P322" s="1"/>
      <c r="Q322" s="1"/>
      <c r="R322" s="135"/>
      <c r="S322" s="135"/>
      <c r="T322" s="3"/>
      <c r="U322" s="1"/>
      <c r="V322" s="1"/>
    </row>
    <row r="323" spans="1:22" x14ac:dyDescent="0.25">
      <c r="A323" s="1"/>
      <c r="B323" s="1"/>
      <c r="C323" s="1"/>
      <c r="D323" s="1"/>
      <c r="E323" s="110"/>
      <c r="F323" s="1"/>
      <c r="G323" s="1"/>
      <c r="H323" s="110"/>
      <c r="I323" s="1"/>
      <c r="J323" s="1"/>
      <c r="K323" s="1"/>
      <c r="L323" s="1"/>
      <c r="M323" s="1"/>
      <c r="N323" s="1"/>
      <c r="O323" s="1"/>
      <c r="P323" s="1"/>
      <c r="Q323" s="1"/>
      <c r="R323" s="135"/>
      <c r="S323" s="135"/>
      <c r="T323" s="3"/>
      <c r="U323" s="1"/>
      <c r="V323" s="1"/>
    </row>
    <row r="324" spans="1:22" x14ac:dyDescent="0.25">
      <c r="A324" s="1"/>
      <c r="B324" s="1"/>
      <c r="C324" s="1"/>
      <c r="D324" s="1"/>
      <c r="E324" s="110"/>
      <c r="F324" s="1"/>
      <c r="G324" s="1"/>
      <c r="H324" s="110"/>
      <c r="I324" s="1"/>
      <c r="J324" s="1"/>
      <c r="K324" s="1"/>
      <c r="L324" s="1"/>
      <c r="M324" s="1"/>
      <c r="N324" s="1"/>
      <c r="O324" s="1"/>
      <c r="P324" s="1"/>
      <c r="Q324" s="1"/>
      <c r="R324" s="135"/>
      <c r="S324" s="135"/>
      <c r="T324" s="3"/>
      <c r="U324" s="1"/>
      <c r="V324" s="1"/>
    </row>
    <row r="325" spans="1:22" x14ac:dyDescent="0.25">
      <c r="A325" s="1"/>
      <c r="B325" s="1"/>
      <c r="C325" s="1"/>
      <c r="D325" s="1"/>
      <c r="E325" s="110"/>
      <c r="F325" s="1"/>
      <c r="G325" s="1"/>
      <c r="H325" s="110"/>
      <c r="I325" s="1"/>
      <c r="J325" s="1"/>
      <c r="K325" s="1"/>
      <c r="L325" s="1"/>
      <c r="M325" s="1"/>
      <c r="N325" s="1"/>
      <c r="O325" s="1"/>
      <c r="P325" s="1"/>
      <c r="Q325" s="1"/>
      <c r="R325" s="135"/>
      <c r="S325" s="135"/>
      <c r="T325" s="3"/>
      <c r="U325" s="1"/>
      <c r="V325" s="1"/>
    </row>
    <row r="326" spans="1:22" x14ac:dyDescent="0.25">
      <c r="A326" s="1"/>
      <c r="B326" s="1"/>
      <c r="C326" s="1"/>
      <c r="D326" s="1"/>
      <c r="E326" s="110"/>
      <c r="F326" s="1"/>
      <c r="G326" s="1"/>
      <c r="H326" s="110"/>
      <c r="I326" s="1"/>
      <c r="J326" s="1"/>
      <c r="K326" s="1"/>
      <c r="L326" s="1"/>
      <c r="M326" s="1"/>
      <c r="N326" s="1"/>
      <c r="O326" s="1"/>
      <c r="P326" s="1"/>
      <c r="Q326" s="1"/>
      <c r="R326" s="135"/>
      <c r="S326" s="135"/>
      <c r="T326" s="3"/>
      <c r="U326" s="1"/>
      <c r="V326" s="1"/>
    </row>
    <row r="327" spans="1:22" x14ac:dyDescent="0.25">
      <c r="A327" s="1"/>
      <c r="B327" s="1"/>
      <c r="C327" s="1"/>
      <c r="D327" s="1"/>
      <c r="E327" s="110"/>
      <c r="F327" s="1"/>
      <c r="G327" s="1"/>
      <c r="H327" s="110"/>
      <c r="I327" s="1"/>
      <c r="J327" s="1"/>
      <c r="K327" s="1"/>
      <c r="L327" s="1"/>
      <c r="M327" s="1"/>
      <c r="N327" s="1"/>
      <c r="O327" s="1"/>
      <c r="P327" s="1"/>
      <c r="Q327" s="1"/>
      <c r="R327" s="135"/>
      <c r="S327" s="135"/>
      <c r="T327" s="3"/>
      <c r="U327" s="1"/>
      <c r="V327" s="1"/>
    </row>
    <row r="328" spans="1:22" x14ac:dyDescent="0.25">
      <c r="A328" s="1"/>
      <c r="B328" s="1"/>
      <c r="C328" s="1"/>
      <c r="D328" s="1"/>
      <c r="E328" s="110"/>
      <c r="F328" s="1"/>
      <c r="G328" s="1"/>
      <c r="H328" s="110"/>
      <c r="I328" s="1"/>
      <c r="J328" s="1"/>
      <c r="K328" s="1"/>
      <c r="L328" s="1"/>
      <c r="M328" s="1"/>
      <c r="N328" s="1"/>
      <c r="O328" s="1"/>
      <c r="P328" s="1"/>
      <c r="Q328" s="1"/>
      <c r="R328" s="135"/>
      <c r="S328" s="135"/>
      <c r="T328" s="3"/>
      <c r="U328" s="1"/>
      <c r="V328" s="1"/>
    </row>
    <row r="329" spans="1:22" x14ac:dyDescent="0.25">
      <c r="A329" s="1"/>
      <c r="B329" s="1"/>
      <c r="C329" s="1"/>
      <c r="D329" s="1"/>
      <c r="E329" s="110"/>
      <c r="F329" s="1"/>
      <c r="G329" s="1"/>
      <c r="H329" s="110"/>
      <c r="I329" s="1"/>
      <c r="J329" s="1"/>
      <c r="K329" s="1"/>
      <c r="L329" s="1"/>
      <c r="M329" s="1"/>
      <c r="N329" s="1"/>
      <c r="O329" s="1"/>
      <c r="P329" s="1"/>
      <c r="Q329" s="1"/>
      <c r="R329" s="135"/>
      <c r="S329" s="135"/>
      <c r="T329" s="3"/>
      <c r="U329" s="1"/>
      <c r="V329" s="1"/>
    </row>
    <row r="330" spans="1:22" x14ac:dyDescent="0.25">
      <c r="A330" s="1"/>
      <c r="B330" s="1"/>
      <c r="C330" s="1"/>
      <c r="D330" s="1"/>
      <c r="E330" s="110"/>
      <c r="F330" s="1"/>
      <c r="G330" s="1"/>
      <c r="H330" s="110"/>
      <c r="I330" s="1"/>
      <c r="J330" s="1"/>
      <c r="K330" s="1"/>
      <c r="L330" s="1"/>
      <c r="M330" s="1"/>
      <c r="N330" s="1"/>
      <c r="O330" s="1"/>
      <c r="P330" s="1"/>
      <c r="Q330" s="1"/>
      <c r="R330" s="135"/>
      <c r="S330" s="135"/>
      <c r="T330" s="3"/>
      <c r="U330" s="1"/>
      <c r="V330" s="1"/>
    </row>
    <row r="331" spans="1:22" x14ac:dyDescent="0.25">
      <c r="A331" s="1"/>
      <c r="B331" s="1"/>
      <c r="C331" s="1"/>
      <c r="D331" s="1"/>
      <c r="E331" s="110"/>
      <c r="F331" s="1"/>
      <c r="G331" s="1"/>
      <c r="H331" s="110"/>
      <c r="I331" s="1"/>
      <c r="J331" s="1"/>
      <c r="K331" s="1"/>
      <c r="L331" s="1"/>
      <c r="M331" s="1"/>
      <c r="N331" s="1"/>
      <c r="O331" s="1"/>
      <c r="P331" s="1"/>
      <c r="Q331" s="1"/>
      <c r="R331" s="135"/>
      <c r="S331" s="135"/>
      <c r="T331" s="3"/>
      <c r="U331" s="1"/>
      <c r="V331" s="1"/>
    </row>
    <row r="332" spans="1:22" x14ac:dyDescent="0.25">
      <c r="A332" s="1"/>
      <c r="B332" s="1"/>
      <c r="C332" s="1"/>
      <c r="D332" s="1"/>
      <c r="E332" s="110"/>
      <c r="F332" s="1"/>
      <c r="G332" s="1"/>
      <c r="H332" s="110"/>
      <c r="I332" s="1"/>
      <c r="J332" s="1"/>
      <c r="K332" s="1"/>
      <c r="L332" s="1"/>
      <c r="M332" s="1"/>
      <c r="N332" s="1"/>
      <c r="O332" s="1"/>
      <c r="P332" s="1"/>
      <c r="Q332" s="1"/>
      <c r="R332" s="135"/>
      <c r="S332" s="135"/>
      <c r="T332" s="3"/>
      <c r="U332" s="1"/>
      <c r="V332" s="1"/>
    </row>
    <row r="333" spans="1:22" x14ac:dyDescent="0.25">
      <c r="A333" s="1"/>
      <c r="B333" s="1"/>
      <c r="C333" s="1"/>
      <c r="D333" s="1"/>
      <c r="E333" s="110"/>
      <c r="F333" s="1"/>
      <c r="G333" s="1"/>
      <c r="H333" s="110"/>
      <c r="I333" s="1"/>
      <c r="J333" s="1"/>
      <c r="K333" s="1"/>
      <c r="L333" s="1"/>
      <c r="M333" s="1"/>
      <c r="N333" s="1"/>
      <c r="O333" s="1"/>
      <c r="P333" s="1"/>
      <c r="Q333" s="1"/>
      <c r="R333" s="135"/>
      <c r="S333" s="135"/>
      <c r="T333" s="3"/>
      <c r="U333" s="1"/>
      <c r="V333" s="1"/>
    </row>
    <row r="334" spans="1:22" x14ac:dyDescent="0.25">
      <c r="A334" s="1"/>
      <c r="B334" s="1"/>
      <c r="C334" s="1"/>
      <c r="D334" s="1"/>
      <c r="E334" s="110"/>
      <c r="F334" s="1"/>
      <c r="G334" s="1"/>
      <c r="H334" s="110"/>
      <c r="I334" s="1"/>
      <c r="J334" s="1"/>
      <c r="K334" s="1"/>
      <c r="L334" s="1"/>
      <c r="M334" s="1"/>
      <c r="N334" s="1"/>
      <c r="O334" s="1"/>
      <c r="P334" s="1"/>
      <c r="Q334" s="1"/>
      <c r="R334" s="135"/>
      <c r="S334" s="135"/>
      <c r="T334" s="3"/>
      <c r="U334" s="1"/>
      <c r="V334" s="1"/>
    </row>
    <row r="335" spans="1:22" x14ac:dyDescent="0.25">
      <c r="A335" s="1"/>
      <c r="B335" s="1"/>
      <c r="C335" s="1"/>
      <c r="D335" s="1"/>
      <c r="E335" s="110"/>
      <c r="F335" s="1"/>
      <c r="G335" s="1"/>
      <c r="H335" s="110"/>
      <c r="I335" s="1"/>
      <c r="J335" s="1"/>
      <c r="K335" s="1"/>
      <c r="L335" s="1"/>
      <c r="M335" s="1"/>
      <c r="N335" s="1"/>
      <c r="O335" s="1"/>
      <c r="P335" s="1"/>
      <c r="Q335" s="1"/>
      <c r="R335" s="135"/>
      <c r="S335" s="135"/>
      <c r="T335" s="3"/>
      <c r="U335" s="1"/>
      <c r="V335" s="1"/>
    </row>
    <row r="336" spans="1:22" x14ac:dyDescent="0.25">
      <c r="A336" s="1"/>
      <c r="B336" s="1"/>
      <c r="C336" s="1"/>
      <c r="D336" s="1"/>
      <c r="E336" s="110"/>
      <c r="F336" s="1"/>
      <c r="G336" s="1"/>
      <c r="H336" s="110"/>
      <c r="I336" s="1"/>
      <c r="J336" s="1"/>
      <c r="K336" s="1"/>
      <c r="L336" s="1"/>
      <c r="M336" s="1"/>
      <c r="N336" s="1"/>
      <c r="O336" s="1"/>
      <c r="P336" s="1"/>
      <c r="Q336" s="1"/>
      <c r="R336" s="135"/>
      <c r="S336" s="135"/>
      <c r="T336" s="3"/>
      <c r="U336" s="1"/>
      <c r="V336" s="1"/>
    </row>
    <row r="337" spans="1:22" x14ac:dyDescent="0.25">
      <c r="A337" s="1"/>
      <c r="B337" s="1"/>
      <c r="C337" s="1"/>
      <c r="D337" s="1"/>
      <c r="E337" s="110"/>
      <c r="F337" s="1"/>
      <c r="G337" s="1"/>
      <c r="H337" s="110"/>
      <c r="I337" s="1"/>
      <c r="J337" s="1"/>
      <c r="K337" s="1"/>
      <c r="L337" s="1"/>
      <c r="M337" s="1"/>
      <c r="N337" s="1"/>
      <c r="O337" s="1"/>
      <c r="P337" s="1"/>
      <c r="Q337" s="1"/>
      <c r="R337" s="135"/>
      <c r="S337" s="135"/>
      <c r="T337" s="3"/>
      <c r="U337" s="1"/>
      <c r="V337" s="1"/>
    </row>
    <row r="338" spans="1:22" x14ac:dyDescent="0.25">
      <c r="A338" s="1"/>
      <c r="B338" s="1"/>
      <c r="C338" s="1"/>
      <c r="D338" s="1"/>
      <c r="E338" s="110"/>
      <c r="F338" s="1"/>
      <c r="G338" s="1"/>
      <c r="H338" s="110"/>
      <c r="I338" s="1"/>
      <c r="J338" s="1"/>
      <c r="K338" s="1"/>
      <c r="L338" s="1"/>
      <c r="M338" s="1"/>
      <c r="N338" s="1"/>
      <c r="O338" s="1"/>
      <c r="P338" s="1"/>
      <c r="Q338" s="1"/>
      <c r="R338" s="135"/>
      <c r="S338" s="135"/>
      <c r="T338" s="3"/>
      <c r="U338" s="1"/>
      <c r="V338" s="1"/>
    </row>
    <row r="339" spans="1:22" x14ac:dyDescent="0.25">
      <c r="A339" s="1"/>
      <c r="B339" s="1"/>
      <c r="C339" s="1"/>
      <c r="D339" s="1"/>
      <c r="E339" s="110"/>
      <c r="F339" s="1"/>
      <c r="G339" s="1"/>
      <c r="H339" s="110"/>
      <c r="I339" s="1"/>
      <c r="J339" s="1"/>
      <c r="K339" s="1"/>
      <c r="L339" s="1"/>
      <c r="M339" s="1"/>
      <c r="N339" s="1"/>
      <c r="O339" s="1"/>
      <c r="P339" s="1"/>
      <c r="Q339" s="1"/>
      <c r="R339" s="135"/>
      <c r="S339" s="135"/>
      <c r="T339" s="3"/>
      <c r="U339" s="1"/>
      <c r="V339" s="1"/>
    </row>
    <row r="340" spans="1:22" x14ac:dyDescent="0.25">
      <c r="A340" s="1"/>
      <c r="B340" s="1"/>
      <c r="C340" s="1"/>
      <c r="D340" s="1"/>
      <c r="E340" s="110"/>
      <c r="F340" s="1"/>
      <c r="G340" s="1"/>
      <c r="H340" s="110"/>
      <c r="I340" s="1"/>
      <c r="J340" s="1"/>
      <c r="K340" s="1"/>
      <c r="L340" s="1"/>
      <c r="M340" s="1"/>
      <c r="N340" s="1"/>
      <c r="O340" s="1"/>
      <c r="P340" s="1"/>
      <c r="Q340" s="1"/>
      <c r="R340" s="135"/>
      <c r="S340" s="135"/>
      <c r="T340" s="3"/>
      <c r="U340" s="1"/>
      <c r="V340" s="1"/>
    </row>
    <row r="341" spans="1:22" x14ac:dyDescent="0.25">
      <c r="A341" s="1"/>
      <c r="B341" s="1"/>
      <c r="C341" s="1"/>
      <c r="D341" s="1"/>
      <c r="E341" s="110"/>
      <c r="F341" s="1"/>
      <c r="G341" s="1"/>
      <c r="H341" s="110"/>
      <c r="I341" s="1"/>
      <c r="J341" s="1"/>
      <c r="K341" s="1"/>
      <c r="L341" s="1"/>
      <c r="M341" s="1"/>
      <c r="N341" s="1"/>
      <c r="O341" s="1"/>
      <c r="P341" s="1"/>
      <c r="Q341" s="1"/>
      <c r="R341" s="135"/>
      <c r="S341" s="135"/>
      <c r="T341" s="3"/>
      <c r="U341" s="1"/>
      <c r="V341" s="1"/>
    </row>
    <row r="342" spans="1:22" x14ac:dyDescent="0.25">
      <c r="A342" s="1"/>
      <c r="B342" s="1"/>
      <c r="C342" s="1"/>
      <c r="D342" s="1"/>
      <c r="E342" s="110"/>
      <c r="F342" s="1"/>
      <c r="G342" s="1"/>
      <c r="H342" s="110"/>
      <c r="I342" s="1"/>
      <c r="J342" s="1"/>
      <c r="K342" s="1"/>
      <c r="L342" s="1"/>
      <c r="M342" s="1"/>
      <c r="N342" s="1"/>
      <c r="O342" s="1"/>
      <c r="P342" s="1"/>
      <c r="Q342" s="1"/>
      <c r="R342" s="135"/>
      <c r="S342" s="135"/>
      <c r="T342" s="3"/>
      <c r="U342" s="1"/>
      <c r="V342" s="1"/>
    </row>
    <row r="343" spans="1:22" x14ac:dyDescent="0.25">
      <c r="A343" s="1"/>
      <c r="B343" s="1"/>
      <c r="C343" s="1"/>
      <c r="D343" s="1"/>
      <c r="E343" s="110"/>
      <c r="F343" s="1"/>
      <c r="G343" s="1"/>
      <c r="H343" s="110"/>
      <c r="I343" s="1"/>
      <c r="J343" s="1"/>
      <c r="K343" s="1"/>
      <c r="L343" s="1"/>
      <c r="M343" s="1"/>
      <c r="N343" s="1"/>
      <c r="O343" s="1"/>
      <c r="P343" s="1"/>
      <c r="Q343" s="1"/>
      <c r="R343" s="135"/>
      <c r="S343" s="135"/>
      <c r="T343" s="3"/>
      <c r="U343" s="1"/>
      <c r="V343" s="1"/>
    </row>
    <row r="344" spans="1:22" x14ac:dyDescent="0.25">
      <c r="A344" s="1"/>
      <c r="B344" s="1"/>
      <c r="C344" s="1"/>
      <c r="D344" s="1"/>
      <c r="E344" s="110"/>
      <c r="F344" s="1"/>
      <c r="G344" s="1"/>
      <c r="H344" s="110"/>
      <c r="I344" s="1"/>
      <c r="J344" s="1"/>
      <c r="K344" s="1"/>
      <c r="L344" s="1"/>
      <c r="M344" s="1"/>
      <c r="N344" s="1"/>
      <c r="O344" s="1"/>
      <c r="P344" s="1"/>
      <c r="Q344" s="1"/>
      <c r="R344" s="135"/>
      <c r="S344" s="135"/>
      <c r="T344" s="3"/>
      <c r="U344" s="1"/>
      <c r="V344" s="1"/>
    </row>
    <row r="345" spans="1:22" x14ac:dyDescent="0.25">
      <c r="A345" s="1"/>
      <c r="B345" s="1"/>
      <c r="C345" s="1"/>
      <c r="D345" s="1"/>
      <c r="E345" s="110"/>
      <c r="F345" s="1"/>
      <c r="G345" s="1"/>
      <c r="H345" s="110"/>
      <c r="I345" s="1"/>
      <c r="J345" s="1"/>
      <c r="K345" s="1"/>
      <c r="L345" s="1"/>
      <c r="M345" s="1"/>
      <c r="N345" s="1"/>
      <c r="O345" s="1"/>
      <c r="P345" s="1"/>
      <c r="Q345" s="1"/>
      <c r="R345" s="135"/>
      <c r="S345" s="135"/>
      <c r="T345" s="3"/>
      <c r="U345" s="1"/>
      <c r="V345" s="1"/>
    </row>
    <row r="346" spans="1:22" x14ac:dyDescent="0.25">
      <c r="A346" s="1"/>
      <c r="B346" s="1"/>
      <c r="C346" s="1"/>
      <c r="D346" s="1"/>
      <c r="E346" s="110"/>
      <c r="F346" s="1"/>
      <c r="G346" s="1"/>
      <c r="H346" s="110"/>
      <c r="I346" s="1"/>
      <c r="J346" s="1"/>
      <c r="K346" s="1"/>
      <c r="L346" s="1"/>
      <c r="M346" s="1"/>
      <c r="N346" s="1"/>
      <c r="O346" s="1"/>
      <c r="P346" s="1"/>
      <c r="Q346" s="1"/>
      <c r="R346" s="135"/>
      <c r="S346" s="135"/>
      <c r="T346" s="3"/>
      <c r="U346" s="1"/>
      <c r="V346" s="1"/>
    </row>
    <row r="347" spans="1:22" x14ac:dyDescent="0.25">
      <c r="A347" s="1"/>
      <c r="B347" s="1"/>
      <c r="C347" s="1"/>
      <c r="D347" s="1"/>
      <c r="E347" s="110"/>
      <c r="F347" s="1"/>
      <c r="G347" s="1"/>
      <c r="H347" s="110"/>
      <c r="I347" s="1"/>
      <c r="J347" s="1"/>
      <c r="K347" s="1"/>
      <c r="L347" s="1"/>
      <c r="M347" s="1"/>
      <c r="N347" s="1"/>
      <c r="O347" s="1"/>
      <c r="P347" s="1"/>
      <c r="Q347" s="1"/>
      <c r="R347" s="135"/>
      <c r="S347" s="135"/>
      <c r="T347" s="3"/>
      <c r="U347" s="1"/>
      <c r="V347" s="1"/>
    </row>
    <row r="348" spans="1:22" x14ac:dyDescent="0.25">
      <c r="A348" s="1"/>
      <c r="B348" s="1"/>
      <c r="C348" s="1"/>
      <c r="D348" s="1"/>
      <c r="E348" s="110"/>
      <c r="F348" s="1"/>
      <c r="G348" s="1"/>
      <c r="H348" s="110"/>
      <c r="I348" s="1"/>
      <c r="J348" s="1"/>
      <c r="K348" s="1"/>
      <c r="L348" s="1"/>
      <c r="M348" s="1"/>
      <c r="N348" s="1"/>
      <c r="O348" s="1"/>
      <c r="P348" s="1"/>
      <c r="Q348" s="1"/>
      <c r="R348" s="135"/>
      <c r="S348" s="135"/>
      <c r="T348" s="3"/>
      <c r="U348" s="1"/>
      <c r="V348" s="1"/>
    </row>
    <row r="349" spans="1:22" x14ac:dyDescent="0.25">
      <c r="A349" s="1"/>
      <c r="B349" s="1"/>
      <c r="C349" s="1"/>
      <c r="D349" s="1"/>
      <c r="E349" s="110"/>
      <c r="F349" s="1"/>
      <c r="G349" s="1"/>
      <c r="H349" s="110"/>
      <c r="I349" s="1"/>
      <c r="J349" s="1"/>
      <c r="K349" s="1"/>
      <c r="L349" s="1"/>
      <c r="M349" s="1"/>
      <c r="N349" s="1"/>
      <c r="O349" s="1"/>
      <c r="P349" s="1"/>
      <c r="Q349" s="1"/>
      <c r="R349" s="135"/>
      <c r="S349" s="135"/>
      <c r="T349" s="3"/>
      <c r="U349" s="1"/>
      <c r="V349" s="1"/>
    </row>
    <row r="350" spans="1:22" x14ac:dyDescent="0.25">
      <c r="A350" s="1"/>
      <c r="B350" s="1"/>
      <c r="C350" s="1"/>
      <c r="D350" s="1"/>
      <c r="E350" s="110"/>
      <c r="F350" s="1"/>
      <c r="G350" s="1"/>
      <c r="H350" s="110"/>
      <c r="I350" s="1"/>
      <c r="J350" s="1"/>
      <c r="K350" s="1"/>
      <c r="L350" s="1"/>
      <c r="M350" s="1"/>
      <c r="N350" s="1"/>
      <c r="O350" s="1"/>
      <c r="P350" s="1"/>
      <c r="Q350" s="1"/>
      <c r="R350" s="135"/>
      <c r="S350" s="135"/>
      <c r="T350" s="3"/>
      <c r="U350" s="1"/>
      <c r="V350" s="1"/>
    </row>
    <row r="351" spans="1:22" x14ac:dyDescent="0.25">
      <c r="A351" s="1"/>
      <c r="B351" s="1"/>
      <c r="C351" s="1"/>
      <c r="D351" s="1"/>
      <c r="E351" s="110"/>
      <c r="F351" s="1"/>
      <c r="G351" s="1"/>
      <c r="H351" s="110"/>
      <c r="I351" s="1"/>
      <c r="J351" s="1"/>
      <c r="K351" s="1"/>
      <c r="L351" s="1"/>
      <c r="M351" s="1"/>
      <c r="N351" s="1"/>
      <c r="O351" s="1"/>
      <c r="P351" s="1"/>
      <c r="Q351" s="1"/>
      <c r="R351" s="135"/>
      <c r="S351" s="135"/>
      <c r="T351" s="3"/>
      <c r="U351" s="1"/>
      <c r="V351" s="1"/>
    </row>
    <row r="352" spans="1:22" x14ac:dyDescent="0.25">
      <c r="A352" s="1"/>
      <c r="B352" s="1"/>
      <c r="C352" s="1"/>
      <c r="D352" s="1"/>
      <c r="E352" s="110"/>
      <c r="F352" s="1"/>
      <c r="G352" s="1"/>
      <c r="H352" s="110"/>
      <c r="I352" s="1"/>
      <c r="J352" s="1"/>
      <c r="K352" s="1"/>
      <c r="L352" s="1"/>
      <c r="M352" s="1"/>
      <c r="N352" s="1"/>
      <c r="O352" s="1"/>
      <c r="P352" s="1"/>
      <c r="Q352" s="1"/>
      <c r="R352" s="135"/>
      <c r="S352" s="135"/>
      <c r="T352" s="3"/>
      <c r="U352" s="1"/>
      <c r="V352" s="1"/>
    </row>
    <row r="353" spans="1:22" x14ac:dyDescent="0.25">
      <c r="A353" s="1"/>
      <c r="B353" s="1"/>
      <c r="C353" s="1"/>
      <c r="D353" s="1"/>
      <c r="E353" s="110"/>
      <c r="F353" s="1"/>
      <c r="G353" s="1"/>
      <c r="H353" s="110"/>
      <c r="I353" s="1"/>
      <c r="J353" s="1"/>
      <c r="K353" s="1"/>
      <c r="L353" s="1"/>
      <c r="M353" s="1"/>
      <c r="N353" s="1"/>
      <c r="O353" s="1"/>
      <c r="P353" s="1"/>
      <c r="Q353" s="1"/>
      <c r="R353" s="135"/>
      <c r="S353" s="135"/>
      <c r="T353" s="3"/>
      <c r="U353" s="1"/>
      <c r="V353" s="1"/>
    </row>
    <row r="354" spans="1:22" x14ac:dyDescent="0.25">
      <c r="A354" s="1"/>
      <c r="B354" s="1"/>
      <c r="C354" s="1"/>
      <c r="D354" s="1"/>
      <c r="E354" s="110"/>
      <c r="F354" s="1"/>
      <c r="G354" s="1"/>
      <c r="H354" s="110"/>
      <c r="I354" s="1"/>
      <c r="J354" s="1"/>
      <c r="K354" s="1"/>
      <c r="L354" s="1"/>
      <c r="M354" s="1"/>
      <c r="N354" s="1"/>
      <c r="O354" s="1"/>
      <c r="P354" s="1"/>
      <c r="Q354" s="1"/>
      <c r="R354" s="135"/>
      <c r="S354" s="135"/>
      <c r="T354" s="3"/>
      <c r="U354" s="1"/>
      <c r="V354" s="1"/>
    </row>
    <row r="355" spans="1:22" x14ac:dyDescent="0.25">
      <c r="A355" s="1"/>
      <c r="B355" s="1"/>
      <c r="C355" s="1"/>
      <c r="D355" s="1"/>
      <c r="E355" s="110"/>
      <c r="F355" s="1"/>
      <c r="G355" s="1"/>
      <c r="H355" s="110"/>
      <c r="I355" s="1"/>
      <c r="J355" s="1"/>
      <c r="K355" s="1"/>
      <c r="L355" s="1"/>
      <c r="M355" s="1"/>
      <c r="N355" s="1"/>
      <c r="O355" s="1"/>
      <c r="P355" s="1"/>
      <c r="Q355" s="1"/>
      <c r="R355" s="135"/>
      <c r="S355" s="135"/>
      <c r="T355" s="3"/>
      <c r="U355" s="1"/>
      <c r="V355" s="1"/>
    </row>
    <row r="356" spans="1:22" x14ac:dyDescent="0.25">
      <c r="A356" s="1"/>
      <c r="B356" s="1"/>
      <c r="C356" s="1"/>
      <c r="D356" s="1"/>
      <c r="E356" s="110"/>
      <c r="F356" s="1"/>
      <c r="G356" s="1"/>
      <c r="H356" s="110"/>
      <c r="I356" s="1"/>
      <c r="J356" s="1"/>
      <c r="K356" s="1"/>
      <c r="L356" s="1"/>
      <c r="M356" s="1"/>
      <c r="N356" s="1"/>
      <c r="O356" s="1"/>
      <c r="P356" s="1"/>
      <c r="Q356" s="1"/>
      <c r="R356" s="135"/>
      <c r="S356" s="135"/>
      <c r="T356" s="3"/>
      <c r="U356" s="1"/>
      <c r="V356" s="1"/>
    </row>
    <row r="357" spans="1:22" x14ac:dyDescent="0.25">
      <c r="A357" s="1"/>
      <c r="B357" s="1"/>
      <c r="C357" s="1"/>
      <c r="D357" s="1"/>
      <c r="E357" s="110"/>
      <c r="F357" s="1"/>
      <c r="G357" s="1"/>
      <c r="H357" s="110"/>
      <c r="I357" s="1"/>
      <c r="J357" s="1"/>
      <c r="K357" s="1"/>
      <c r="L357" s="1"/>
      <c r="M357" s="1"/>
      <c r="N357" s="1"/>
      <c r="O357" s="1"/>
      <c r="P357" s="1"/>
      <c r="Q357" s="1"/>
      <c r="R357" s="135"/>
      <c r="S357" s="135"/>
      <c r="T357" s="3"/>
      <c r="U357" s="1"/>
      <c r="V357" s="1"/>
    </row>
    <row r="358" spans="1:22" x14ac:dyDescent="0.25">
      <c r="A358" s="1"/>
      <c r="B358" s="1"/>
      <c r="C358" s="1"/>
      <c r="D358" s="1"/>
      <c r="E358" s="110"/>
      <c r="F358" s="1"/>
      <c r="G358" s="1"/>
      <c r="H358" s="110"/>
      <c r="I358" s="1"/>
      <c r="J358" s="1"/>
      <c r="K358" s="1"/>
      <c r="L358" s="1"/>
      <c r="M358" s="1"/>
      <c r="N358" s="1"/>
      <c r="O358" s="1"/>
      <c r="P358" s="1"/>
      <c r="Q358" s="1"/>
      <c r="R358" s="135"/>
      <c r="S358" s="135"/>
      <c r="T358" s="3"/>
      <c r="U358" s="1"/>
      <c r="V358" s="1"/>
    </row>
    <row r="359" spans="1:22" x14ac:dyDescent="0.25">
      <c r="A359" s="1"/>
      <c r="B359" s="1"/>
      <c r="C359" s="1"/>
      <c r="D359" s="1"/>
      <c r="E359" s="110"/>
      <c r="F359" s="1"/>
      <c r="G359" s="1"/>
      <c r="H359" s="110"/>
      <c r="I359" s="1"/>
      <c r="J359" s="1"/>
      <c r="K359" s="1"/>
      <c r="L359" s="1"/>
      <c r="M359" s="1"/>
      <c r="N359" s="1"/>
      <c r="O359" s="1"/>
      <c r="P359" s="1"/>
      <c r="Q359" s="1"/>
      <c r="R359" s="135"/>
      <c r="S359" s="135"/>
      <c r="T359" s="3"/>
      <c r="U359" s="1"/>
      <c r="V359" s="1"/>
    </row>
    <row r="360" spans="1:22" x14ac:dyDescent="0.25">
      <c r="A360" s="1"/>
      <c r="B360" s="1"/>
      <c r="C360" s="1"/>
      <c r="D360" s="1"/>
      <c r="E360" s="110"/>
      <c r="F360" s="1"/>
      <c r="G360" s="1"/>
      <c r="H360" s="110"/>
      <c r="I360" s="1"/>
      <c r="J360" s="1"/>
      <c r="K360" s="1"/>
      <c r="L360" s="1"/>
      <c r="M360" s="1"/>
      <c r="N360" s="1"/>
      <c r="O360" s="1"/>
      <c r="P360" s="1"/>
      <c r="Q360" s="1"/>
      <c r="R360" s="135"/>
      <c r="S360" s="135"/>
      <c r="T360" s="3"/>
      <c r="U360" s="1"/>
      <c r="V360" s="1"/>
    </row>
    <row r="361" spans="1:22" x14ac:dyDescent="0.25">
      <c r="A361" s="1"/>
      <c r="B361" s="1"/>
      <c r="C361" s="1"/>
      <c r="D361" s="1"/>
      <c r="E361" s="110"/>
      <c r="F361" s="1"/>
      <c r="G361" s="1"/>
      <c r="H361" s="110"/>
      <c r="I361" s="1"/>
      <c r="J361" s="1"/>
      <c r="K361" s="1"/>
      <c r="L361" s="1"/>
      <c r="M361" s="1"/>
      <c r="N361" s="1"/>
      <c r="O361" s="1"/>
      <c r="P361" s="1"/>
      <c r="Q361" s="1"/>
      <c r="R361" s="135"/>
      <c r="S361" s="135"/>
      <c r="T361" s="3"/>
      <c r="U361" s="1"/>
      <c r="V361" s="1"/>
    </row>
    <row r="362" spans="1:22" x14ac:dyDescent="0.25">
      <c r="A362" s="1"/>
      <c r="B362" s="1"/>
      <c r="C362" s="1"/>
      <c r="D362" s="1"/>
      <c r="E362" s="110"/>
      <c r="F362" s="1"/>
      <c r="G362" s="1"/>
      <c r="H362" s="110"/>
      <c r="I362" s="1"/>
      <c r="J362" s="1"/>
      <c r="K362" s="1"/>
      <c r="L362" s="1"/>
      <c r="M362" s="1"/>
      <c r="N362" s="1"/>
      <c r="O362" s="1"/>
      <c r="P362" s="1"/>
      <c r="Q362" s="1"/>
      <c r="R362" s="135"/>
      <c r="S362" s="135"/>
      <c r="T362" s="3"/>
      <c r="U362" s="1"/>
      <c r="V362" s="1"/>
    </row>
    <row r="363" spans="1:22" x14ac:dyDescent="0.25">
      <c r="A363" s="1"/>
      <c r="B363" s="1"/>
      <c r="C363" s="1"/>
      <c r="D363" s="1"/>
      <c r="E363" s="110"/>
      <c r="F363" s="1"/>
      <c r="G363" s="1"/>
      <c r="H363" s="110"/>
      <c r="I363" s="1"/>
      <c r="J363" s="1"/>
      <c r="K363" s="1"/>
      <c r="L363" s="1"/>
      <c r="M363" s="1"/>
      <c r="N363" s="1"/>
      <c r="O363" s="1"/>
      <c r="P363" s="1"/>
      <c r="Q363" s="1"/>
      <c r="R363" s="135"/>
      <c r="S363" s="135"/>
      <c r="T363" s="3"/>
      <c r="U363" s="1"/>
      <c r="V363" s="1"/>
    </row>
    <row r="364" spans="1:22" x14ac:dyDescent="0.25">
      <c r="A364" s="1"/>
      <c r="B364" s="1"/>
      <c r="C364" s="1"/>
      <c r="D364" s="1"/>
      <c r="E364" s="110"/>
      <c r="F364" s="1"/>
      <c r="G364" s="1"/>
      <c r="H364" s="110"/>
      <c r="I364" s="1"/>
      <c r="J364" s="1"/>
      <c r="K364" s="1"/>
      <c r="L364" s="1"/>
      <c r="M364" s="1"/>
      <c r="N364" s="1"/>
      <c r="O364" s="1"/>
      <c r="P364" s="1"/>
      <c r="Q364" s="1"/>
      <c r="R364" s="135"/>
      <c r="S364" s="135"/>
      <c r="T364" s="3"/>
      <c r="U364" s="1"/>
      <c r="V364" s="1"/>
    </row>
    <row r="365" spans="1:22" x14ac:dyDescent="0.25">
      <c r="A365" s="1"/>
      <c r="B365" s="1"/>
      <c r="C365" s="1"/>
      <c r="D365" s="1"/>
      <c r="E365" s="110"/>
      <c r="F365" s="1"/>
      <c r="G365" s="1"/>
      <c r="H365" s="110"/>
      <c r="I365" s="1"/>
      <c r="J365" s="1"/>
      <c r="K365" s="1"/>
      <c r="L365" s="1"/>
      <c r="M365" s="1"/>
      <c r="N365" s="1"/>
      <c r="O365" s="1"/>
      <c r="P365" s="1"/>
      <c r="Q365" s="1"/>
      <c r="R365" s="135"/>
      <c r="S365" s="135"/>
      <c r="T365" s="3"/>
      <c r="U365" s="1"/>
      <c r="V365" s="1"/>
    </row>
    <row r="366" spans="1:22" x14ac:dyDescent="0.25">
      <c r="A366" s="1"/>
      <c r="B366" s="1"/>
      <c r="C366" s="1"/>
      <c r="D366" s="1"/>
      <c r="E366" s="110"/>
      <c r="F366" s="1"/>
      <c r="G366" s="1"/>
      <c r="H366" s="110"/>
      <c r="I366" s="1"/>
      <c r="J366" s="1"/>
      <c r="K366" s="1"/>
      <c r="L366" s="1"/>
      <c r="M366" s="1"/>
      <c r="N366" s="1"/>
      <c r="O366" s="1"/>
      <c r="P366" s="1"/>
      <c r="Q366" s="1"/>
      <c r="R366" s="135"/>
      <c r="S366" s="135"/>
      <c r="T366" s="3"/>
      <c r="U366" s="1"/>
      <c r="V366" s="1"/>
    </row>
    <row r="367" spans="1:22" x14ac:dyDescent="0.25">
      <c r="A367" s="1"/>
      <c r="B367" s="1"/>
      <c r="C367" s="1"/>
      <c r="D367" s="1"/>
      <c r="E367" s="110"/>
      <c r="F367" s="1"/>
      <c r="G367" s="1"/>
      <c r="H367" s="110"/>
      <c r="I367" s="1"/>
      <c r="J367" s="1"/>
      <c r="K367" s="1"/>
      <c r="L367" s="1"/>
      <c r="M367" s="1"/>
      <c r="N367" s="1"/>
      <c r="O367" s="1"/>
      <c r="P367" s="1"/>
      <c r="Q367" s="1"/>
      <c r="R367" s="135"/>
      <c r="S367" s="135"/>
      <c r="T367" s="3"/>
      <c r="U367" s="1"/>
      <c r="V367" s="1"/>
    </row>
    <row r="368" spans="1:22" x14ac:dyDescent="0.25">
      <c r="A368" s="1"/>
      <c r="B368" s="1"/>
      <c r="C368" s="1"/>
      <c r="D368" s="1"/>
      <c r="E368" s="110"/>
      <c r="F368" s="1"/>
      <c r="G368" s="1"/>
      <c r="H368" s="110"/>
      <c r="I368" s="1"/>
      <c r="J368" s="1"/>
      <c r="K368" s="1"/>
      <c r="L368" s="1"/>
      <c r="M368" s="1"/>
      <c r="N368" s="1"/>
      <c r="O368" s="1"/>
      <c r="P368" s="1"/>
      <c r="Q368" s="1"/>
      <c r="R368" s="135"/>
      <c r="S368" s="135"/>
      <c r="T368" s="3"/>
      <c r="U368" s="1"/>
      <c r="V368" s="1"/>
    </row>
    <row r="369" spans="1:22" x14ac:dyDescent="0.25">
      <c r="A369" s="1"/>
      <c r="B369" s="1"/>
      <c r="C369" s="1"/>
      <c r="D369" s="1"/>
      <c r="E369" s="110"/>
      <c r="F369" s="1"/>
      <c r="G369" s="1"/>
      <c r="H369" s="110"/>
      <c r="I369" s="1"/>
      <c r="J369" s="1"/>
      <c r="K369" s="1"/>
      <c r="L369" s="1"/>
      <c r="M369" s="1"/>
      <c r="N369" s="1"/>
      <c r="O369" s="1"/>
      <c r="P369" s="1"/>
      <c r="Q369" s="1"/>
      <c r="R369" s="135"/>
      <c r="S369" s="135"/>
      <c r="T369" s="3"/>
      <c r="U369" s="1"/>
      <c r="V369" s="1"/>
    </row>
    <row r="370" spans="1:22" x14ac:dyDescent="0.25">
      <c r="A370" s="1"/>
      <c r="B370" s="1"/>
      <c r="C370" s="1"/>
      <c r="D370" s="1"/>
      <c r="E370" s="110"/>
      <c r="F370" s="1"/>
      <c r="G370" s="1"/>
      <c r="H370" s="110"/>
      <c r="I370" s="1"/>
      <c r="J370" s="1"/>
      <c r="K370" s="1"/>
      <c r="L370" s="1"/>
      <c r="M370" s="1"/>
      <c r="N370" s="1"/>
      <c r="O370" s="1"/>
      <c r="P370" s="1"/>
      <c r="Q370" s="1"/>
      <c r="R370" s="135"/>
      <c r="S370" s="135"/>
      <c r="T370" s="3"/>
      <c r="U370" s="1"/>
      <c r="V370" s="1"/>
    </row>
    <row r="371" spans="1:22" x14ac:dyDescent="0.25">
      <c r="A371" s="1"/>
      <c r="B371" s="1"/>
      <c r="C371" s="1"/>
      <c r="D371" s="1"/>
      <c r="E371" s="110"/>
      <c r="F371" s="1"/>
      <c r="G371" s="1"/>
      <c r="H371" s="110"/>
      <c r="I371" s="1"/>
      <c r="J371" s="1"/>
      <c r="K371" s="1"/>
      <c r="L371" s="1"/>
      <c r="M371" s="1"/>
      <c r="N371" s="1"/>
      <c r="O371" s="1"/>
      <c r="P371" s="1"/>
      <c r="Q371" s="1"/>
      <c r="R371" s="135"/>
      <c r="S371" s="135"/>
      <c r="T371" s="3"/>
      <c r="U371" s="1"/>
      <c r="V371" s="1"/>
    </row>
    <row r="372" spans="1:22" x14ac:dyDescent="0.25">
      <c r="A372" s="1"/>
      <c r="B372" s="1"/>
      <c r="C372" s="1"/>
      <c r="D372" s="1"/>
      <c r="E372" s="110"/>
      <c r="F372" s="1"/>
      <c r="G372" s="1"/>
      <c r="H372" s="110"/>
      <c r="I372" s="1"/>
      <c r="J372" s="1"/>
      <c r="K372" s="1"/>
      <c r="L372" s="1"/>
      <c r="M372" s="1"/>
      <c r="N372" s="1"/>
      <c r="O372" s="1"/>
      <c r="P372" s="1"/>
      <c r="Q372" s="1"/>
      <c r="R372" s="135"/>
      <c r="S372" s="135"/>
      <c r="T372" s="3"/>
      <c r="U372" s="1"/>
      <c r="V372" s="1"/>
    </row>
    <row r="373" spans="1:22" x14ac:dyDescent="0.25">
      <c r="A373" s="1"/>
      <c r="B373" s="1"/>
      <c r="C373" s="1"/>
      <c r="D373" s="1"/>
      <c r="E373" s="110"/>
      <c r="F373" s="1"/>
      <c r="G373" s="1"/>
      <c r="H373" s="110"/>
      <c r="I373" s="1"/>
      <c r="J373" s="1"/>
      <c r="K373" s="1"/>
      <c r="L373" s="1"/>
      <c r="M373" s="1"/>
      <c r="N373" s="1"/>
      <c r="O373" s="1"/>
      <c r="P373" s="1"/>
      <c r="Q373" s="1"/>
      <c r="R373" s="135"/>
      <c r="S373" s="135"/>
      <c r="T373" s="3"/>
      <c r="U373" s="1"/>
      <c r="V373" s="1"/>
    </row>
    <row r="374" spans="1:22" x14ac:dyDescent="0.25">
      <c r="A374" s="1"/>
      <c r="B374" s="1"/>
      <c r="C374" s="1"/>
      <c r="D374" s="1"/>
      <c r="E374" s="110"/>
      <c r="F374" s="1"/>
      <c r="G374" s="1"/>
      <c r="H374" s="110"/>
      <c r="I374" s="1"/>
      <c r="J374" s="1"/>
      <c r="K374" s="1"/>
      <c r="L374" s="1"/>
      <c r="M374" s="1"/>
      <c r="N374" s="1"/>
      <c r="O374" s="1"/>
      <c r="P374" s="1"/>
      <c r="Q374" s="1"/>
      <c r="R374" s="135"/>
      <c r="S374" s="135"/>
      <c r="T374" s="3"/>
      <c r="U374" s="1"/>
      <c r="V374" s="1"/>
    </row>
    <row r="375" spans="1:22" x14ac:dyDescent="0.25">
      <c r="A375" s="1"/>
      <c r="B375" s="1"/>
      <c r="C375" s="1"/>
      <c r="D375" s="1"/>
      <c r="E375" s="110"/>
      <c r="F375" s="1"/>
      <c r="G375" s="1"/>
      <c r="H375" s="110"/>
      <c r="I375" s="1"/>
      <c r="J375" s="1"/>
      <c r="K375" s="1"/>
      <c r="L375" s="1"/>
      <c r="M375" s="1"/>
      <c r="N375" s="1"/>
      <c r="O375" s="1"/>
      <c r="P375" s="1"/>
      <c r="Q375" s="1"/>
      <c r="R375" s="135"/>
      <c r="S375" s="135"/>
      <c r="T375" s="3"/>
      <c r="U375" s="1"/>
      <c r="V375" s="1"/>
    </row>
    <row r="376" spans="1:22" x14ac:dyDescent="0.25">
      <c r="A376" s="1"/>
      <c r="B376" s="1"/>
      <c r="C376" s="1"/>
      <c r="D376" s="1"/>
      <c r="E376" s="110"/>
      <c r="F376" s="1"/>
      <c r="G376" s="1"/>
      <c r="H376" s="110"/>
      <c r="I376" s="1"/>
      <c r="J376" s="1"/>
      <c r="K376" s="1"/>
      <c r="L376" s="1"/>
      <c r="M376" s="1"/>
      <c r="N376" s="1"/>
      <c r="O376" s="1"/>
      <c r="P376" s="1"/>
      <c r="Q376" s="1"/>
      <c r="R376" s="135"/>
      <c r="S376" s="135"/>
      <c r="T376" s="3"/>
      <c r="U376" s="1"/>
      <c r="V376" s="1"/>
    </row>
    <row r="377" spans="1:22" x14ac:dyDescent="0.25">
      <c r="A377" s="1"/>
      <c r="B377" s="1"/>
      <c r="C377" s="1"/>
      <c r="D377" s="1"/>
      <c r="E377" s="110"/>
      <c r="F377" s="1"/>
      <c r="G377" s="1"/>
      <c r="H377" s="110"/>
      <c r="I377" s="1"/>
      <c r="J377" s="1"/>
      <c r="K377" s="1"/>
      <c r="L377" s="1"/>
      <c r="M377" s="1"/>
      <c r="N377" s="1"/>
      <c r="O377" s="1"/>
      <c r="P377" s="1"/>
      <c r="Q377" s="1"/>
      <c r="R377" s="135"/>
      <c r="S377" s="135"/>
      <c r="T377" s="3"/>
      <c r="U377" s="1"/>
      <c r="V377" s="1"/>
    </row>
    <row r="378" spans="1:22" x14ac:dyDescent="0.25">
      <c r="A378" s="1"/>
      <c r="B378" s="1"/>
      <c r="C378" s="1"/>
      <c r="D378" s="1"/>
      <c r="E378" s="110"/>
      <c r="F378" s="1"/>
      <c r="G378" s="1"/>
      <c r="H378" s="110"/>
      <c r="I378" s="1"/>
      <c r="J378" s="1"/>
      <c r="K378" s="1"/>
      <c r="L378" s="1"/>
      <c r="M378" s="1"/>
      <c r="N378" s="1"/>
      <c r="O378" s="1"/>
      <c r="P378" s="1"/>
      <c r="Q378" s="1"/>
      <c r="R378" s="135"/>
      <c r="S378" s="135"/>
      <c r="T378" s="3"/>
      <c r="U378" s="1"/>
      <c r="V378" s="1"/>
    </row>
    <row r="379" spans="1:22" x14ac:dyDescent="0.25">
      <c r="A379" s="1"/>
      <c r="B379" s="1"/>
      <c r="C379" s="1"/>
      <c r="D379" s="1"/>
      <c r="E379" s="110"/>
      <c r="F379" s="1"/>
      <c r="G379" s="1"/>
      <c r="H379" s="110"/>
      <c r="I379" s="1"/>
      <c r="J379" s="1"/>
      <c r="K379" s="1"/>
      <c r="L379" s="1"/>
      <c r="M379" s="1"/>
      <c r="N379" s="1"/>
      <c r="O379" s="1"/>
      <c r="P379" s="1"/>
      <c r="Q379" s="1"/>
      <c r="R379" s="135"/>
      <c r="S379" s="135"/>
      <c r="T379" s="3"/>
      <c r="U379" s="1"/>
      <c r="V379" s="1"/>
    </row>
    <row r="380" spans="1:22" x14ac:dyDescent="0.25">
      <c r="A380" s="1"/>
      <c r="B380" s="1"/>
      <c r="C380" s="1"/>
      <c r="D380" s="1"/>
      <c r="E380" s="110"/>
      <c r="F380" s="1"/>
      <c r="G380" s="1"/>
      <c r="H380" s="110"/>
      <c r="I380" s="1"/>
      <c r="J380" s="1"/>
      <c r="K380" s="1"/>
      <c r="L380" s="1"/>
      <c r="M380" s="1"/>
      <c r="N380" s="1"/>
      <c r="O380" s="1"/>
      <c r="P380" s="1"/>
      <c r="Q380" s="1"/>
      <c r="R380" s="135"/>
      <c r="S380" s="135"/>
      <c r="T380" s="3"/>
      <c r="U380" s="1"/>
      <c r="V380" s="1"/>
    </row>
    <row r="381" spans="1:22" x14ac:dyDescent="0.25">
      <c r="A381" s="1"/>
      <c r="B381" s="1"/>
      <c r="C381" s="1"/>
      <c r="D381" s="1"/>
      <c r="E381" s="110"/>
      <c r="F381" s="1"/>
      <c r="G381" s="1"/>
      <c r="H381" s="110"/>
      <c r="I381" s="1"/>
      <c r="J381" s="1"/>
      <c r="K381" s="1"/>
      <c r="L381" s="1"/>
      <c r="M381" s="1"/>
      <c r="N381" s="1"/>
      <c r="O381" s="1"/>
      <c r="P381" s="1"/>
      <c r="Q381" s="1"/>
      <c r="R381" s="135"/>
      <c r="S381" s="135"/>
      <c r="T381" s="3"/>
      <c r="U381" s="1"/>
      <c r="V381" s="1"/>
    </row>
    <row r="382" spans="1:22" x14ac:dyDescent="0.25">
      <c r="A382" s="1"/>
      <c r="B382" s="1"/>
      <c r="C382" s="1"/>
      <c r="D382" s="1"/>
      <c r="E382" s="110"/>
      <c r="F382" s="1"/>
      <c r="G382" s="1"/>
      <c r="H382" s="110"/>
      <c r="I382" s="1"/>
      <c r="J382" s="1"/>
      <c r="K382" s="1"/>
      <c r="L382" s="1"/>
      <c r="M382" s="1"/>
      <c r="N382" s="1"/>
      <c r="O382" s="1"/>
      <c r="P382" s="1"/>
      <c r="Q382" s="1"/>
      <c r="R382" s="135"/>
      <c r="S382" s="135"/>
      <c r="T382" s="3"/>
      <c r="U382" s="1"/>
      <c r="V382" s="1"/>
    </row>
    <row r="383" spans="1:22" x14ac:dyDescent="0.25">
      <c r="A383" s="1"/>
      <c r="B383" s="1"/>
      <c r="C383" s="1"/>
      <c r="D383" s="1"/>
      <c r="E383" s="110"/>
      <c r="F383" s="1"/>
      <c r="G383" s="1"/>
      <c r="H383" s="110"/>
      <c r="I383" s="1"/>
      <c r="J383" s="1"/>
      <c r="K383" s="1"/>
      <c r="L383" s="1"/>
      <c r="M383" s="1"/>
      <c r="N383" s="1"/>
      <c r="O383" s="1"/>
      <c r="P383" s="1"/>
      <c r="Q383" s="1"/>
      <c r="R383" s="135"/>
      <c r="S383" s="135"/>
      <c r="T383" s="3"/>
      <c r="U383" s="1"/>
      <c r="V383" s="1"/>
    </row>
    <row r="384" spans="1:22" x14ac:dyDescent="0.25">
      <c r="A384" s="1"/>
      <c r="B384" s="1"/>
      <c r="C384" s="1"/>
      <c r="D384" s="1"/>
      <c r="E384" s="110"/>
      <c r="F384" s="1"/>
      <c r="G384" s="1"/>
      <c r="H384" s="110"/>
      <c r="I384" s="1"/>
      <c r="J384" s="1"/>
      <c r="K384" s="1"/>
      <c r="L384" s="1"/>
      <c r="M384" s="1"/>
      <c r="N384" s="1"/>
      <c r="O384" s="1"/>
      <c r="P384" s="1"/>
      <c r="Q384" s="1"/>
      <c r="R384" s="135"/>
      <c r="S384" s="135"/>
      <c r="T384" s="3"/>
      <c r="U384" s="1"/>
      <c r="V384" s="1"/>
    </row>
    <row r="385" spans="1:22" x14ac:dyDescent="0.25">
      <c r="A385" s="1"/>
      <c r="B385" s="1"/>
      <c r="C385" s="1"/>
      <c r="D385" s="1"/>
      <c r="E385" s="110"/>
      <c r="F385" s="1"/>
      <c r="G385" s="1"/>
      <c r="H385" s="110"/>
      <c r="I385" s="1"/>
      <c r="J385" s="1"/>
      <c r="K385" s="1"/>
      <c r="L385" s="1"/>
      <c r="M385" s="1"/>
      <c r="N385" s="1"/>
      <c r="O385" s="1"/>
      <c r="P385" s="1"/>
      <c r="Q385" s="1"/>
      <c r="R385" s="135"/>
      <c r="S385" s="135"/>
      <c r="T385" s="3"/>
      <c r="U385" s="1"/>
      <c r="V385" s="1"/>
    </row>
    <row r="386" spans="1:22" x14ac:dyDescent="0.25">
      <c r="A386" s="1"/>
      <c r="B386" s="1"/>
      <c r="C386" s="1"/>
      <c r="D386" s="1"/>
      <c r="E386" s="110"/>
      <c r="F386" s="1"/>
      <c r="G386" s="1"/>
      <c r="H386" s="110"/>
      <c r="I386" s="1"/>
      <c r="J386" s="1"/>
      <c r="K386" s="1"/>
      <c r="L386" s="1"/>
      <c r="M386" s="1"/>
      <c r="N386" s="1"/>
      <c r="O386" s="1"/>
      <c r="P386" s="1"/>
      <c r="Q386" s="1"/>
      <c r="R386" s="135"/>
      <c r="S386" s="135"/>
      <c r="T386" s="3"/>
      <c r="U386" s="1"/>
      <c r="V386" s="1"/>
    </row>
    <row r="387" spans="1:22" x14ac:dyDescent="0.25">
      <c r="A387" s="1"/>
      <c r="B387" s="1"/>
      <c r="C387" s="1"/>
      <c r="D387" s="1"/>
      <c r="E387" s="110"/>
      <c r="F387" s="1"/>
      <c r="G387" s="1"/>
      <c r="H387" s="110"/>
      <c r="I387" s="1"/>
      <c r="J387" s="1"/>
      <c r="K387" s="1"/>
      <c r="L387" s="1"/>
      <c r="M387" s="1"/>
      <c r="N387" s="1"/>
      <c r="O387" s="1"/>
      <c r="P387" s="1"/>
      <c r="Q387" s="1"/>
      <c r="R387" s="135"/>
      <c r="S387" s="135"/>
      <c r="T387" s="3"/>
      <c r="U387" s="1"/>
      <c r="V387" s="1"/>
    </row>
    <row r="388" spans="1:22" x14ac:dyDescent="0.25">
      <c r="A388" s="1"/>
      <c r="B388" s="1"/>
      <c r="C388" s="1"/>
      <c r="D388" s="1"/>
      <c r="E388" s="110"/>
      <c r="F388" s="1"/>
      <c r="G388" s="1"/>
      <c r="H388" s="110"/>
      <c r="I388" s="1"/>
      <c r="J388" s="1"/>
      <c r="K388" s="1"/>
      <c r="L388" s="1"/>
      <c r="M388" s="1"/>
      <c r="N388" s="1"/>
      <c r="O388" s="1"/>
      <c r="P388" s="1"/>
      <c r="Q388" s="1"/>
      <c r="R388" s="135"/>
      <c r="S388" s="135"/>
      <c r="T388" s="3"/>
      <c r="U388" s="1"/>
      <c r="V388" s="1"/>
    </row>
    <row r="389" spans="1:22" x14ac:dyDescent="0.25">
      <c r="A389" s="1"/>
      <c r="B389" s="1"/>
      <c r="C389" s="1"/>
      <c r="D389" s="1"/>
      <c r="E389" s="110"/>
      <c r="F389" s="1"/>
      <c r="G389" s="1"/>
      <c r="H389" s="110"/>
      <c r="I389" s="1"/>
      <c r="J389" s="1"/>
      <c r="K389" s="1"/>
      <c r="L389" s="1"/>
      <c r="M389" s="1"/>
      <c r="N389" s="1"/>
      <c r="O389" s="1"/>
      <c r="P389" s="1"/>
      <c r="Q389" s="1"/>
      <c r="R389" s="135"/>
      <c r="S389" s="135"/>
      <c r="T389" s="3"/>
      <c r="U389" s="1"/>
      <c r="V389" s="1"/>
    </row>
    <row r="390" spans="1:22" x14ac:dyDescent="0.25">
      <c r="A390" s="1"/>
      <c r="B390" s="1"/>
      <c r="C390" s="1"/>
      <c r="D390" s="1"/>
      <c r="E390" s="110"/>
      <c r="F390" s="1"/>
      <c r="G390" s="1"/>
      <c r="H390" s="110"/>
      <c r="I390" s="1"/>
      <c r="J390" s="1"/>
      <c r="K390" s="1"/>
      <c r="L390" s="1"/>
      <c r="M390" s="1"/>
      <c r="N390" s="1"/>
      <c r="O390" s="1"/>
      <c r="P390" s="1"/>
      <c r="Q390" s="1"/>
      <c r="R390" s="135"/>
      <c r="S390" s="135"/>
      <c r="T390" s="3"/>
      <c r="U390" s="1"/>
      <c r="V390" s="1"/>
    </row>
    <row r="391" spans="1:22" x14ac:dyDescent="0.25">
      <c r="A391" s="1"/>
      <c r="B391" s="1"/>
      <c r="C391" s="1"/>
      <c r="D391" s="1"/>
      <c r="E391" s="110"/>
      <c r="F391" s="1"/>
      <c r="G391" s="1"/>
      <c r="H391" s="110"/>
      <c r="I391" s="1"/>
      <c r="J391" s="1"/>
      <c r="K391" s="1"/>
      <c r="L391" s="1"/>
      <c r="M391" s="1"/>
      <c r="N391" s="1"/>
      <c r="O391" s="1"/>
      <c r="P391" s="1"/>
      <c r="Q391" s="1"/>
      <c r="R391" s="135"/>
      <c r="S391" s="135"/>
      <c r="T391" s="3"/>
      <c r="U391" s="1"/>
      <c r="V391" s="1"/>
    </row>
    <row r="392" spans="1:22" x14ac:dyDescent="0.25">
      <c r="A392" s="1"/>
      <c r="B392" s="1"/>
      <c r="C392" s="1"/>
      <c r="D392" s="1"/>
      <c r="E392" s="110"/>
      <c r="F392" s="1"/>
      <c r="G392" s="1"/>
      <c r="H392" s="110"/>
      <c r="I392" s="1"/>
      <c r="J392" s="1"/>
      <c r="K392" s="1"/>
      <c r="L392" s="1"/>
      <c r="M392" s="1"/>
      <c r="N392" s="1"/>
      <c r="O392" s="1"/>
      <c r="P392" s="1"/>
      <c r="Q392" s="1"/>
      <c r="R392" s="135"/>
      <c r="S392" s="135"/>
      <c r="T392" s="3"/>
      <c r="U392" s="1"/>
      <c r="V392" s="1"/>
    </row>
    <row r="393" spans="1:22" x14ac:dyDescent="0.25">
      <c r="A393" s="1"/>
      <c r="B393" s="1"/>
      <c r="C393" s="1"/>
      <c r="D393" s="1"/>
      <c r="E393" s="110"/>
      <c r="F393" s="1"/>
      <c r="G393" s="1"/>
      <c r="H393" s="110"/>
      <c r="I393" s="1"/>
      <c r="J393" s="1"/>
      <c r="K393" s="1"/>
      <c r="L393" s="1"/>
      <c r="M393" s="1"/>
      <c r="N393" s="1"/>
      <c r="O393" s="1"/>
      <c r="P393" s="1"/>
      <c r="Q393" s="1"/>
      <c r="R393" s="135"/>
      <c r="S393" s="135"/>
      <c r="T393" s="3"/>
      <c r="U393" s="1"/>
      <c r="V393" s="1"/>
    </row>
    <row r="394" spans="1:22" x14ac:dyDescent="0.25">
      <c r="A394" s="1"/>
      <c r="B394" s="1"/>
      <c r="C394" s="1"/>
      <c r="D394" s="1"/>
      <c r="E394" s="110"/>
      <c r="F394" s="1"/>
      <c r="G394" s="1"/>
      <c r="H394" s="110"/>
      <c r="I394" s="1"/>
      <c r="J394" s="1"/>
      <c r="K394" s="1"/>
      <c r="L394" s="1"/>
      <c r="M394" s="1"/>
      <c r="N394" s="1"/>
      <c r="O394" s="1"/>
      <c r="P394" s="1"/>
      <c r="Q394" s="1"/>
      <c r="R394" s="135"/>
      <c r="S394" s="135"/>
      <c r="T394" s="3"/>
      <c r="U394" s="1"/>
      <c r="V394" s="1"/>
    </row>
    <row r="395" spans="1:22" x14ac:dyDescent="0.25">
      <c r="A395" s="1"/>
      <c r="B395" s="1"/>
      <c r="C395" s="1"/>
      <c r="D395" s="1"/>
      <c r="E395" s="110"/>
      <c r="F395" s="1"/>
      <c r="G395" s="1"/>
      <c r="H395" s="110"/>
      <c r="I395" s="1"/>
      <c r="J395" s="1"/>
      <c r="K395" s="1"/>
      <c r="L395" s="1"/>
      <c r="M395" s="1"/>
      <c r="N395" s="1"/>
      <c r="O395" s="1"/>
      <c r="P395" s="1"/>
      <c r="Q395" s="1"/>
      <c r="R395" s="135"/>
      <c r="S395" s="135"/>
      <c r="T395" s="3"/>
      <c r="U395" s="1"/>
      <c r="V395" s="1"/>
    </row>
    <row r="396" spans="1:22" x14ac:dyDescent="0.25">
      <c r="A396" s="1"/>
      <c r="B396" s="1"/>
      <c r="C396" s="1"/>
      <c r="D396" s="1"/>
      <c r="E396" s="110"/>
      <c r="F396" s="1"/>
      <c r="G396" s="1"/>
      <c r="H396" s="110"/>
      <c r="I396" s="1"/>
      <c r="J396" s="1"/>
      <c r="K396" s="1"/>
      <c r="L396" s="1"/>
      <c r="M396" s="1"/>
      <c r="N396" s="1"/>
      <c r="O396" s="1"/>
      <c r="P396" s="1"/>
      <c r="Q396" s="1"/>
      <c r="R396" s="135"/>
      <c r="S396" s="135"/>
      <c r="T396" s="3"/>
      <c r="U396" s="1"/>
      <c r="V396" s="1"/>
    </row>
    <row r="397" spans="1:22" x14ac:dyDescent="0.25">
      <c r="A397" s="1"/>
      <c r="B397" s="1"/>
      <c r="C397" s="1"/>
      <c r="D397" s="1"/>
      <c r="E397" s="110"/>
      <c r="F397" s="1"/>
      <c r="G397" s="1"/>
      <c r="H397" s="110"/>
      <c r="I397" s="1"/>
      <c r="J397" s="1"/>
      <c r="K397" s="1"/>
      <c r="L397" s="1"/>
      <c r="M397" s="1"/>
      <c r="N397" s="1"/>
      <c r="O397" s="1"/>
      <c r="P397" s="1"/>
      <c r="Q397" s="1"/>
      <c r="R397" s="135"/>
      <c r="S397" s="135"/>
      <c r="T397" s="3"/>
      <c r="U397" s="1"/>
      <c r="V397" s="1"/>
    </row>
    <row r="398" spans="1:22" x14ac:dyDescent="0.25">
      <c r="A398" s="1"/>
      <c r="B398" s="1"/>
      <c r="C398" s="1"/>
      <c r="D398" s="1"/>
      <c r="E398" s="110"/>
      <c r="F398" s="1"/>
      <c r="G398" s="1"/>
      <c r="H398" s="110"/>
      <c r="I398" s="1"/>
      <c r="J398" s="1"/>
      <c r="K398" s="1"/>
      <c r="L398" s="1"/>
      <c r="M398" s="1"/>
      <c r="N398" s="1"/>
      <c r="O398" s="1"/>
      <c r="P398" s="1"/>
      <c r="Q398" s="1"/>
      <c r="R398" s="135"/>
      <c r="S398" s="135"/>
      <c r="T398" s="3"/>
      <c r="U398" s="1"/>
      <c r="V398" s="1"/>
    </row>
    <row r="399" spans="1:22" x14ac:dyDescent="0.25">
      <c r="A399" s="1"/>
      <c r="B399" s="1"/>
      <c r="C399" s="1"/>
      <c r="D399" s="1"/>
      <c r="E399" s="110"/>
      <c r="F399" s="1"/>
      <c r="G399" s="1"/>
      <c r="H399" s="110"/>
      <c r="I399" s="1"/>
      <c r="J399" s="1"/>
      <c r="K399" s="1"/>
      <c r="L399" s="1"/>
      <c r="M399" s="1"/>
      <c r="N399" s="1"/>
      <c r="O399" s="1"/>
      <c r="P399" s="1"/>
      <c r="Q399" s="1"/>
      <c r="R399" s="135"/>
      <c r="S399" s="135"/>
      <c r="T399" s="3"/>
      <c r="U399" s="1"/>
      <c r="V399" s="1"/>
    </row>
    <row r="400" spans="1:22" x14ac:dyDescent="0.25">
      <c r="A400" s="1"/>
      <c r="B400" s="1"/>
      <c r="C400" s="1"/>
      <c r="D400" s="1"/>
      <c r="E400" s="110"/>
      <c r="F400" s="1"/>
      <c r="G400" s="1"/>
      <c r="H400" s="110"/>
      <c r="I400" s="1"/>
      <c r="J400" s="1"/>
      <c r="K400" s="1"/>
      <c r="L400" s="1"/>
      <c r="M400" s="1"/>
      <c r="N400" s="1"/>
      <c r="O400" s="1"/>
      <c r="P400" s="1"/>
      <c r="Q400" s="1"/>
      <c r="R400" s="135"/>
      <c r="S400" s="135"/>
      <c r="T400" s="3"/>
      <c r="U400" s="1"/>
      <c r="V400" s="1"/>
    </row>
    <row r="401" spans="1:22" x14ac:dyDescent="0.25">
      <c r="A401" s="1"/>
      <c r="B401" s="1"/>
      <c r="C401" s="1"/>
      <c r="D401" s="1"/>
      <c r="E401" s="110"/>
      <c r="F401" s="1"/>
      <c r="G401" s="1"/>
      <c r="H401" s="110"/>
      <c r="I401" s="1"/>
      <c r="J401" s="1"/>
      <c r="K401" s="1"/>
      <c r="L401" s="1"/>
      <c r="M401" s="1"/>
      <c r="N401" s="1"/>
      <c r="O401" s="1"/>
      <c r="P401" s="1"/>
      <c r="Q401" s="1"/>
      <c r="R401" s="135"/>
      <c r="S401" s="135"/>
      <c r="T401" s="3"/>
      <c r="U401" s="1"/>
      <c r="V401" s="1"/>
    </row>
    <row r="402" spans="1:22" x14ac:dyDescent="0.25">
      <c r="A402" s="1"/>
      <c r="B402" s="1"/>
      <c r="C402" s="1"/>
      <c r="D402" s="1"/>
      <c r="E402" s="110"/>
      <c r="F402" s="1"/>
      <c r="G402" s="1"/>
      <c r="H402" s="110"/>
      <c r="I402" s="1"/>
      <c r="J402" s="1"/>
      <c r="K402" s="1"/>
      <c r="L402" s="1"/>
      <c r="M402" s="1"/>
      <c r="N402" s="1"/>
      <c r="O402" s="1"/>
      <c r="P402" s="1"/>
      <c r="Q402" s="1"/>
      <c r="R402" s="135"/>
      <c r="S402" s="135"/>
      <c r="T402" s="3"/>
      <c r="U402" s="1"/>
      <c r="V402" s="1"/>
    </row>
    <row r="403" spans="1:22" x14ac:dyDescent="0.25">
      <c r="A403" s="1"/>
      <c r="B403" s="1"/>
      <c r="C403" s="1"/>
      <c r="D403" s="1"/>
      <c r="E403" s="110"/>
      <c r="F403" s="1"/>
      <c r="G403" s="1"/>
      <c r="H403" s="110"/>
      <c r="I403" s="1"/>
      <c r="J403" s="1"/>
      <c r="K403" s="1"/>
      <c r="L403" s="1"/>
      <c r="M403" s="1"/>
      <c r="N403" s="1"/>
      <c r="O403" s="1"/>
      <c r="P403" s="1"/>
      <c r="Q403" s="1"/>
      <c r="R403" s="135"/>
      <c r="S403" s="135"/>
      <c r="T403" s="3"/>
      <c r="U403" s="1"/>
      <c r="V403" s="1"/>
    </row>
    <row r="404" spans="1:22" x14ac:dyDescent="0.25">
      <c r="A404" s="1"/>
      <c r="B404" s="1"/>
      <c r="C404" s="1"/>
      <c r="D404" s="1"/>
      <c r="E404" s="110"/>
      <c r="F404" s="1"/>
      <c r="G404" s="1"/>
      <c r="H404" s="110"/>
      <c r="I404" s="1"/>
      <c r="J404" s="1"/>
      <c r="K404" s="1"/>
      <c r="L404" s="1"/>
      <c r="M404" s="1"/>
      <c r="N404" s="1"/>
      <c r="O404" s="1"/>
      <c r="P404" s="1"/>
      <c r="Q404" s="1"/>
      <c r="R404" s="135"/>
      <c r="S404" s="135"/>
      <c r="T404" s="3"/>
      <c r="U404" s="1"/>
      <c r="V404" s="1"/>
    </row>
    <row r="405" spans="1:22" x14ac:dyDescent="0.25">
      <c r="A405" s="1"/>
      <c r="B405" s="1"/>
      <c r="C405" s="1"/>
      <c r="D405" s="1"/>
      <c r="E405" s="110"/>
      <c r="F405" s="1"/>
      <c r="G405" s="1"/>
      <c r="H405" s="110"/>
      <c r="I405" s="1"/>
      <c r="J405" s="1"/>
      <c r="K405" s="1"/>
      <c r="L405" s="1"/>
      <c r="M405" s="1"/>
      <c r="N405" s="1"/>
      <c r="O405" s="1"/>
      <c r="P405" s="1"/>
      <c r="Q405" s="1"/>
      <c r="R405" s="135"/>
      <c r="S405" s="135"/>
      <c r="T405" s="3"/>
      <c r="U405" s="1"/>
      <c r="V405" s="1"/>
    </row>
    <row r="406" spans="1:22" x14ac:dyDescent="0.25">
      <c r="A406" s="1"/>
      <c r="B406" s="1"/>
      <c r="C406" s="1"/>
      <c r="D406" s="1"/>
      <c r="E406" s="110"/>
      <c r="F406" s="1"/>
      <c r="G406" s="1"/>
      <c r="H406" s="110"/>
      <c r="I406" s="1"/>
      <c r="J406" s="1"/>
      <c r="K406" s="1"/>
      <c r="L406" s="1"/>
      <c r="M406" s="1"/>
      <c r="N406" s="1"/>
      <c r="O406" s="1"/>
      <c r="P406" s="1"/>
      <c r="Q406" s="1"/>
      <c r="R406" s="135"/>
      <c r="S406" s="135"/>
      <c r="T406" s="3"/>
      <c r="U406" s="1"/>
      <c r="V406" s="1"/>
    </row>
    <row r="407" spans="1:22" x14ac:dyDescent="0.25">
      <c r="A407" s="1"/>
      <c r="B407" s="1"/>
      <c r="C407" s="1"/>
      <c r="D407" s="1"/>
      <c r="E407" s="110"/>
      <c r="F407" s="1"/>
      <c r="G407" s="1"/>
      <c r="H407" s="110"/>
      <c r="I407" s="1"/>
      <c r="J407" s="1"/>
      <c r="K407" s="1"/>
      <c r="L407" s="1"/>
      <c r="M407" s="1"/>
      <c r="N407" s="1"/>
      <c r="O407" s="1"/>
      <c r="P407" s="1"/>
      <c r="Q407" s="1"/>
      <c r="R407" s="135"/>
      <c r="S407" s="135"/>
      <c r="T407" s="3"/>
      <c r="U407" s="1"/>
      <c r="V407" s="1"/>
    </row>
    <row r="408" spans="1:22" x14ac:dyDescent="0.25">
      <c r="A408" s="1"/>
      <c r="B408" s="1"/>
      <c r="C408" s="1"/>
      <c r="D408" s="1"/>
      <c r="E408" s="110"/>
      <c r="F408" s="1"/>
      <c r="G408" s="1"/>
      <c r="H408" s="110"/>
      <c r="I408" s="1"/>
      <c r="J408" s="1"/>
      <c r="K408" s="1"/>
      <c r="L408" s="1"/>
      <c r="M408" s="1"/>
      <c r="N408" s="1"/>
      <c r="O408" s="1"/>
      <c r="P408" s="1"/>
      <c r="Q408" s="1"/>
      <c r="R408" s="135"/>
      <c r="S408" s="135"/>
      <c r="T408" s="3"/>
      <c r="U408" s="1"/>
      <c r="V408" s="1"/>
    </row>
    <row r="409" spans="1:22" x14ac:dyDescent="0.25">
      <c r="A409" s="1"/>
      <c r="B409" s="1"/>
      <c r="C409" s="1"/>
      <c r="D409" s="1"/>
      <c r="E409" s="110"/>
      <c r="F409" s="1"/>
      <c r="G409" s="1"/>
      <c r="H409" s="110"/>
      <c r="I409" s="1"/>
      <c r="J409" s="1"/>
      <c r="K409" s="1"/>
      <c r="L409" s="1"/>
      <c r="M409" s="1"/>
      <c r="N409" s="1"/>
      <c r="O409" s="1"/>
      <c r="P409" s="1"/>
      <c r="Q409" s="1"/>
      <c r="R409" s="135"/>
      <c r="S409" s="135"/>
      <c r="T409" s="3"/>
      <c r="U409" s="1"/>
      <c r="V409" s="1"/>
    </row>
    <row r="410" spans="1:22" x14ac:dyDescent="0.25">
      <c r="A410" s="1"/>
      <c r="B410" s="1"/>
      <c r="C410" s="1"/>
      <c r="D410" s="1"/>
      <c r="E410" s="110"/>
      <c r="F410" s="1"/>
      <c r="G410" s="1"/>
      <c r="H410" s="110"/>
      <c r="I410" s="1"/>
      <c r="J410" s="1"/>
      <c r="K410" s="1"/>
      <c r="L410" s="1"/>
      <c r="M410" s="1"/>
      <c r="N410" s="1"/>
      <c r="O410" s="1"/>
      <c r="P410" s="1"/>
      <c r="Q410" s="1"/>
      <c r="R410" s="135"/>
      <c r="S410" s="135"/>
      <c r="T410" s="3"/>
      <c r="U410" s="1"/>
      <c r="V410" s="1"/>
    </row>
    <row r="411" spans="1:22" x14ac:dyDescent="0.25">
      <c r="A411" s="1"/>
      <c r="B411" s="1"/>
      <c r="C411" s="1"/>
      <c r="D411" s="1"/>
      <c r="E411" s="110"/>
      <c r="F411" s="1"/>
      <c r="G411" s="1"/>
      <c r="H411" s="110"/>
      <c r="I411" s="1"/>
      <c r="J411" s="1"/>
      <c r="K411" s="1"/>
      <c r="L411" s="1"/>
      <c r="M411" s="1"/>
      <c r="N411" s="1"/>
      <c r="O411" s="1"/>
      <c r="P411" s="1"/>
      <c r="Q411" s="1"/>
      <c r="R411" s="135"/>
      <c r="S411" s="135"/>
      <c r="T411" s="3"/>
      <c r="U411" s="1"/>
      <c r="V411" s="1"/>
    </row>
    <row r="412" spans="1:22" x14ac:dyDescent="0.25">
      <c r="A412" s="1"/>
      <c r="B412" s="1"/>
      <c r="C412" s="1"/>
      <c r="D412" s="1"/>
      <c r="E412" s="110"/>
      <c r="F412" s="1"/>
      <c r="G412" s="1"/>
      <c r="H412" s="110"/>
      <c r="I412" s="1"/>
      <c r="J412" s="1"/>
      <c r="K412" s="1"/>
      <c r="L412" s="1"/>
      <c r="M412" s="1"/>
      <c r="N412" s="1"/>
      <c r="O412" s="1"/>
      <c r="P412" s="1"/>
      <c r="Q412" s="1"/>
      <c r="R412" s="135"/>
      <c r="S412" s="135"/>
      <c r="T412" s="3"/>
      <c r="U412" s="1"/>
      <c r="V412" s="1"/>
    </row>
    <row r="413" spans="1:22" x14ac:dyDescent="0.25">
      <c r="A413" s="1"/>
      <c r="B413" s="1"/>
      <c r="C413" s="1"/>
      <c r="D413" s="1"/>
      <c r="E413" s="110"/>
      <c r="F413" s="1"/>
      <c r="G413" s="1"/>
      <c r="H413" s="110"/>
      <c r="I413" s="1"/>
      <c r="J413" s="1"/>
      <c r="K413" s="1"/>
      <c r="L413" s="1"/>
      <c r="M413" s="1"/>
      <c r="N413" s="1"/>
      <c r="O413" s="1"/>
      <c r="P413" s="1"/>
      <c r="Q413" s="1"/>
      <c r="R413" s="135"/>
      <c r="S413" s="135"/>
      <c r="T413" s="3"/>
      <c r="U413" s="1"/>
      <c r="V413" s="1"/>
    </row>
    <row r="414" spans="1:22" x14ac:dyDescent="0.25">
      <c r="A414" s="1"/>
      <c r="B414" s="1"/>
      <c r="C414" s="1"/>
      <c r="D414" s="1"/>
      <c r="E414" s="110"/>
      <c r="F414" s="1"/>
      <c r="G414" s="1"/>
      <c r="H414" s="110"/>
      <c r="I414" s="1"/>
      <c r="J414" s="1"/>
      <c r="K414" s="1"/>
      <c r="L414" s="1"/>
      <c r="M414" s="1"/>
      <c r="N414" s="1"/>
      <c r="O414" s="1"/>
      <c r="P414" s="1"/>
      <c r="Q414" s="1"/>
      <c r="R414" s="135"/>
      <c r="S414" s="135"/>
      <c r="T414" s="3"/>
      <c r="U414" s="1"/>
      <c r="V414" s="1"/>
    </row>
    <row r="415" spans="1:22" x14ac:dyDescent="0.25">
      <c r="A415" s="1"/>
      <c r="B415" s="1"/>
      <c r="C415" s="1"/>
      <c r="D415" s="1"/>
      <c r="E415" s="110"/>
      <c r="F415" s="1"/>
      <c r="G415" s="1"/>
      <c r="H415" s="110"/>
      <c r="I415" s="1"/>
      <c r="J415" s="1"/>
      <c r="K415" s="1"/>
      <c r="L415" s="1"/>
      <c r="M415" s="1"/>
      <c r="N415" s="1"/>
      <c r="O415" s="1"/>
      <c r="P415" s="1"/>
      <c r="Q415" s="1"/>
      <c r="R415" s="135"/>
      <c r="S415" s="135"/>
      <c r="T415" s="3"/>
      <c r="U415" s="1"/>
      <c r="V415" s="1"/>
    </row>
    <row r="416" spans="1:22" x14ac:dyDescent="0.25">
      <c r="A416" s="1"/>
      <c r="B416" s="1"/>
      <c r="C416" s="1"/>
      <c r="D416" s="1"/>
      <c r="E416" s="110"/>
      <c r="F416" s="1"/>
      <c r="G416" s="1"/>
      <c r="H416" s="110"/>
      <c r="I416" s="1"/>
      <c r="J416" s="1"/>
      <c r="K416" s="1"/>
      <c r="L416" s="1"/>
      <c r="M416" s="1"/>
      <c r="N416" s="1"/>
      <c r="O416" s="1"/>
      <c r="P416" s="1"/>
      <c r="Q416" s="1"/>
      <c r="R416" s="135"/>
      <c r="S416" s="135"/>
      <c r="T416" s="3"/>
      <c r="U416" s="1"/>
      <c r="V416" s="1"/>
    </row>
    <row r="417" spans="1:22" x14ac:dyDescent="0.25">
      <c r="A417" s="1"/>
      <c r="B417" s="1"/>
      <c r="C417" s="1"/>
      <c r="D417" s="1"/>
      <c r="E417" s="110"/>
      <c r="F417" s="1"/>
      <c r="G417" s="1"/>
      <c r="H417" s="110"/>
      <c r="I417" s="1"/>
      <c r="J417" s="1"/>
      <c r="K417" s="1"/>
      <c r="L417" s="1"/>
      <c r="M417" s="1"/>
      <c r="N417" s="1"/>
      <c r="O417" s="1"/>
      <c r="P417" s="1"/>
      <c r="Q417" s="1"/>
      <c r="R417" s="135"/>
      <c r="S417" s="135"/>
      <c r="T417" s="3"/>
      <c r="U417" s="1"/>
      <c r="V417" s="1"/>
    </row>
    <row r="418" spans="1:22" x14ac:dyDescent="0.25">
      <c r="A418" s="1"/>
      <c r="B418" s="1"/>
      <c r="C418" s="1"/>
      <c r="D418" s="1"/>
      <c r="E418" s="110"/>
      <c r="F418" s="1"/>
      <c r="G418" s="1"/>
      <c r="H418" s="110"/>
      <c r="I418" s="1"/>
      <c r="J418" s="1"/>
      <c r="K418" s="1"/>
      <c r="L418" s="1"/>
      <c r="M418" s="1"/>
      <c r="N418" s="1"/>
      <c r="O418" s="1"/>
      <c r="P418" s="1"/>
      <c r="Q418" s="1"/>
      <c r="R418" s="135"/>
      <c r="S418" s="135"/>
      <c r="T418" s="3"/>
      <c r="U418" s="1"/>
      <c r="V418" s="1"/>
    </row>
    <row r="419" spans="1:22" x14ac:dyDescent="0.25">
      <c r="A419" s="1"/>
      <c r="B419" s="1"/>
      <c r="C419" s="1"/>
      <c r="D419" s="1"/>
      <c r="E419" s="110"/>
      <c r="F419" s="1"/>
      <c r="G419" s="1"/>
      <c r="H419" s="110"/>
      <c r="I419" s="1"/>
      <c r="J419" s="1"/>
      <c r="K419" s="1"/>
      <c r="L419" s="1"/>
      <c r="M419" s="1"/>
      <c r="N419" s="1"/>
      <c r="O419" s="1"/>
      <c r="P419" s="1"/>
      <c r="Q419" s="1"/>
      <c r="R419" s="135"/>
      <c r="S419" s="135"/>
      <c r="T419" s="3"/>
      <c r="U419" s="1"/>
      <c r="V419" s="1"/>
    </row>
    <row r="420" spans="1:22" x14ac:dyDescent="0.25">
      <c r="A420" s="1"/>
      <c r="B420" s="1"/>
      <c r="C420" s="1"/>
      <c r="D420" s="1"/>
      <c r="E420" s="110"/>
      <c r="F420" s="1"/>
      <c r="G420" s="1"/>
      <c r="H420" s="110"/>
      <c r="I420" s="1"/>
      <c r="J420" s="1"/>
      <c r="K420" s="1"/>
      <c r="L420" s="1"/>
      <c r="M420" s="1"/>
      <c r="N420" s="1"/>
      <c r="O420" s="1"/>
      <c r="P420" s="1"/>
      <c r="Q420" s="1"/>
      <c r="R420" s="135"/>
      <c r="S420" s="135"/>
      <c r="T420" s="3"/>
      <c r="U420" s="1"/>
      <c r="V420" s="1"/>
    </row>
    <row r="421" spans="1:22" x14ac:dyDescent="0.25">
      <c r="A421" s="1"/>
      <c r="B421" s="1"/>
      <c r="C421" s="1"/>
      <c r="D421" s="1"/>
      <c r="E421" s="110"/>
      <c r="F421" s="1"/>
      <c r="G421" s="1"/>
      <c r="H421" s="110"/>
      <c r="I421" s="1"/>
      <c r="J421" s="1"/>
      <c r="K421" s="1"/>
      <c r="L421" s="1"/>
      <c r="M421" s="1"/>
      <c r="N421" s="1"/>
      <c r="O421" s="1"/>
      <c r="P421" s="1"/>
      <c r="Q421" s="1"/>
      <c r="R421" s="135"/>
      <c r="S421" s="135"/>
      <c r="T421" s="3"/>
      <c r="U421" s="1"/>
      <c r="V421" s="1"/>
    </row>
    <row r="422" spans="1:22" x14ac:dyDescent="0.25">
      <c r="A422" s="1"/>
      <c r="B422" s="1"/>
      <c r="C422" s="1"/>
      <c r="D422" s="1"/>
      <c r="E422" s="110"/>
      <c r="F422" s="1"/>
      <c r="G422" s="1"/>
      <c r="H422" s="110"/>
      <c r="I422" s="1"/>
      <c r="J422" s="1"/>
      <c r="K422" s="1"/>
      <c r="L422" s="1"/>
      <c r="M422" s="1"/>
      <c r="N422" s="1"/>
      <c r="O422" s="1"/>
      <c r="P422" s="1"/>
      <c r="Q422" s="1"/>
      <c r="R422" s="135"/>
      <c r="S422" s="135"/>
      <c r="T422" s="3"/>
      <c r="U422" s="1"/>
      <c r="V422" s="1"/>
    </row>
    <row r="423" spans="1:22" x14ac:dyDescent="0.25">
      <c r="A423" s="1"/>
      <c r="B423" s="1"/>
      <c r="C423" s="1"/>
      <c r="D423" s="1"/>
      <c r="E423" s="110"/>
      <c r="F423" s="1"/>
      <c r="G423" s="1"/>
      <c r="H423" s="110"/>
      <c r="I423" s="1"/>
      <c r="J423" s="1"/>
      <c r="K423" s="1"/>
      <c r="L423" s="1"/>
      <c r="M423" s="1"/>
      <c r="N423" s="1"/>
      <c r="O423" s="1"/>
      <c r="P423" s="1"/>
      <c r="Q423" s="1"/>
      <c r="R423" s="135"/>
      <c r="S423" s="135"/>
      <c r="T423" s="3"/>
      <c r="U423" s="1"/>
      <c r="V423" s="1"/>
    </row>
    <row r="424" spans="1:22" x14ac:dyDescent="0.25">
      <c r="A424" s="1"/>
      <c r="B424" s="1"/>
      <c r="C424" s="1"/>
      <c r="D424" s="1"/>
      <c r="E424" s="110"/>
      <c r="F424" s="1"/>
      <c r="G424" s="1"/>
      <c r="H424" s="110"/>
      <c r="I424" s="1"/>
      <c r="J424" s="1"/>
      <c r="K424" s="1"/>
      <c r="L424" s="1"/>
      <c r="M424" s="1"/>
      <c r="N424" s="1"/>
      <c r="O424" s="1"/>
      <c r="P424" s="1"/>
      <c r="Q424" s="1"/>
      <c r="R424" s="135"/>
      <c r="S424" s="135"/>
      <c r="T424" s="3"/>
      <c r="U424" s="1"/>
      <c r="V424" s="1"/>
    </row>
    <row r="425" spans="1:22" x14ac:dyDescent="0.25">
      <c r="A425" s="1"/>
      <c r="B425" s="1"/>
      <c r="C425" s="1"/>
      <c r="D425" s="1"/>
      <c r="E425" s="110"/>
      <c r="F425" s="1"/>
      <c r="G425" s="1"/>
      <c r="H425" s="110"/>
      <c r="I425" s="1"/>
      <c r="J425" s="1"/>
      <c r="K425" s="1"/>
      <c r="L425" s="1"/>
      <c r="M425" s="1"/>
      <c r="N425" s="1"/>
      <c r="O425" s="1"/>
      <c r="P425" s="1"/>
      <c r="Q425" s="1"/>
      <c r="R425" s="135"/>
      <c r="S425" s="135"/>
      <c r="T425" s="3"/>
      <c r="U425" s="1"/>
      <c r="V425" s="1"/>
    </row>
    <row r="426" spans="1:22" x14ac:dyDescent="0.25">
      <c r="A426" s="1"/>
      <c r="B426" s="1"/>
      <c r="C426" s="1"/>
      <c r="D426" s="1"/>
      <c r="E426" s="110"/>
      <c r="F426" s="1"/>
      <c r="G426" s="1"/>
      <c r="H426" s="110"/>
      <c r="I426" s="1"/>
      <c r="J426" s="1"/>
      <c r="K426" s="1"/>
      <c r="L426" s="1"/>
      <c r="M426" s="1"/>
      <c r="N426" s="1"/>
      <c r="O426" s="1"/>
      <c r="P426" s="1"/>
      <c r="Q426" s="1"/>
      <c r="R426" s="135"/>
      <c r="S426" s="135"/>
      <c r="T426" s="3"/>
      <c r="U426" s="1"/>
      <c r="V426" s="1"/>
    </row>
    <row r="427" spans="1:22" x14ac:dyDescent="0.25">
      <c r="A427" s="1"/>
      <c r="B427" s="1"/>
      <c r="C427" s="1"/>
      <c r="D427" s="1"/>
      <c r="E427" s="110"/>
      <c r="F427" s="1"/>
      <c r="G427" s="1"/>
      <c r="H427" s="110"/>
      <c r="I427" s="1"/>
      <c r="J427" s="1"/>
      <c r="K427" s="1"/>
      <c r="L427" s="1"/>
      <c r="M427" s="1"/>
      <c r="N427" s="1"/>
      <c r="O427" s="1"/>
      <c r="P427" s="1"/>
      <c r="Q427" s="1"/>
      <c r="R427" s="135"/>
      <c r="S427" s="135"/>
      <c r="T427" s="3"/>
      <c r="U427" s="1"/>
      <c r="V427" s="1"/>
    </row>
    <row r="428" spans="1:22" x14ac:dyDescent="0.25">
      <c r="A428" s="1"/>
      <c r="B428" s="1"/>
      <c r="C428" s="1"/>
      <c r="D428" s="1"/>
      <c r="E428" s="110"/>
      <c r="F428" s="1"/>
      <c r="G428" s="1"/>
      <c r="H428" s="110"/>
      <c r="I428" s="1"/>
      <c r="J428" s="1"/>
      <c r="K428" s="1"/>
      <c r="L428" s="1"/>
      <c r="M428" s="1"/>
      <c r="N428" s="1"/>
      <c r="O428" s="1"/>
      <c r="P428" s="1"/>
      <c r="Q428" s="1"/>
      <c r="R428" s="135"/>
      <c r="S428" s="135"/>
      <c r="T428" s="3"/>
      <c r="U428" s="1"/>
      <c r="V428" s="1"/>
    </row>
    <row r="429" spans="1:22" x14ac:dyDescent="0.25">
      <c r="A429" s="1"/>
      <c r="B429" s="1"/>
      <c r="C429" s="1"/>
      <c r="D429" s="1"/>
      <c r="E429" s="110"/>
      <c r="F429" s="1"/>
      <c r="G429" s="1"/>
      <c r="H429" s="110"/>
      <c r="I429" s="1"/>
      <c r="J429" s="1"/>
      <c r="K429" s="1"/>
      <c r="L429" s="1"/>
      <c r="M429" s="1"/>
      <c r="N429" s="1"/>
      <c r="O429" s="1"/>
      <c r="P429" s="1"/>
      <c r="Q429" s="1"/>
      <c r="R429" s="135"/>
      <c r="S429" s="135"/>
      <c r="T429" s="3"/>
      <c r="U429" s="1"/>
      <c r="V429" s="1"/>
    </row>
    <row r="430" spans="1:22" x14ac:dyDescent="0.25">
      <c r="A430" s="1"/>
      <c r="B430" s="1"/>
      <c r="C430" s="1"/>
      <c r="D430" s="1"/>
      <c r="E430" s="110"/>
      <c r="F430" s="1"/>
      <c r="G430" s="1"/>
      <c r="H430" s="110"/>
      <c r="I430" s="1"/>
      <c r="J430" s="1"/>
      <c r="K430" s="1"/>
      <c r="L430" s="1"/>
      <c r="M430" s="1"/>
      <c r="N430" s="1"/>
      <c r="O430" s="1"/>
      <c r="P430" s="1"/>
      <c r="Q430" s="1"/>
      <c r="R430" s="135"/>
      <c r="S430" s="135"/>
      <c r="T430" s="3"/>
      <c r="U430" s="1"/>
      <c r="V430" s="1"/>
    </row>
    <row r="431" spans="1:22" x14ac:dyDescent="0.25">
      <c r="A431" s="1"/>
      <c r="B431" s="1"/>
      <c r="C431" s="1"/>
      <c r="D431" s="1"/>
      <c r="E431" s="110"/>
      <c r="F431" s="1"/>
      <c r="G431" s="1"/>
      <c r="H431" s="110"/>
      <c r="I431" s="1"/>
      <c r="J431" s="1"/>
      <c r="K431" s="1"/>
      <c r="L431" s="1"/>
      <c r="M431" s="1"/>
      <c r="N431" s="1"/>
      <c r="O431" s="1"/>
      <c r="P431" s="1"/>
      <c r="Q431" s="1"/>
      <c r="R431" s="135"/>
      <c r="S431" s="135"/>
      <c r="T431" s="3"/>
      <c r="U431" s="1"/>
      <c r="V431" s="1"/>
    </row>
    <row r="432" spans="1:22" x14ac:dyDescent="0.25">
      <c r="A432" s="1"/>
      <c r="B432" s="1"/>
      <c r="C432" s="1"/>
      <c r="D432" s="1"/>
      <c r="E432" s="110"/>
      <c r="F432" s="1"/>
      <c r="G432" s="1"/>
      <c r="H432" s="110"/>
      <c r="I432" s="1"/>
      <c r="J432" s="1"/>
      <c r="K432" s="1"/>
      <c r="L432" s="1"/>
      <c r="M432" s="1"/>
      <c r="N432" s="1"/>
      <c r="O432" s="1"/>
      <c r="P432" s="1"/>
      <c r="Q432" s="1"/>
      <c r="R432" s="135"/>
      <c r="S432" s="135"/>
      <c r="T432" s="3"/>
      <c r="U432" s="1"/>
      <c r="V432" s="1"/>
    </row>
    <row r="433" spans="1:22" x14ac:dyDescent="0.25">
      <c r="A433" s="1"/>
      <c r="B433" s="1"/>
      <c r="C433" s="1"/>
      <c r="D433" s="1"/>
      <c r="E433" s="110"/>
      <c r="F433" s="1"/>
      <c r="G433" s="1"/>
      <c r="H433" s="110"/>
      <c r="I433" s="1"/>
      <c r="J433" s="1"/>
      <c r="K433" s="1"/>
      <c r="L433" s="1"/>
      <c r="M433" s="1"/>
      <c r="N433" s="1"/>
      <c r="O433" s="1"/>
      <c r="P433" s="1"/>
      <c r="Q433" s="1"/>
      <c r="R433" s="135"/>
      <c r="S433" s="135"/>
      <c r="T433" s="3"/>
      <c r="U433" s="1"/>
      <c r="V433" s="1"/>
    </row>
    <row r="434" spans="1:22" x14ac:dyDescent="0.25">
      <c r="A434" s="1"/>
      <c r="B434" s="1"/>
      <c r="C434" s="1"/>
      <c r="D434" s="1"/>
      <c r="E434" s="110"/>
      <c r="F434" s="1"/>
      <c r="G434" s="1"/>
      <c r="H434" s="110"/>
      <c r="I434" s="1"/>
      <c r="J434" s="1"/>
      <c r="K434" s="1"/>
      <c r="L434" s="1"/>
      <c r="M434" s="1"/>
      <c r="N434" s="1"/>
      <c r="O434" s="1"/>
      <c r="P434" s="1"/>
      <c r="Q434" s="1"/>
      <c r="R434" s="135"/>
      <c r="S434" s="135"/>
      <c r="T434" s="3"/>
      <c r="U434" s="1"/>
      <c r="V434" s="1"/>
    </row>
    <row r="435" spans="1:22" x14ac:dyDescent="0.25">
      <c r="A435" s="1"/>
      <c r="B435" s="1"/>
      <c r="C435" s="1"/>
      <c r="D435" s="1"/>
      <c r="E435" s="110"/>
      <c r="F435" s="1"/>
      <c r="G435" s="1"/>
      <c r="H435" s="110"/>
      <c r="I435" s="1"/>
      <c r="J435" s="1"/>
      <c r="K435" s="1"/>
      <c r="L435" s="1"/>
      <c r="M435" s="1"/>
      <c r="N435" s="1"/>
      <c r="O435" s="1"/>
      <c r="P435" s="1"/>
      <c r="Q435" s="1"/>
      <c r="R435" s="135"/>
      <c r="S435" s="135"/>
      <c r="T435" s="3"/>
      <c r="U435" s="1"/>
      <c r="V435" s="1"/>
    </row>
    <row r="436" spans="1:22" x14ac:dyDescent="0.25">
      <c r="A436" s="1"/>
      <c r="B436" s="1"/>
      <c r="C436" s="1"/>
      <c r="D436" s="1"/>
      <c r="E436" s="110"/>
      <c r="F436" s="1"/>
      <c r="G436" s="1"/>
      <c r="H436" s="110"/>
      <c r="I436" s="1"/>
      <c r="J436" s="1"/>
      <c r="K436" s="1"/>
      <c r="L436" s="1"/>
      <c r="M436" s="1"/>
      <c r="N436" s="1"/>
      <c r="O436" s="1"/>
      <c r="P436" s="1"/>
      <c r="Q436" s="1"/>
      <c r="R436" s="135"/>
      <c r="S436" s="135"/>
      <c r="T436" s="3"/>
      <c r="U436" s="1"/>
      <c r="V436" s="1"/>
    </row>
    <row r="437" spans="1:22" x14ac:dyDescent="0.25">
      <c r="A437" s="1"/>
      <c r="B437" s="1"/>
      <c r="C437" s="1"/>
      <c r="D437" s="1"/>
      <c r="E437" s="110"/>
      <c r="F437" s="1"/>
      <c r="G437" s="1"/>
      <c r="H437" s="110"/>
      <c r="I437" s="1"/>
      <c r="J437" s="1"/>
      <c r="K437" s="1"/>
      <c r="L437" s="1"/>
      <c r="M437" s="1"/>
      <c r="N437" s="1"/>
      <c r="O437" s="1"/>
      <c r="P437" s="1"/>
      <c r="Q437" s="1"/>
      <c r="R437" s="135"/>
      <c r="S437" s="135"/>
      <c r="T437" s="3"/>
      <c r="U437" s="1"/>
      <c r="V437" s="1"/>
    </row>
    <row r="438" spans="1:22" x14ac:dyDescent="0.25">
      <c r="A438" s="1"/>
      <c r="B438" s="1"/>
      <c r="C438" s="1"/>
      <c r="D438" s="1"/>
      <c r="E438" s="110"/>
      <c r="F438" s="1"/>
      <c r="G438" s="1"/>
      <c r="H438" s="110"/>
      <c r="I438" s="1"/>
      <c r="J438" s="1"/>
      <c r="K438" s="1"/>
      <c r="L438" s="1"/>
      <c r="M438" s="1"/>
      <c r="N438" s="1"/>
      <c r="O438" s="1"/>
      <c r="P438" s="1"/>
      <c r="Q438" s="1"/>
      <c r="R438" s="135"/>
      <c r="S438" s="135"/>
      <c r="T438" s="3"/>
      <c r="U438" s="1"/>
      <c r="V438" s="1"/>
    </row>
    <row r="439" spans="1:22" x14ac:dyDescent="0.25">
      <c r="A439" s="1"/>
      <c r="B439" s="1"/>
      <c r="C439" s="1"/>
      <c r="D439" s="1"/>
      <c r="E439" s="110"/>
      <c r="F439" s="1"/>
      <c r="G439" s="1"/>
      <c r="H439" s="110"/>
      <c r="I439" s="1"/>
      <c r="J439" s="1"/>
      <c r="K439" s="1"/>
      <c r="L439" s="1"/>
      <c r="M439" s="1"/>
      <c r="N439" s="1"/>
      <c r="O439" s="1"/>
      <c r="P439" s="1"/>
      <c r="Q439" s="1"/>
      <c r="R439" s="135"/>
      <c r="S439" s="135"/>
      <c r="T439" s="3"/>
      <c r="U439" s="1"/>
      <c r="V439" s="1"/>
    </row>
    <row r="440" spans="1:22" x14ac:dyDescent="0.25">
      <c r="A440" s="1"/>
      <c r="B440" s="1"/>
      <c r="C440" s="1"/>
      <c r="D440" s="1"/>
      <c r="E440" s="110"/>
      <c r="F440" s="1"/>
      <c r="G440" s="1"/>
      <c r="H440" s="110"/>
      <c r="I440" s="1"/>
      <c r="J440" s="1"/>
      <c r="K440" s="1"/>
      <c r="L440" s="1"/>
      <c r="M440" s="1"/>
      <c r="N440" s="1"/>
      <c r="O440" s="1"/>
      <c r="P440" s="1"/>
      <c r="Q440" s="1"/>
      <c r="R440" s="135"/>
      <c r="S440" s="135"/>
      <c r="T440" s="3"/>
      <c r="U440" s="1"/>
      <c r="V440" s="1"/>
    </row>
    <row r="441" spans="1:22" x14ac:dyDescent="0.25">
      <c r="A441" s="1"/>
      <c r="B441" s="1"/>
      <c r="C441" s="1"/>
      <c r="D441" s="1"/>
      <c r="E441" s="110"/>
      <c r="F441" s="1"/>
      <c r="G441" s="1"/>
      <c r="H441" s="110"/>
      <c r="I441" s="1"/>
      <c r="J441" s="1"/>
      <c r="K441" s="1"/>
      <c r="L441" s="1"/>
      <c r="M441" s="1"/>
      <c r="N441" s="1"/>
      <c r="O441" s="1"/>
      <c r="P441" s="1"/>
      <c r="Q441" s="1"/>
      <c r="R441" s="135"/>
      <c r="S441" s="135"/>
      <c r="T441" s="3"/>
      <c r="U441" s="1"/>
      <c r="V441" s="1"/>
    </row>
    <row r="442" spans="1:22" x14ac:dyDescent="0.25">
      <c r="A442" s="1"/>
      <c r="B442" s="1"/>
      <c r="C442" s="1"/>
      <c r="D442" s="1"/>
      <c r="E442" s="110"/>
      <c r="F442" s="1"/>
      <c r="G442" s="1"/>
      <c r="H442" s="110"/>
      <c r="I442" s="1"/>
      <c r="J442" s="1"/>
      <c r="K442" s="1"/>
      <c r="L442" s="1"/>
      <c r="M442" s="1"/>
      <c r="N442" s="1"/>
      <c r="O442" s="1"/>
      <c r="P442" s="1"/>
      <c r="Q442" s="1"/>
      <c r="R442" s="135"/>
      <c r="S442" s="135"/>
      <c r="T442" s="3"/>
      <c r="U442" s="1"/>
      <c r="V442" s="1"/>
    </row>
    <row r="443" spans="1:22" x14ac:dyDescent="0.25">
      <c r="A443" s="1"/>
      <c r="B443" s="1"/>
      <c r="C443" s="1"/>
      <c r="D443" s="1"/>
      <c r="E443" s="110"/>
      <c r="F443" s="1"/>
      <c r="G443" s="1"/>
      <c r="H443" s="110"/>
      <c r="I443" s="1"/>
      <c r="J443" s="1"/>
      <c r="K443" s="1"/>
      <c r="L443" s="1"/>
      <c r="M443" s="1"/>
      <c r="N443" s="1"/>
      <c r="O443" s="1"/>
      <c r="P443" s="1"/>
      <c r="Q443" s="1"/>
      <c r="R443" s="135"/>
      <c r="S443" s="135"/>
      <c r="T443" s="3"/>
      <c r="U443" s="1"/>
      <c r="V443" s="1"/>
    </row>
    <row r="444" spans="1:22" x14ac:dyDescent="0.25">
      <c r="A444" s="1"/>
      <c r="B444" s="1"/>
      <c r="C444" s="1"/>
      <c r="D444" s="1"/>
      <c r="E444" s="110"/>
      <c r="F444" s="1"/>
      <c r="G444" s="1"/>
      <c r="H444" s="110"/>
      <c r="I444" s="1"/>
      <c r="J444" s="1"/>
      <c r="K444" s="1"/>
      <c r="L444" s="1"/>
      <c r="M444" s="1"/>
      <c r="N444" s="1"/>
      <c r="O444" s="1"/>
      <c r="P444" s="1"/>
      <c r="Q444" s="1"/>
      <c r="R444" s="135"/>
      <c r="S444" s="135"/>
      <c r="T444" s="3"/>
      <c r="U444" s="1"/>
      <c r="V444" s="1"/>
    </row>
    <row r="445" spans="1:22" x14ac:dyDescent="0.25">
      <c r="A445" s="1"/>
      <c r="B445" s="1"/>
      <c r="C445" s="1"/>
      <c r="D445" s="1"/>
      <c r="E445" s="110"/>
      <c r="F445" s="1"/>
      <c r="G445" s="1"/>
      <c r="H445" s="110"/>
      <c r="I445" s="1"/>
      <c r="J445" s="1"/>
      <c r="K445" s="1"/>
      <c r="L445" s="1"/>
      <c r="M445" s="1"/>
      <c r="N445" s="1"/>
      <c r="O445" s="1"/>
      <c r="P445" s="1"/>
      <c r="Q445" s="1"/>
      <c r="R445" s="135"/>
      <c r="S445" s="135"/>
      <c r="T445" s="3"/>
      <c r="U445" s="1"/>
      <c r="V445" s="1"/>
    </row>
    <row r="446" spans="1:22" x14ac:dyDescent="0.25">
      <c r="A446" s="1"/>
      <c r="B446" s="1"/>
      <c r="C446" s="1"/>
      <c r="D446" s="1"/>
      <c r="E446" s="110"/>
      <c r="F446" s="1"/>
      <c r="G446" s="1"/>
      <c r="H446" s="110"/>
      <c r="I446" s="1"/>
      <c r="J446" s="1"/>
      <c r="K446" s="1"/>
      <c r="L446" s="1"/>
      <c r="M446" s="1"/>
      <c r="N446" s="1"/>
      <c r="O446" s="1"/>
      <c r="P446" s="1"/>
      <c r="Q446" s="1"/>
      <c r="R446" s="135"/>
      <c r="S446" s="135"/>
      <c r="T446" s="3"/>
      <c r="U446" s="1"/>
      <c r="V446" s="1"/>
    </row>
    <row r="447" spans="1:22" x14ac:dyDescent="0.25">
      <c r="A447" s="1"/>
      <c r="B447" s="1"/>
      <c r="C447" s="1"/>
      <c r="D447" s="1"/>
      <c r="E447" s="110"/>
      <c r="F447" s="1"/>
      <c r="G447" s="1"/>
      <c r="H447" s="110"/>
      <c r="I447" s="1"/>
      <c r="J447" s="1"/>
      <c r="K447" s="1"/>
      <c r="L447" s="1"/>
      <c r="M447" s="1"/>
      <c r="N447" s="1"/>
      <c r="O447" s="1"/>
      <c r="P447" s="1"/>
      <c r="Q447" s="1"/>
      <c r="R447" s="135"/>
      <c r="S447" s="135"/>
      <c r="T447" s="3"/>
      <c r="U447" s="1"/>
      <c r="V447" s="1"/>
    </row>
    <row r="448" spans="1:22" x14ac:dyDescent="0.25">
      <c r="A448" s="1"/>
      <c r="B448" s="1"/>
      <c r="C448" s="1"/>
      <c r="D448" s="1"/>
      <c r="E448" s="110"/>
      <c r="F448" s="1"/>
      <c r="G448" s="1"/>
      <c r="H448" s="110"/>
      <c r="I448" s="1"/>
      <c r="J448" s="1"/>
      <c r="K448" s="1"/>
      <c r="L448" s="1"/>
      <c r="M448" s="1"/>
      <c r="N448" s="1"/>
      <c r="O448" s="1"/>
      <c r="P448" s="1"/>
      <c r="Q448" s="1"/>
      <c r="R448" s="135"/>
      <c r="S448" s="135"/>
      <c r="T448" s="3"/>
      <c r="U448" s="1"/>
      <c r="V448" s="1"/>
    </row>
    <row r="449" spans="1:22" x14ac:dyDescent="0.25">
      <c r="A449" s="1"/>
      <c r="B449" s="1"/>
      <c r="C449" s="1"/>
      <c r="D449" s="1"/>
      <c r="E449" s="110"/>
      <c r="F449" s="1"/>
      <c r="G449" s="1"/>
      <c r="H449" s="110"/>
      <c r="I449" s="1"/>
      <c r="J449" s="1"/>
      <c r="K449" s="1"/>
      <c r="L449" s="1"/>
      <c r="M449" s="1"/>
      <c r="N449" s="1"/>
      <c r="O449" s="1"/>
      <c r="P449" s="1"/>
      <c r="Q449" s="1"/>
      <c r="R449" s="135"/>
      <c r="S449" s="135"/>
      <c r="T449" s="3"/>
      <c r="U449" s="1"/>
      <c r="V449" s="1"/>
    </row>
    <row r="450" spans="1:22" x14ac:dyDescent="0.25">
      <c r="A450" s="1"/>
      <c r="B450" s="1"/>
      <c r="C450" s="1"/>
      <c r="D450" s="1"/>
      <c r="E450" s="110"/>
      <c r="F450" s="1"/>
      <c r="G450" s="1"/>
      <c r="H450" s="110"/>
      <c r="I450" s="1"/>
      <c r="J450" s="1"/>
      <c r="K450" s="1"/>
      <c r="L450" s="1"/>
      <c r="M450" s="1"/>
      <c r="N450" s="1"/>
      <c r="O450" s="1"/>
      <c r="P450" s="1"/>
      <c r="Q450" s="1"/>
      <c r="R450" s="135"/>
      <c r="S450" s="135"/>
      <c r="T450" s="3"/>
      <c r="U450" s="1"/>
      <c r="V450" s="1"/>
    </row>
    <row r="451" spans="1:22" x14ac:dyDescent="0.25">
      <c r="A451" s="1"/>
      <c r="B451" s="1"/>
      <c r="C451" s="1"/>
      <c r="D451" s="1"/>
      <c r="E451" s="110"/>
      <c r="F451" s="1"/>
      <c r="G451" s="1"/>
      <c r="H451" s="110"/>
      <c r="I451" s="1"/>
      <c r="J451" s="1"/>
      <c r="K451" s="1"/>
      <c r="L451" s="1"/>
      <c r="M451" s="1"/>
      <c r="N451" s="1"/>
      <c r="O451" s="1"/>
      <c r="P451" s="1"/>
      <c r="Q451" s="1"/>
      <c r="R451" s="135"/>
      <c r="S451" s="135"/>
      <c r="T451" s="3"/>
      <c r="U451" s="1"/>
      <c r="V451" s="1"/>
    </row>
    <row r="452" spans="1:22" x14ac:dyDescent="0.25">
      <c r="A452" s="1"/>
      <c r="B452" s="1"/>
      <c r="C452" s="1"/>
      <c r="D452" s="1"/>
      <c r="E452" s="110"/>
      <c r="F452" s="1"/>
      <c r="G452" s="1"/>
      <c r="H452" s="110"/>
      <c r="I452" s="1"/>
      <c r="J452" s="1"/>
      <c r="K452" s="1"/>
      <c r="L452" s="1"/>
      <c r="M452" s="1"/>
      <c r="N452" s="1"/>
      <c r="O452" s="1"/>
      <c r="P452" s="1"/>
      <c r="Q452" s="1"/>
      <c r="R452" s="135"/>
      <c r="S452" s="135"/>
      <c r="T452" s="3"/>
      <c r="U452" s="1"/>
      <c r="V452" s="1"/>
    </row>
    <row r="453" spans="1:22" x14ac:dyDescent="0.25">
      <c r="A453" s="1"/>
      <c r="B453" s="1"/>
      <c r="C453" s="1"/>
      <c r="D453" s="1"/>
      <c r="E453" s="110"/>
      <c r="F453" s="1"/>
      <c r="G453" s="1"/>
      <c r="H453" s="110"/>
      <c r="I453" s="1"/>
      <c r="J453" s="1"/>
      <c r="K453" s="1"/>
      <c r="L453" s="1"/>
      <c r="M453" s="1"/>
      <c r="N453" s="1"/>
      <c r="O453" s="1"/>
      <c r="P453" s="1"/>
      <c r="Q453" s="1"/>
      <c r="R453" s="135"/>
      <c r="S453" s="135"/>
      <c r="T453" s="3"/>
      <c r="U453" s="1"/>
      <c r="V453" s="1"/>
    </row>
    <row r="454" spans="1:22" x14ac:dyDescent="0.25">
      <c r="A454" s="1"/>
      <c r="B454" s="1"/>
      <c r="C454" s="1"/>
      <c r="D454" s="1"/>
      <c r="E454" s="110"/>
      <c r="F454" s="1"/>
      <c r="G454" s="1"/>
      <c r="H454" s="110"/>
      <c r="I454" s="1"/>
      <c r="J454" s="1"/>
      <c r="K454" s="1"/>
      <c r="L454" s="1"/>
      <c r="M454" s="1"/>
      <c r="N454" s="1"/>
      <c r="O454" s="1"/>
      <c r="P454" s="1"/>
      <c r="Q454" s="1"/>
      <c r="R454" s="135"/>
      <c r="S454" s="135"/>
      <c r="T454" s="3"/>
      <c r="U454" s="1"/>
      <c r="V454" s="1"/>
    </row>
    <row r="455" spans="1:22" x14ac:dyDescent="0.25">
      <c r="A455" s="1"/>
      <c r="B455" s="1"/>
      <c r="C455" s="1"/>
      <c r="D455" s="1"/>
      <c r="E455" s="11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35"/>
      <c r="S455" s="135"/>
      <c r="T455" s="3"/>
      <c r="U455" s="1"/>
      <c r="V455" s="1"/>
    </row>
    <row r="456" spans="1:22" x14ac:dyDescent="0.25">
      <c r="A456" s="1"/>
      <c r="B456" s="1"/>
      <c r="C456" s="1"/>
      <c r="D456" s="1"/>
      <c r="E456" s="11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35"/>
      <c r="S456" s="135"/>
      <c r="T456" s="3"/>
      <c r="U456" s="1"/>
      <c r="V456" s="1"/>
    </row>
    <row r="457" spans="1:22" x14ac:dyDescent="0.25">
      <c r="A457" s="1"/>
      <c r="B457" s="1"/>
      <c r="C457" s="1"/>
      <c r="D457" s="1"/>
      <c r="E457" s="110"/>
      <c r="F457" s="1"/>
      <c r="G457" s="1"/>
      <c r="H457" s="110"/>
      <c r="I457" s="1"/>
      <c r="J457" s="1"/>
      <c r="K457" s="1"/>
      <c r="L457" s="1"/>
      <c r="M457" s="1"/>
      <c r="N457" s="1"/>
      <c r="O457" s="1"/>
      <c r="P457" s="1"/>
      <c r="Q457" s="1"/>
      <c r="R457" s="135"/>
      <c r="S457" s="135"/>
      <c r="T457" s="3"/>
      <c r="U457" s="1"/>
      <c r="V457" s="1"/>
    </row>
    <row r="458" spans="1:22" x14ac:dyDescent="0.25">
      <c r="A458" s="1"/>
      <c r="B458" s="1"/>
      <c r="C458" s="1"/>
      <c r="D458" s="1"/>
      <c r="E458" s="110"/>
      <c r="F458" s="1"/>
      <c r="G458" s="1"/>
      <c r="H458" s="110"/>
      <c r="I458" s="1"/>
      <c r="J458" s="1"/>
      <c r="K458" s="1"/>
      <c r="L458" s="1"/>
      <c r="M458" s="1"/>
      <c r="N458" s="1"/>
      <c r="O458" s="1"/>
      <c r="P458" s="1"/>
      <c r="Q458" s="1"/>
      <c r="R458" s="135"/>
      <c r="S458" s="135"/>
      <c r="T458" s="3"/>
      <c r="U458" s="1"/>
      <c r="V458" s="1"/>
    </row>
    <row r="459" spans="1:22" x14ac:dyDescent="0.25">
      <c r="A459" s="1"/>
      <c r="B459" s="1"/>
      <c r="C459" s="1"/>
      <c r="D459" s="1"/>
      <c r="E459" s="110"/>
      <c r="F459" s="1"/>
      <c r="G459" s="1"/>
      <c r="H459" s="110"/>
      <c r="I459" s="1"/>
      <c r="J459" s="1"/>
      <c r="K459" s="1"/>
      <c r="L459" s="1"/>
      <c r="M459" s="1"/>
      <c r="N459" s="1"/>
      <c r="O459" s="1"/>
      <c r="P459" s="1"/>
      <c r="Q459" s="1"/>
      <c r="R459" s="135"/>
      <c r="S459" s="135"/>
      <c r="T459" s="3"/>
      <c r="U459" s="1"/>
      <c r="V459" s="1"/>
    </row>
    <row r="460" spans="1:22" x14ac:dyDescent="0.25">
      <c r="A460" s="1"/>
      <c r="B460" s="1"/>
      <c r="C460" s="1"/>
      <c r="D460" s="1"/>
      <c r="E460" s="110"/>
      <c r="F460" s="1"/>
      <c r="G460" s="1"/>
      <c r="H460" s="110"/>
      <c r="I460" s="1"/>
      <c r="J460" s="1"/>
      <c r="K460" s="1"/>
      <c r="L460" s="1"/>
      <c r="M460" s="1"/>
      <c r="N460" s="1"/>
      <c r="O460" s="1"/>
      <c r="P460" s="1"/>
      <c r="Q460" s="1"/>
      <c r="R460" s="135"/>
      <c r="S460" s="135"/>
      <c r="T460" s="3"/>
      <c r="U460" s="1"/>
      <c r="V460" s="1"/>
    </row>
    <row r="461" spans="1:22" x14ac:dyDescent="0.25">
      <c r="A461" s="1"/>
      <c r="B461" s="1"/>
      <c r="C461" s="1"/>
      <c r="D461" s="1"/>
      <c r="E461" s="110"/>
      <c r="F461" s="1"/>
      <c r="G461" s="1"/>
      <c r="H461" s="110"/>
      <c r="I461" s="1"/>
      <c r="J461" s="1"/>
      <c r="K461" s="1"/>
      <c r="L461" s="1"/>
      <c r="M461" s="1"/>
      <c r="N461" s="1"/>
      <c r="O461" s="1"/>
      <c r="P461" s="1"/>
      <c r="Q461" s="1"/>
      <c r="R461" s="135"/>
      <c r="S461" s="135"/>
      <c r="T461" s="3"/>
      <c r="U461" s="1"/>
      <c r="V461" s="1"/>
    </row>
    <row r="462" spans="1:22" x14ac:dyDescent="0.25">
      <c r="A462" s="1"/>
      <c r="B462" s="1"/>
      <c r="C462" s="1"/>
      <c r="D462" s="1"/>
      <c r="E462" s="110"/>
      <c r="F462" s="1"/>
      <c r="G462" s="1"/>
      <c r="H462" s="110"/>
      <c r="I462" s="1"/>
      <c r="J462" s="1"/>
      <c r="K462" s="1"/>
      <c r="L462" s="1"/>
      <c r="M462" s="1"/>
      <c r="N462" s="1"/>
      <c r="O462" s="1"/>
      <c r="P462" s="1"/>
      <c r="Q462" s="1"/>
      <c r="R462" s="135"/>
      <c r="S462" s="135"/>
      <c r="T462" s="3"/>
      <c r="U462" s="1"/>
      <c r="V462" s="1"/>
    </row>
    <row r="463" spans="1:22" x14ac:dyDescent="0.25">
      <c r="A463" s="1"/>
      <c r="B463" s="1"/>
      <c r="C463" s="1"/>
      <c r="D463" s="1"/>
      <c r="E463" s="110"/>
      <c r="F463" s="1"/>
      <c r="G463" s="1"/>
      <c r="H463" s="110"/>
      <c r="I463" s="1"/>
      <c r="J463" s="1"/>
      <c r="K463" s="1"/>
      <c r="L463" s="1"/>
      <c r="M463" s="1"/>
      <c r="N463" s="1"/>
      <c r="O463" s="1"/>
      <c r="P463" s="1"/>
      <c r="Q463" s="1"/>
      <c r="R463" s="135"/>
      <c r="S463" s="135"/>
      <c r="T463" s="3"/>
      <c r="U463" s="1"/>
      <c r="V463" s="1"/>
    </row>
    <row r="464" spans="1:22" x14ac:dyDescent="0.25">
      <c r="A464" s="1"/>
      <c r="B464" s="1"/>
      <c r="C464" s="1"/>
      <c r="D464" s="1"/>
      <c r="E464" s="110"/>
      <c r="F464" s="1"/>
      <c r="G464" s="1"/>
      <c r="H464" s="110"/>
      <c r="I464" s="1"/>
      <c r="J464" s="1"/>
      <c r="K464" s="1"/>
      <c r="L464" s="1"/>
      <c r="M464" s="1"/>
      <c r="N464" s="1"/>
      <c r="O464" s="1"/>
      <c r="P464" s="1"/>
      <c r="Q464" s="1"/>
      <c r="R464" s="135"/>
      <c r="S464" s="135"/>
      <c r="T464" s="3"/>
      <c r="U464" s="1"/>
      <c r="V464" s="1"/>
    </row>
    <row r="465" spans="1:22" x14ac:dyDescent="0.25">
      <c r="A465" s="1"/>
      <c r="B465" s="1"/>
      <c r="C465" s="1"/>
      <c r="D465" s="1"/>
      <c r="E465" s="110"/>
      <c r="F465" s="1"/>
      <c r="G465" s="1"/>
      <c r="H465" s="110"/>
      <c r="I465" s="1"/>
      <c r="J465" s="1"/>
      <c r="K465" s="1"/>
      <c r="L465" s="1"/>
      <c r="M465" s="1"/>
      <c r="N465" s="1"/>
      <c r="O465" s="1"/>
      <c r="P465" s="1"/>
      <c r="Q465" s="1"/>
      <c r="R465" s="135"/>
      <c r="S465" s="135"/>
      <c r="T465" s="3"/>
      <c r="U465" s="1"/>
      <c r="V465" s="1"/>
    </row>
    <row r="466" spans="1:22" x14ac:dyDescent="0.25">
      <c r="A466" s="1"/>
      <c r="B466" s="1"/>
      <c r="C466" s="1"/>
      <c r="D466" s="1"/>
      <c r="E466" s="110"/>
      <c r="F466" s="1"/>
      <c r="G466" s="1"/>
      <c r="H466" s="110"/>
      <c r="I466" s="1"/>
      <c r="J466" s="1"/>
      <c r="K466" s="1"/>
      <c r="L466" s="1"/>
      <c r="M466" s="1"/>
      <c r="N466" s="1"/>
      <c r="O466" s="1"/>
      <c r="P466" s="1"/>
      <c r="Q466" s="1"/>
      <c r="R466" s="135"/>
      <c r="S466" s="135"/>
      <c r="T466" s="3"/>
      <c r="U466" s="1"/>
      <c r="V466" s="1"/>
    </row>
    <row r="467" spans="1:22" x14ac:dyDescent="0.25">
      <c r="A467" s="1"/>
      <c r="B467" s="1"/>
      <c r="C467" s="1"/>
      <c r="D467" s="1"/>
      <c r="E467" s="110"/>
      <c r="F467" s="1"/>
      <c r="G467" s="1"/>
      <c r="H467" s="110"/>
      <c r="I467" s="1"/>
      <c r="J467" s="1"/>
      <c r="K467" s="1"/>
      <c r="L467" s="1"/>
      <c r="M467" s="1"/>
      <c r="N467" s="1"/>
      <c r="O467" s="1"/>
      <c r="P467" s="1"/>
      <c r="Q467" s="1"/>
      <c r="R467" s="135"/>
      <c r="S467" s="135"/>
      <c r="T467" s="3"/>
      <c r="U467" s="1"/>
      <c r="V467" s="1"/>
    </row>
    <row r="468" spans="1:22" x14ac:dyDescent="0.25">
      <c r="A468" s="1"/>
      <c r="B468" s="1"/>
      <c r="C468" s="1"/>
      <c r="D468" s="1"/>
      <c r="E468" s="110"/>
      <c r="F468" s="1"/>
      <c r="G468" s="1"/>
      <c r="H468" s="110"/>
      <c r="I468" s="1"/>
      <c r="J468" s="1"/>
      <c r="K468" s="1"/>
      <c r="L468" s="1"/>
      <c r="M468" s="1"/>
      <c r="N468" s="1"/>
      <c r="O468" s="1"/>
      <c r="P468" s="1"/>
      <c r="Q468" s="1"/>
      <c r="R468" s="135"/>
      <c r="S468" s="135"/>
      <c r="T468" s="3"/>
      <c r="U468" s="1"/>
      <c r="V468" s="1"/>
    </row>
    <row r="469" spans="1:22" x14ac:dyDescent="0.25">
      <c r="A469" s="1"/>
      <c r="B469" s="1"/>
      <c r="C469" s="1"/>
      <c r="D469" s="1"/>
      <c r="E469" s="110"/>
      <c r="F469" s="1"/>
      <c r="G469" s="1"/>
      <c r="H469" s="110"/>
      <c r="I469" s="1"/>
      <c r="J469" s="1"/>
      <c r="K469" s="1"/>
      <c r="L469" s="1"/>
      <c r="M469" s="1"/>
      <c r="N469" s="1"/>
      <c r="O469" s="1"/>
      <c r="P469" s="1"/>
      <c r="Q469" s="1"/>
      <c r="R469" s="135"/>
      <c r="S469" s="135"/>
      <c r="T469" s="3"/>
      <c r="U469" s="1"/>
      <c r="V469" s="1"/>
    </row>
    <row r="470" spans="1:22" x14ac:dyDescent="0.25">
      <c r="A470" s="1"/>
      <c r="B470" s="1"/>
      <c r="C470" s="1"/>
      <c r="D470" s="1"/>
      <c r="E470" s="110"/>
      <c r="F470" s="1"/>
      <c r="G470" s="1"/>
      <c r="H470" s="110"/>
      <c r="I470" s="1"/>
      <c r="J470" s="1"/>
      <c r="K470" s="1"/>
      <c r="L470" s="1"/>
      <c r="M470" s="1"/>
      <c r="N470" s="1"/>
      <c r="O470" s="1"/>
      <c r="P470" s="1"/>
      <c r="Q470" s="1"/>
      <c r="R470" s="135"/>
      <c r="S470" s="135"/>
      <c r="T470" s="3"/>
      <c r="U470" s="1"/>
      <c r="V470" s="1"/>
    </row>
    <row r="471" spans="1:22" x14ac:dyDescent="0.25">
      <c r="A471" s="1"/>
      <c r="B471" s="1"/>
      <c r="C471" s="1"/>
      <c r="D471" s="1"/>
      <c r="E471" s="110"/>
      <c r="F471" s="1"/>
      <c r="G471" s="1"/>
      <c r="H471" s="110"/>
      <c r="I471" s="1"/>
      <c r="J471" s="1"/>
      <c r="K471" s="1"/>
      <c r="L471" s="1"/>
      <c r="M471" s="1"/>
      <c r="N471" s="1"/>
      <c r="O471" s="1"/>
      <c r="P471" s="1"/>
      <c r="Q471" s="1"/>
      <c r="R471" s="135"/>
      <c r="S471" s="135"/>
      <c r="T471" s="3"/>
      <c r="U471" s="1"/>
      <c r="V471" s="1"/>
    </row>
    <row r="472" spans="1:22" x14ac:dyDescent="0.25">
      <c r="A472" s="1"/>
      <c r="B472" s="1"/>
      <c r="C472" s="1"/>
      <c r="D472" s="1"/>
      <c r="E472" s="110"/>
      <c r="F472" s="1"/>
      <c r="G472" s="1"/>
      <c r="H472" s="110"/>
      <c r="I472" s="1"/>
      <c r="J472" s="1"/>
      <c r="K472" s="1"/>
      <c r="L472" s="1"/>
      <c r="M472" s="1"/>
      <c r="N472" s="1"/>
      <c r="O472" s="1"/>
      <c r="P472" s="1"/>
      <c r="Q472" s="1"/>
      <c r="R472" s="135"/>
      <c r="S472" s="135"/>
      <c r="T472" s="3"/>
      <c r="U472" s="1"/>
      <c r="V472" s="1"/>
    </row>
    <row r="473" spans="1:22" x14ac:dyDescent="0.25">
      <c r="A473" s="1"/>
      <c r="B473" s="1"/>
      <c r="C473" s="1"/>
      <c r="D473" s="1"/>
      <c r="E473" s="110"/>
      <c r="F473" s="1"/>
      <c r="G473" s="1"/>
      <c r="H473" s="110"/>
      <c r="I473" s="1"/>
      <c r="J473" s="1"/>
      <c r="K473" s="1"/>
      <c r="L473" s="1"/>
      <c r="M473" s="1"/>
      <c r="N473" s="1"/>
      <c r="O473" s="1"/>
      <c r="P473" s="1"/>
      <c r="Q473" s="1"/>
      <c r="R473" s="135"/>
      <c r="S473" s="135"/>
      <c r="T473" s="3"/>
      <c r="U473" s="1"/>
      <c r="V473" s="1"/>
    </row>
    <row r="474" spans="1:22" x14ac:dyDescent="0.25">
      <c r="A474" s="1"/>
      <c r="B474" s="1"/>
      <c r="C474" s="1"/>
      <c r="D474" s="1"/>
      <c r="E474" s="110"/>
      <c r="F474" s="1"/>
      <c r="G474" s="1"/>
      <c r="H474" s="110"/>
      <c r="I474" s="1"/>
      <c r="J474" s="1"/>
      <c r="K474" s="1"/>
      <c r="L474" s="1"/>
      <c r="M474" s="1"/>
      <c r="N474" s="1"/>
      <c r="O474" s="1"/>
      <c r="P474" s="1"/>
      <c r="Q474" s="1"/>
      <c r="R474" s="135"/>
      <c r="S474" s="135"/>
      <c r="T474" s="3"/>
      <c r="U474" s="1"/>
      <c r="V474" s="1"/>
    </row>
    <row r="475" spans="1:22" x14ac:dyDescent="0.25">
      <c r="A475" s="1"/>
      <c r="B475" s="1"/>
      <c r="C475" s="1"/>
      <c r="D475" s="1"/>
      <c r="E475" s="110"/>
      <c r="F475" s="1"/>
      <c r="G475" s="1"/>
      <c r="H475" s="110"/>
      <c r="I475" s="1"/>
      <c r="J475" s="1"/>
      <c r="K475" s="1"/>
      <c r="L475" s="1"/>
      <c r="M475" s="1"/>
      <c r="N475" s="1"/>
      <c r="O475" s="1"/>
      <c r="P475" s="1"/>
      <c r="Q475" s="1"/>
      <c r="R475" s="135"/>
      <c r="S475" s="135"/>
      <c r="T475" s="3"/>
      <c r="U475" s="1"/>
      <c r="V475" s="1"/>
    </row>
    <row r="476" spans="1:22" x14ac:dyDescent="0.25">
      <c r="A476" s="1"/>
      <c r="B476" s="1"/>
      <c r="C476" s="1"/>
      <c r="D476" s="1"/>
      <c r="E476" s="110"/>
      <c r="F476" s="1"/>
      <c r="G476" s="1"/>
      <c r="H476" s="110"/>
      <c r="I476" s="1"/>
      <c r="J476" s="1"/>
      <c r="K476" s="1"/>
      <c r="L476" s="1"/>
      <c r="M476" s="1"/>
      <c r="N476" s="1"/>
      <c r="O476" s="1"/>
      <c r="P476" s="1"/>
      <c r="Q476" s="1"/>
      <c r="R476" s="135"/>
      <c r="S476" s="135"/>
      <c r="T476" s="3"/>
      <c r="U476" s="1"/>
      <c r="V476" s="1"/>
    </row>
    <row r="477" spans="1:22" x14ac:dyDescent="0.25">
      <c r="A477" s="1"/>
      <c r="B477" s="1"/>
      <c r="C477" s="1"/>
      <c r="D477" s="1"/>
      <c r="E477" s="110"/>
      <c r="F477" s="1"/>
      <c r="G477" s="1"/>
      <c r="H477" s="110"/>
      <c r="I477" s="1"/>
      <c r="J477" s="1"/>
      <c r="K477" s="1"/>
      <c r="L477" s="1"/>
      <c r="M477" s="1"/>
      <c r="N477" s="1"/>
      <c r="O477" s="1"/>
      <c r="P477" s="1"/>
      <c r="Q477" s="1"/>
      <c r="R477" s="135"/>
      <c r="S477" s="135"/>
      <c r="T477" s="3"/>
      <c r="U477" s="1"/>
      <c r="V477" s="1"/>
    </row>
    <row r="478" spans="1:22" x14ac:dyDescent="0.25">
      <c r="A478" s="1"/>
      <c r="B478" s="1"/>
      <c r="C478" s="1"/>
      <c r="D478" s="1"/>
      <c r="E478" s="110"/>
      <c r="F478" s="1"/>
      <c r="G478" s="1"/>
      <c r="H478" s="110"/>
      <c r="I478" s="1"/>
      <c r="J478" s="1"/>
      <c r="K478" s="1"/>
      <c r="L478" s="1"/>
      <c r="M478" s="1"/>
      <c r="N478" s="1"/>
      <c r="O478" s="1"/>
      <c r="P478" s="1"/>
      <c r="Q478" s="1"/>
      <c r="R478" s="135"/>
      <c r="S478" s="135"/>
      <c r="T478" s="3"/>
      <c r="U478" s="1"/>
      <c r="V478" s="1"/>
    </row>
    <row r="479" spans="1:22" x14ac:dyDescent="0.25">
      <c r="A479" s="1"/>
      <c r="B479" s="1"/>
      <c r="C479" s="1"/>
      <c r="D479" s="1"/>
      <c r="E479" s="110"/>
      <c r="F479" s="1"/>
      <c r="G479" s="1"/>
      <c r="H479" s="110"/>
      <c r="I479" s="1"/>
      <c r="J479" s="1"/>
      <c r="K479" s="1"/>
      <c r="L479" s="1"/>
      <c r="M479" s="1"/>
      <c r="N479" s="1"/>
      <c r="O479" s="1"/>
      <c r="P479" s="1"/>
      <c r="Q479" s="1"/>
      <c r="R479" s="135"/>
      <c r="S479" s="135"/>
      <c r="T479" s="3"/>
      <c r="U479" s="1"/>
      <c r="V479" s="1"/>
    </row>
    <row r="480" spans="1:22" x14ac:dyDescent="0.25">
      <c r="A480" s="1"/>
      <c r="B480" s="1"/>
      <c r="C480" s="1"/>
      <c r="D480" s="1"/>
      <c r="E480" s="110"/>
      <c r="F480" s="1"/>
      <c r="G480" s="1"/>
      <c r="H480" s="110"/>
      <c r="I480" s="1"/>
      <c r="J480" s="1"/>
      <c r="K480" s="1"/>
      <c r="L480" s="1"/>
      <c r="M480" s="1"/>
      <c r="N480" s="1"/>
      <c r="O480" s="1"/>
      <c r="P480" s="1"/>
      <c r="Q480" s="1"/>
      <c r="R480" s="135"/>
      <c r="S480" s="135"/>
      <c r="T480" s="3"/>
      <c r="U480" s="1"/>
      <c r="V480" s="1"/>
    </row>
    <row r="481" spans="1:22" x14ac:dyDescent="0.25">
      <c r="A481" s="1"/>
      <c r="B481" s="1"/>
      <c r="C481" s="1"/>
      <c r="D481" s="1"/>
      <c r="E481" s="110"/>
      <c r="F481" s="1"/>
      <c r="G481" s="1"/>
      <c r="H481" s="110"/>
      <c r="I481" s="1"/>
      <c r="J481" s="1"/>
      <c r="K481" s="1"/>
      <c r="L481" s="1"/>
      <c r="M481" s="1"/>
      <c r="N481" s="1"/>
      <c r="O481" s="1"/>
      <c r="P481" s="1"/>
      <c r="Q481" s="1"/>
      <c r="R481" s="135"/>
      <c r="S481" s="135"/>
      <c r="T481" s="3"/>
      <c r="U481" s="1"/>
      <c r="V481" s="1"/>
    </row>
    <row r="482" spans="1:22" x14ac:dyDescent="0.25">
      <c r="A482" s="1"/>
      <c r="B482" s="1"/>
      <c r="C482" s="1"/>
      <c r="D482" s="1"/>
      <c r="E482" s="110"/>
      <c r="F482" s="1"/>
      <c r="G482" s="1"/>
      <c r="H482" s="110"/>
      <c r="I482" s="1"/>
      <c r="J482" s="1"/>
      <c r="K482" s="1"/>
      <c r="L482" s="1"/>
      <c r="M482" s="1"/>
      <c r="N482" s="1"/>
      <c r="O482" s="1"/>
      <c r="P482" s="1"/>
      <c r="Q482" s="1"/>
      <c r="R482" s="135"/>
      <c r="S482" s="135"/>
      <c r="T482" s="3"/>
      <c r="U482" s="1"/>
      <c r="V482" s="1"/>
    </row>
    <row r="483" spans="1:22" x14ac:dyDescent="0.25">
      <c r="A483" s="1"/>
      <c r="B483" s="1"/>
      <c r="C483" s="1"/>
      <c r="D483" s="1"/>
      <c r="E483" s="110"/>
      <c r="F483" s="1"/>
      <c r="G483" s="1"/>
      <c r="H483" s="110"/>
      <c r="I483" s="1"/>
      <c r="J483" s="1"/>
      <c r="K483" s="1"/>
      <c r="L483" s="1"/>
      <c r="M483" s="1"/>
      <c r="N483" s="1"/>
      <c r="O483" s="1"/>
      <c r="P483" s="1"/>
      <c r="Q483" s="1"/>
      <c r="R483" s="135"/>
      <c r="S483" s="135"/>
      <c r="T483" s="3"/>
      <c r="U483" s="1"/>
      <c r="V483" s="1"/>
    </row>
    <row r="484" spans="1:22" x14ac:dyDescent="0.25">
      <c r="A484" s="1"/>
      <c r="B484" s="1"/>
      <c r="C484" s="1"/>
      <c r="D484" s="1"/>
      <c r="E484" s="110"/>
      <c r="F484" s="1"/>
      <c r="G484" s="1"/>
      <c r="H484" s="110"/>
      <c r="I484" s="1"/>
      <c r="J484" s="1"/>
      <c r="K484" s="1"/>
      <c r="L484" s="1"/>
      <c r="M484" s="1"/>
      <c r="N484" s="1"/>
      <c r="O484" s="1"/>
      <c r="P484" s="1"/>
      <c r="Q484" s="1"/>
      <c r="R484" s="135"/>
      <c r="S484" s="135"/>
      <c r="T484" s="3"/>
      <c r="U484" s="1"/>
      <c r="V484" s="1"/>
    </row>
    <row r="485" spans="1:22" x14ac:dyDescent="0.25">
      <c r="A485" s="1"/>
      <c r="B485" s="1"/>
      <c r="C485" s="1"/>
      <c r="D485" s="1"/>
      <c r="E485" s="110"/>
      <c r="F485" s="1"/>
      <c r="G485" s="1"/>
      <c r="H485" s="110"/>
      <c r="I485" s="1"/>
      <c r="J485" s="1"/>
      <c r="K485" s="1"/>
      <c r="L485" s="1"/>
      <c r="M485" s="1"/>
      <c r="N485" s="1"/>
      <c r="O485" s="1"/>
      <c r="P485" s="1"/>
      <c r="Q485" s="1"/>
      <c r="R485" s="135"/>
      <c r="S485" s="135"/>
      <c r="T485" s="3"/>
      <c r="U485" s="1"/>
      <c r="V485" s="1"/>
    </row>
    <row r="486" spans="1:22" x14ac:dyDescent="0.25">
      <c r="A486" s="1"/>
      <c r="B486" s="1"/>
      <c r="C486" s="1"/>
      <c r="D486" s="1"/>
      <c r="E486" s="110"/>
      <c r="F486" s="1"/>
      <c r="G486" s="1"/>
      <c r="H486" s="110"/>
      <c r="I486" s="1"/>
      <c r="J486" s="1"/>
      <c r="K486" s="1"/>
      <c r="L486" s="1"/>
      <c r="M486" s="1"/>
      <c r="N486" s="1"/>
      <c r="O486" s="1"/>
      <c r="P486" s="1"/>
      <c r="Q486" s="1"/>
      <c r="R486" s="135"/>
      <c r="S486" s="135"/>
      <c r="T486" s="3"/>
      <c r="U486" s="1"/>
      <c r="V486" s="1"/>
    </row>
    <row r="487" spans="1:22" x14ac:dyDescent="0.25">
      <c r="A487" s="1"/>
      <c r="B487" s="1"/>
      <c r="C487" s="1"/>
      <c r="D487" s="1"/>
      <c r="E487" s="110"/>
      <c r="F487" s="1"/>
      <c r="G487" s="1"/>
      <c r="H487" s="110"/>
      <c r="I487" s="1"/>
      <c r="J487" s="1"/>
      <c r="K487" s="1"/>
      <c r="L487" s="1"/>
      <c r="M487" s="1"/>
      <c r="N487" s="1"/>
      <c r="O487" s="1"/>
      <c r="P487" s="1"/>
      <c r="Q487" s="1"/>
      <c r="R487" s="135"/>
      <c r="S487" s="135"/>
      <c r="T487" s="3"/>
      <c r="U487" s="1"/>
      <c r="V487" s="1"/>
    </row>
    <row r="488" spans="1:22" x14ac:dyDescent="0.25">
      <c r="A488" s="1"/>
      <c r="B488" s="1"/>
      <c r="C488" s="1"/>
      <c r="D488" s="1"/>
      <c r="E488" s="110"/>
      <c r="F488" s="1"/>
      <c r="G488" s="1"/>
      <c r="H488" s="110"/>
      <c r="I488" s="1"/>
      <c r="J488" s="1"/>
      <c r="K488" s="1"/>
      <c r="L488" s="1"/>
      <c r="M488" s="1"/>
      <c r="N488" s="1"/>
      <c r="O488" s="1"/>
      <c r="P488" s="1"/>
      <c r="Q488" s="1"/>
      <c r="R488" s="135"/>
      <c r="S488" s="135"/>
      <c r="T488" s="3"/>
      <c r="U488" s="1"/>
      <c r="V488" s="1"/>
    </row>
    <row r="489" spans="1:22" x14ac:dyDescent="0.25">
      <c r="A489" s="1"/>
      <c r="B489" s="1"/>
      <c r="C489" s="1"/>
      <c r="D489" s="1"/>
      <c r="E489" s="110"/>
      <c r="F489" s="1"/>
      <c r="G489" s="1"/>
      <c r="H489" s="110"/>
      <c r="I489" s="1"/>
      <c r="J489" s="1"/>
      <c r="K489" s="1"/>
      <c r="L489" s="1"/>
      <c r="M489" s="1"/>
      <c r="N489" s="1"/>
      <c r="O489" s="1"/>
      <c r="P489" s="1"/>
      <c r="Q489" s="1"/>
      <c r="R489" s="135"/>
      <c r="S489" s="135"/>
      <c r="T489" s="3"/>
      <c r="U489" s="1"/>
      <c r="V489" s="1"/>
    </row>
    <row r="490" spans="1:22" x14ac:dyDescent="0.25">
      <c r="A490" s="1"/>
      <c r="B490" s="1"/>
      <c r="C490" s="1"/>
      <c r="D490" s="1"/>
      <c r="E490" s="110"/>
      <c r="F490" s="1"/>
      <c r="G490" s="1"/>
      <c r="H490" s="110"/>
      <c r="I490" s="1"/>
      <c r="J490" s="1"/>
      <c r="K490" s="1"/>
      <c r="L490" s="1"/>
      <c r="M490" s="1"/>
      <c r="N490" s="1"/>
      <c r="O490" s="1"/>
      <c r="P490" s="1"/>
      <c r="Q490" s="1"/>
      <c r="R490" s="135"/>
      <c r="S490" s="135"/>
      <c r="T490" s="3"/>
      <c r="U490" s="1"/>
      <c r="V490" s="1"/>
    </row>
    <row r="491" spans="1:22" x14ac:dyDescent="0.25">
      <c r="A491" s="1"/>
      <c r="B491" s="1"/>
      <c r="C491" s="1"/>
      <c r="D491" s="1"/>
      <c r="E491" s="110"/>
      <c r="F491" s="1"/>
      <c r="G491" s="1"/>
      <c r="H491" s="110"/>
      <c r="I491" s="1"/>
      <c r="J491" s="1"/>
      <c r="K491" s="1"/>
      <c r="L491" s="1"/>
      <c r="M491" s="1"/>
      <c r="N491" s="1"/>
      <c r="O491" s="1"/>
      <c r="P491" s="1"/>
      <c r="Q491" s="1"/>
      <c r="R491" s="135"/>
      <c r="S491" s="135"/>
      <c r="T491" s="3"/>
      <c r="U491" s="1"/>
      <c r="V491" s="1"/>
    </row>
    <row r="492" spans="1:22" x14ac:dyDescent="0.25">
      <c r="A492" s="1"/>
      <c r="B492" s="1"/>
      <c r="C492" s="1"/>
      <c r="D492" s="1"/>
      <c r="E492" s="110"/>
      <c r="F492" s="1"/>
      <c r="G492" s="1"/>
      <c r="H492" s="110"/>
      <c r="I492" s="1"/>
      <c r="J492" s="1"/>
      <c r="K492" s="1"/>
      <c r="L492" s="1"/>
      <c r="M492" s="1"/>
      <c r="N492" s="1"/>
      <c r="O492" s="1"/>
      <c r="P492" s="1"/>
      <c r="Q492" s="1"/>
      <c r="R492" s="135"/>
      <c r="S492" s="135"/>
      <c r="T492" s="3"/>
      <c r="U492" s="1"/>
      <c r="V492" s="1"/>
    </row>
    <row r="493" spans="1:22" x14ac:dyDescent="0.25">
      <c r="A493" s="1"/>
      <c r="B493" s="1"/>
      <c r="C493" s="1"/>
      <c r="D493" s="1"/>
      <c r="E493" s="110"/>
      <c r="F493" s="1"/>
      <c r="G493" s="1"/>
      <c r="H493" s="110"/>
      <c r="I493" s="1"/>
      <c r="J493" s="1"/>
      <c r="K493" s="1"/>
      <c r="L493" s="1"/>
      <c r="M493" s="1"/>
      <c r="N493" s="1"/>
      <c r="O493" s="1"/>
      <c r="P493" s="1"/>
      <c r="Q493" s="1"/>
      <c r="R493" s="135"/>
      <c r="S493" s="135"/>
      <c r="T493" s="3"/>
      <c r="U493" s="1"/>
      <c r="V493" s="1"/>
    </row>
    <row r="494" spans="1:22" x14ac:dyDescent="0.25">
      <c r="A494" s="1"/>
      <c r="B494" s="1"/>
      <c r="C494" s="1"/>
      <c r="D494" s="1"/>
      <c r="E494" s="110"/>
      <c r="F494" s="1"/>
      <c r="G494" s="1"/>
      <c r="H494" s="110"/>
      <c r="I494" s="1"/>
      <c r="J494" s="1"/>
      <c r="K494" s="1"/>
      <c r="L494" s="1"/>
      <c r="M494" s="1"/>
      <c r="N494" s="1"/>
      <c r="O494" s="1"/>
      <c r="P494" s="1"/>
      <c r="Q494" s="1"/>
      <c r="R494" s="135"/>
      <c r="S494" s="135"/>
      <c r="T494" s="3"/>
      <c r="U494" s="1"/>
      <c r="V494" s="1"/>
    </row>
    <row r="495" spans="1:22" x14ac:dyDescent="0.25">
      <c r="A495" s="1"/>
      <c r="B495" s="1"/>
      <c r="C495" s="1"/>
      <c r="D495" s="1"/>
      <c r="E495" s="110"/>
      <c r="F495" s="1"/>
      <c r="G495" s="1"/>
      <c r="H495" s="110"/>
      <c r="I495" s="1"/>
      <c r="J495" s="1"/>
      <c r="K495" s="1"/>
      <c r="L495" s="1"/>
      <c r="M495" s="1"/>
      <c r="N495" s="1"/>
      <c r="O495" s="1"/>
      <c r="P495" s="1"/>
      <c r="Q495" s="1"/>
      <c r="R495" s="135"/>
      <c r="S495" s="135"/>
      <c r="T495" s="3"/>
      <c r="U495" s="1"/>
      <c r="V495" s="1"/>
    </row>
    <row r="496" spans="1:22" x14ac:dyDescent="0.25">
      <c r="A496" s="1"/>
      <c r="B496" s="1"/>
      <c r="C496" s="1"/>
      <c r="D496" s="1"/>
      <c r="E496" s="110"/>
      <c r="F496" s="1"/>
      <c r="G496" s="1"/>
      <c r="H496" s="110"/>
      <c r="I496" s="1"/>
      <c r="J496" s="1"/>
      <c r="K496" s="1"/>
      <c r="L496" s="1"/>
      <c r="M496" s="1"/>
      <c r="N496" s="1"/>
      <c r="O496" s="1"/>
      <c r="P496" s="1"/>
      <c r="Q496" s="1"/>
      <c r="R496" s="135"/>
      <c r="S496" s="135"/>
      <c r="T496" s="3"/>
      <c r="U496" s="1"/>
      <c r="V496" s="1"/>
    </row>
    <row r="497" spans="1:22" x14ac:dyDescent="0.25">
      <c r="A497" s="1"/>
      <c r="B497" s="1"/>
      <c r="C497" s="1"/>
      <c r="D497" s="1"/>
      <c r="E497" s="110"/>
      <c r="F497" s="1"/>
      <c r="G497" s="1"/>
      <c r="H497" s="110"/>
      <c r="I497" s="1"/>
      <c r="J497" s="1"/>
      <c r="K497" s="1"/>
      <c r="L497" s="1"/>
      <c r="M497" s="1"/>
      <c r="N497" s="1"/>
      <c r="O497" s="1"/>
      <c r="P497" s="1"/>
      <c r="Q497" s="1"/>
      <c r="R497" s="135"/>
      <c r="S497" s="135"/>
      <c r="T497" s="3"/>
      <c r="U497" s="1"/>
      <c r="V497" s="1"/>
    </row>
    <row r="498" spans="1:22" x14ac:dyDescent="0.25">
      <c r="A498" s="1"/>
      <c r="B498" s="1"/>
      <c r="C498" s="1"/>
      <c r="D498" s="1"/>
      <c r="E498" s="110"/>
      <c r="F498" s="1"/>
      <c r="G498" s="1"/>
      <c r="H498" s="110"/>
      <c r="I498" s="1"/>
      <c r="J498" s="1"/>
      <c r="K498" s="1"/>
      <c r="L498" s="1"/>
      <c r="M498" s="1"/>
      <c r="N498" s="1"/>
      <c r="O498" s="1"/>
      <c r="P498" s="1"/>
      <c r="Q498" s="1"/>
      <c r="R498" s="135"/>
      <c r="S498" s="135"/>
      <c r="T498" s="3"/>
      <c r="U498" s="1"/>
      <c r="V498" s="1"/>
    </row>
    <row r="499" spans="1:22" x14ac:dyDescent="0.25">
      <c r="A499" s="1"/>
      <c r="B499" s="1"/>
      <c r="C499" s="1"/>
      <c r="D499" s="1"/>
      <c r="E499" s="110"/>
      <c r="F499" s="1"/>
      <c r="G499" s="1"/>
      <c r="H499" s="110"/>
      <c r="I499" s="1"/>
      <c r="J499" s="1"/>
      <c r="K499" s="1"/>
      <c r="L499" s="1"/>
      <c r="M499" s="1"/>
      <c r="N499" s="1"/>
      <c r="O499" s="1"/>
      <c r="P499" s="1"/>
      <c r="Q499" s="1"/>
      <c r="R499" s="135"/>
      <c r="S499" s="135"/>
      <c r="T499" s="3"/>
      <c r="U499" s="1"/>
      <c r="V499" s="1"/>
    </row>
    <row r="500" spans="1:22" x14ac:dyDescent="0.25">
      <c r="A500" s="1"/>
      <c r="B500" s="1"/>
      <c r="C500" s="1"/>
      <c r="D500" s="1"/>
      <c r="E500" s="110"/>
      <c r="F500" s="1"/>
      <c r="G500" s="1"/>
      <c r="H500" s="110"/>
      <c r="I500" s="1"/>
      <c r="J500" s="1"/>
      <c r="K500" s="1"/>
      <c r="L500" s="1"/>
      <c r="M500" s="1"/>
      <c r="N500" s="1"/>
      <c r="O500" s="1"/>
      <c r="P500" s="1"/>
      <c r="Q500" s="1"/>
      <c r="R500" s="135"/>
      <c r="S500" s="135"/>
      <c r="T500" s="3"/>
      <c r="U500" s="1"/>
      <c r="V500" s="1"/>
    </row>
    <row r="501" spans="1:22" x14ac:dyDescent="0.25">
      <c r="A501" s="1"/>
      <c r="B501" s="1"/>
      <c r="C501" s="1"/>
      <c r="D501" s="1"/>
      <c r="E501" s="110"/>
      <c r="F501" s="1"/>
      <c r="G501" s="1"/>
      <c r="H501" s="110"/>
      <c r="I501" s="1"/>
      <c r="J501" s="1"/>
      <c r="K501" s="1"/>
      <c r="L501" s="1"/>
      <c r="M501" s="1"/>
      <c r="N501" s="1"/>
      <c r="O501" s="1"/>
      <c r="P501" s="1"/>
      <c r="Q501" s="1"/>
      <c r="R501" s="135"/>
      <c r="S501" s="135"/>
      <c r="T501" s="3"/>
      <c r="U501" s="1"/>
      <c r="V501" s="1"/>
    </row>
    <row r="502" spans="1:22" x14ac:dyDescent="0.25">
      <c r="A502" s="1"/>
      <c r="B502" s="1"/>
      <c r="C502" s="1"/>
      <c r="D502" s="1"/>
      <c r="E502" s="110"/>
      <c r="F502" s="1"/>
      <c r="G502" s="1"/>
      <c r="H502" s="110"/>
      <c r="I502" s="1"/>
      <c r="J502" s="1"/>
      <c r="K502" s="1"/>
      <c r="L502" s="1"/>
      <c r="M502" s="1"/>
      <c r="N502" s="1"/>
      <c r="O502" s="1"/>
      <c r="P502" s="1"/>
      <c r="Q502" s="1"/>
      <c r="R502" s="135"/>
      <c r="S502" s="135"/>
      <c r="T502" s="3"/>
      <c r="U502" s="1"/>
      <c r="V502" s="1"/>
    </row>
    <row r="503" spans="1:22" x14ac:dyDescent="0.25">
      <c r="A503" s="1"/>
      <c r="B503" s="1"/>
      <c r="C503" s="1"/>
      <c r="D503" s="1"/>
      <c r="E503" s="110"/>
      <c r="F503" s="1"/>
      <c r="G503" s="1"/>
      <c r="H503" s="110"/>
      <c r="I503" s="1"/>
      <c r="J503" s="1"/>
      <c r="K503" s="1"/>
      <c r="L503" s="1"/>
      <c r="M503" s="1"/>
      <c r="N503" s="1"/>
      <c r="O503" s="1"/>
      <c r="P503" s="1"/>
      <c r="Q503" s="1"/>
      <c r="R503" s="135"/>
      <c r="S503" s="135"/>
      <c r="T503" s="3"/>
      <c r="U503" s="1"/>
      <c r="V503" s="1"/>
    </row>
    <row r="504" spans="1:22" x14ac:dyDescent="0.25">
      <c r="A504" s="1"/>
      <c r="B504" s="1"/>
      <c r="C504" s="1"/>
      <c r="D504" s="1"/>
      <c r="E504" s="110"/>
      <c r="F504" s="1"/>
      <c r="G504" s="1"/>
      <c r="H504" s="110"/>
      <c r="I504" s="1"/>
      <c r="J504" s="1"/>
      <c r="K504" s="1"/>
      <c r="L504" s="1"/>
      <c r="M504" s="1"/>
      <c r="N504" s="1"/>
      <c r="O504" s="1"/>
      <c r="P504" s="1"/>
      <c r="Q504" s="1"/>
      <c r="R504" s="135"/>
      <c r="S504" s="135"/>
      <c r="T504" s="3"/>
      <c r="U504" s="1"/>
      <c r="V504" s="1"/>
    </row>
    <row r="505" spans="1:22" x14ac:dyDescent="0.25">
      <c r="A505" s="1"/>
      <c r="B505" s="1"/>
      <c r="C505" s="1"/>
      <c r="D505" s="1"/>
      <c r="E505" s="110"/>
      <c r="F505" s="1"/>
      <c r="G505" s="1"/>
      <c r="H505" s="110"/>
      <c r="I505" s="1"/>
      <c r="J505" s="1"/>
      <c r="K505" s="1"/>
      <c r="L505" s="1"/>
      <c r="M505" s="1"/>
      <c r="N505" s="1"/>
      <c r="O505" s="1"/>
      <c r="P505" s="1"/>
      <c r="Q505" s="1"/>
      <c r="R505" s="135"/>
      <c r="S505" s="135"/>
      <c r="T505" s="3"/>
      <c r="U505" s="1"/>
      <c r="V505" s="1"/>
    </row>
    <row r="506" spans="1:22" x14ac:dyDescent="0.25">
      <c r="A506" s="1"/>
      <c r="B506" s="1"/>
      <c r="C506" s="1"/>
      <c r="D506" s="1"/>
      <c r="E506" s="110"/>
      <c r="F506" s="1"/>
      <c r="G506" s="1"/>
      <c r="H506" s="110"/>
      <c r="I506" s="1"/>
      <c r="J506" s="1"/>
      <c r="K506" s="1"/>
      <c r="L506" s="1"/>
      <c r="M506" s="1"/>
      <c r="N506" s="1"/>
      <c r="O506" s="1"/>
      <c r="P506" s="1"/>
      <c r="Q506" s="1"/>
      <c r="R506" s="135"/>
      <c r="S506" s="135"/>
      <c r="T506" s="3"/>
      <c r="U506" s="1"/>
      <c r="V506" s="1"/>
    </row>
    <row r="507" spans="1:22" x14ac:dyDescent="0.25">
      <c r="A507" s="1"/>
      <c r="B507" s="1"/>
      <c r="C507" s="1"/>
      <c r="D507" s="1"/>
      <c r="E507" s="110"/>
      <c r="F507" s="1"/>
      <c r="G507" s="1"/>
      <c r="H507" s="110"/>
      <c r="I507" s="1"/>
      <c r="J507" s="1"/>
      <c r="K507" s="1"/>
      <c r="L507" s="1"/>
      <c r="M507" s="1"/>
      <c r="N507" s="1"/>
      <c r="O507" s="1"/>
      <c r="P507" s="1"/>
      <c r="Q507" s="1"/>
      <c r="R507" s="135"/>
      <c r="S507" s="135"/>
      <c r="T507" s="3"/>
      <c r="U507" s="1"/>
      <c r="V507" s="1"/>
    </row>
    <row r="508" spans="1:22" x14ac:dyDescent="0.25">
      <c r="A508" s="1"/>
      <c r="B508" s="1"/>
      <c r="C508" s="1"/>
      <c r="D508" s="1"/>
      <c r="E508" s="110"/>
      <c r="F508" s="1"/>
      <c r="G508" s="1"/>
      <c r="H508" s="110"/>
      <c r="I508" s="1"/>
      <c r="J508" s="1"/>
      <c r="K508" s="1"/>
      <c r="L508" s="1"/>
      <c r="M508" s="1"/>
      <c r="N508" s="1"/>
      <c r="O508" s="1"/>
      <c r="P508" s="1"/>
      <c r="Q508" s="1"/>
      <c r="R508" s="135"/>
      <c r="S508" s="135"/>
      <c r="T508" s="3"/>
      <c r="U508" s="1"/>
      <c r="V508" s="1"/>
    </row>
    <row r="509" spans="1:22" x14ac:dyDescent="0.25">
      <c r="A509" s="1"/>
      <c r="B509" s="1"/>
      <c r="C509" s="1"/>
      <c r="D509" s="1"/>
      <c r="E509" s="110"/>
      <c r="F509" s="1"/>
      <c r="G509" s="1"/>
      <c r="H509" s="110"/>
      <c r="I509" s="1"/>
      <c r="J509" s="1"/>
      <c r="K509" s="1"/>
      <c r="L509" s="1"/>
      <c r="M509" s="1"/>
      <c r="N509" s="1"/>
      <c r="O509" s="1"/>
      <c r="P509" s="1"/>
      <c r="Q509" s="1"/>
      <c r="R509" s="135"/>
      <c r="S509" s="135"/>
      <c r="T509" s="3"/>
      <c r="U509" s="1"/>
      <c r="V509" s="1"/>
    </row>
    <row r="510" spans="1:22" x14ac:dyDescent="0.25">
      <c r="A510" s="1"/>
      <c r="B510" s="1"/>
      <c r="C510" s="1"/>
      <c r="D510" s="1"/>
      <c r="E510" s="110"/>
      <c r="F510" s="1"/>
      <c r="G510" s="1"/>
      <c r="H510" s="110"/>
      <c r="I510" s="1"/>
      <c r="J510" s="1"/>
      <c r="K510" s="1"/>
      <c r="L510" s="1"/>
      <c r="M510" s="1"/>
      <c r="N510" s="1"/>
      <c r="O510" s="1"/>
      <c r="P510" s="1"/>
      <c r="Q510" s="1"/>
      <c r="R510" s="135"/>
      <c r="S510" s="135"/>
      <c r="T510" s="3"/>
      <c r="U510" s="1"/>
      <c r="V510" s="1"/>
    </row>
    <row r="511" spans="1:22" x14ac:dyDescent="0.25">
      <c r="A511" s="1"/>
      <c r="B511" s="1"/>
      <c r="C511" s="1"/>
      <c r="D511" s="1"/>
      <c r="E511" s="110"/>
      <c r="F511" s="1"/>
      <c r="G511" s="1"/>
      <c r="H511" s="110"/>
      <c r="I511" s="1"/>
      <c r="J511" s="1"/>
      <c r="K511" s="1"/>
      <c r="L511" s="1"/>
      <c r="M511" s="1"/>
      <c r="N511" s="1"/>
      <c r="O511" s="1"/>
      <c r="P511" s="1"/>
      <c r="Q511" s="1"/>
      <c r="R511" s="135"/>
      <c r="S511" s="135"/>
      <c r="T511" s="3"/>
      <c r="U511" s="1"/>
      <c r="V511" s="1"/>
    </row>
    <row r="512" spans="1:22" x14ac:dyDescent="0.25">
      <c r="A512" s="1"/>
      <c r="B512" s="1"/>
      <c r="C512" s="1"/>
      <c r="D512" s="1"/>
      <c r="E512" s="110"/>
      <c r="F512" s="1"/>
      <c r="G512" s="1"/>
      <c r="H512" s="110"/>
      <c r="I512" s="1"/>
      <c r="J512" s="1"/>
      <c r="K512" s="1"/>
      <c r="L512" s="1"/>
      <c r="M512" s="1"/>
      <c r="N512" s="1"/>
      <c r="O512" s="1"/>
      <c r="P512" s="1"/>
      <c r="Q512" s="1"/>
      <c r="R512" s="135"/>
      <c r="S512" s="135"/>
      <c r="T512" s="3"/>
      <c r="U512" s="1"/>
      <c r="V512" s="1"/>
    </row>
    <row r="513" spans="1:22" x14ac:dyDescent="0.25">
      <c r="A513" s="1"/>
      <c r="B513" s="1"/>
      <c r="C513" s="1"/>
      <c r="D513" s="1"/>
      <c r="E513" s="110"/>
      <c r="F513" s="1"/>
      <c r="G513" s="1"/>
      <c r="H513" s="110"/>
      <c r="I513" s="1"/>
      <c r="J513" s="1"/>
      <c r="K513" s="1"/>
      <c r="L513" s="1"/>
      <c r="M513" s="1"/>
      <c r="N513" s="1"/>
      <c r="O513" s="1"/>
      <c r="P513" s="1"/>
      <c r="Q513" s="1"/>
      <c r="R513" s="135"/>
      <c r="S513" s="135"/>
      <c r="T513" s="3"/>
      <c r="U513" s="1"/>
      <c r="V513" s="1"/>
    </row>
    <row r="514" spans="1:22" x14ac:dyDescent="0.25">
      <c r="A514" s="1"/>
      <c r="B514" s="1"/>
      <c r="C514" s="1"/>
      <c r="D514" s="1"/>
      <c r="E514" s="110"/>
      <c r="F514" s="1"/>
      <c r="G514" s="1"/>
      <c r="H514" s="110"/>
      <c r="I514" s="1"/>
      <c r="J514" s="1"/>
      <c r="K514" s="1"/>
      <c r="L514" s="1"/>
      <c r="M514" s="1"/>
      <c r="N514" s="1"/>
      <c r="O514" s="1"/>
      <c r="P514" s="1"/>
      <c r="Q514" s="1"/>
      <c r="R514" s="135"/>
      <c r="S514" s="135"/>
      <c r="T514" s="3"/>
      <c r="U514" s="1"/>
      <c r="V514" s="1"/>
    </row>
    <row r="515" spans="1:22" x14ac:dyDescent="0.25">
      <c r="A515" s="1"/>
      <c r="B515" s="1"/>
      <c r="C515" s="1"/>
      <c r="D515" s="1"/>
      <c r="E515" s="110"/>
      <c r="F515" s="1"/>
      <c r="G515" s="1"/>
      <c r="H515" s="110"/>
      <c r="I515" s="1"/>
      <c r="J515" s="1"/>
      <c r="K515" s="1"/>
      <c r="L515" s="1"/>
      <c r="M515" s="1"/>
      <c r="N515" s="1"/>
      <c r="O515" s="1"/>
      <c r="P515" s="1"/>
      <c r="Q515" s="1"/>
      <c r="R515" s="135"/>
      <c r="S515" s="135"/>
      <c r="T515" s="3"/>
      <c r="U515" s="1"/>
      <c r="V515" s="1"/>
    </row>
    <row r="516" spans="1:22" x14ac:dyDescent="0.25">
      <c r="A516" s="1"/>
      <c r="B516" s="1"/>
      <c r="C516" s="1"/>
      <c r="D516" s="1"/>
      <c r="E516" s="110"/>
      <c r="F516" s="1"/>
      <c r="G516" s="1"/>
      <c r="H516" s="110"/>
      <c r="I516" s="1"/>
      <c r="J516" s="1"/>
      <c r="K516" s="1"/>
      <c r="L516" s="1"/>
      <c r="M516" s="1"/>
      <c r="N516" s="1"/>
      <c r="O516" s="1"/>
      <c r="P516" s="1"/>
      <c r="Q516" s="1"/>
      <c r="R516" s="135"/>
      <c r="S516" s="135"/>
      <c r="T516" s="3"/>
      <c r="U516" s="1"/>
      <c r="V516" s="1"/>
    </row>
    <row r="517" spans="1:22" x14ac:dyDescent="0.25">
      <c r="A517" s="1"/>
      <c r="B517" s="1"/>
      <c r="C517" s="1"/>
      <c r="D517" s="1"/>
      <c r="E517" s="110"/>
      <c r="F517" s="1"/>
      <c r="G517" s="1"/>
      <c r="H517" s="110"/>
      <c r="I517" s="1"/>
      <c r="J517" s="1"/>
      <c r="K517" s="1"/>
      <c r="L517" s="1"/>
      <c r="M517" s="1"/>
      <c r="N517" s="1"/>
      <c r="O517" s="1"/>
      <c r="P517" s="1"/>
      <c r="Q517" s="1"/>
      <c r="R517" s="135"/>
      <c r="S517" s="135"/>
      <c r="T517" s="3"/>
      <c r="U517" s="1"/>
      <c r="V517" s="1"/>
    </row>
    <row r="518" spans="1:22" x14ac:dyDescent="0.25">
      <c r="A518" s="1"/>
      <c r="B518" s="1"/>
      <c r="C518" s="1"/>
      <c r="D518" s="1"/>
      <c r="E518" s="110"/>
      <c r="F518" s="1"/>
      <c r="G518" s="1"/>
      <c r="H518" s="110"/>
      <c r="I518" s="1"/>
      <c r="J518" s="1"/>
      <c r="K518" s="1"/>
      <c r="L518" s="1"/>
      <c r="M518" s="1"/>
      <c r="N518" s="1"/>
      <c r="O518" s="1"/>
      <c r="P518" s="1"/>
      <c r="Q518" s="1"/>
      <c r="R518" s="135"/>
      <c r="S518" s="135"/>
      <c r="T518" s="3"/>
      <c r="U518" s="1"/>
      <c r="V518" s="1"/>
    </row>
    <row r="519" spans="1:22" x14ac:dyDescent="0.25">
      <c r="A519" s="1"/>
      <c r="B519" s="1"/>
      <c r="C519" s="1"/>
      <c r="D519" s="1"/>
      <c r="E519" s="110"/>
      <c r="F519" s="1"/>
      <c r="G519" s="1"/>
      <c r="H519" s="110"/>
      <c r="I519" s="1"/>
      <c r="J519" s="1"/>
      <c r="K519" s="1"/>
      <c r="L519" s="1"/>
      <c r="M519" s="1"/>
      <c r="N519" s="1"/>
      <c r="O519" s="1"/>
      <c r="P519" s="1"/>
      <c r="Q519" s="1"/>
      <c r="R519" s="135"/>
      <c r="S519" s="135"/>
      <c r="T519" s="3"/>
      <c r="U519" s="1"/>
      <c r="V519" s="1"/>
    </row>
    <row r="520" spans="1:22" x14ac:dyDescent="0.25">
      <c r="A520" s="1"/>
      <c r="B520" s="1"/>
      <c r="C520" s="1"/>
      <c r="D520" s="1"/>
      <c r="E520" s="110"/>
      <c r="F520" s="1"/>
      <c r="G520" s="1"/>
      <c r="H520" s="110"/>
      <c r="I520" s="1"/>
      <c r="J520" s="1"/>
      <c r="K520" s="1"/>
      <c r="L520" s="1"/>
      <c r="M520" s="1"/>
      <c r="N520" s="1"/>
      <c r="O520" s="1"/>
      <c r="P520" s="1"/>
      <c r="Q520" s="1"/>
      <c r="R520" s="135"/>
      <c r="S520" s="135"/>
      <c r="T520" s="3"/>
      <c r="U520" s="1"/>
      <c r="V520" s="1"/>
    </row>
    <row r="521" spans="1:22" x14ac:dyDescent="0.25">
      <c r="A521" s="1"/>
      <c r="B521" s="1"/>
      <c r="C521" s="1"/>
      <c r="D521" s="1"/>
      <c r="E521" s="110"/>
      <c r="F521" s="1"/>
      <c r="G521" s="1"/>
      <c r="H521" s="110"/>
      <c r="I521" s="1"/>
      <c r="J521" s="1"/>
      <c r="K521" s="1"/>
      <c r="L521" s="1"/>
      <c r="M521" s="1"/>
      <c r="N521" s="1"/>
      <c r="O521" s="1"/>
      <c r="P521" s="1"/>
      <c r="Q521" s="1"/>
      <c r="R521" s="135"/>
      <c r="S521" s="135"/>
      <c r="T521" s="3"/>
      <c r="U521" s="1"/>
      <c r="V521" s="1"/>
    </row>
    <row r="522" spans="1:22" x14ac:dyDescent="0.25">
      <c r="A522" s="1"/>
      <c r="B522" s="1"/>
      <c r="C522" s="1"/>
      <c r="D522" s="1"/>
      <c r="E522" s="110"/>
      <c r="F522" s="1"/>
      <c r="G522" s="1"/>
      <c r="H522" s="110"/>
      <c r="I522" s="1"/>
      <c r="J522" s="1"/>
      <c r="K522" s="1"/>
      <c r="L522" s="1"/>
      <c r="M522" s="1"/>
      <c r="N522" s="1"/>
      <c r="O522" s="1"/>
      <c r="P522" s="1"/>
      <c r="Q522" s="1"/>
      <c r="R522" s="135"/>
      <c r="S522" s="135"/>
      <c r="T522" s="3"/>
      <c r="U522" s="1"/>
      <c r="V522" s="1"/>
    </row>
    <row r="523" spans="1:22" x14ac:dyDescent="0.25">
      <c r="A523" s="1"/>
      <c r="B523" s="1"/>
      <c r="C523" s="1"/>
      <c r="D523" s="1"/>
      <c r="E523" s="110"/>
      <c r="F523" s="1"/>
      <c r="G523" s="1"/>
      <c r="H523" s="110"/>
      <c r="I523" s="1"/>
      <c r="J523" s="1"/>
      <c r="K523" s="1"/>
      <c r="L523" s="1"/>
      <c r="M523" s="1"/>
      <c r="N523" s="1"/>
      <c r="O523" s="1"/>
      <c r="P523" s="1"/>
      <c r="Q523" s="1"/>
      <c r="R523" s="135"/>
      <c r="S523" s="135"/>
      <c r="T523" s="3"/>
      <c r="U523" s="1"/>
      <c r="V523" s="1"/>
    </row>
    <row r="524" spans="1:22" x14ac:dyDescent="0.25">
      <c r="A524" s="1"/>
      <c r="B524" s="1"/>
      <c r="C524" s="1"/>
      <c r="D524" s="1"/>
      <c r="E524" s="110"/>
      <c r="F524" s="1"/>
      <c r="G524" s="1"/>
      <c r="H524" s="110"/>
      <c r="I524" s="1"/>
      <c r="J524" s="1"/>
      <c r="K524" s="1"/>
      <c r="L524" s="1"/>
      <c r="M524" s="1"/>
      <c r="N524" s="1"/>
      <c r="O524" s="1"/>
      <c r="P524" s="1"/>
      <c r="Q524" s="1"/>
      <c r="R524" s="135"/>
      <c r="S524" s="135"/>
      <c r="T524" s="3"/>
      <c r="U524" s="1"/>
      <c r="V524" s="1"/>
    </row>
    <row r="525" spans="1:22" x14ac:dyDescent="0.25">
      <c r="A525" s="1"/>
      <c r="B525" s="1"/>
      <c r="C525" s="1"/>
      <c r="D525" s="1"/>
      <c r="E525" s="110"/>
      <c r="F525" s="1"/>
      <c r="G525" s="1"/>
      <c r="H525" s="110"/>
      <c r="I525" s="1"/>
      <c r="J525" s="1"/>
      <c r="K525" s="1"/>
      <c r="L525" s="1"/>
      <c r="M525" s="1"/>
      <c r="N525" s="1"/>
      <c r="O525" s="1"/>
      <c r="P525" s="1"/>
      <c r="Q525" s="1"/>
      <c r="R525" s="135"/>
      <c r="S525" s="135"/>
      <c r="T525" s="3"/>
      <c r="U525" s="1"/>
      <c r="V525" s="1"/>
    </row>
    <row r="526" spans="1:22" x14ac:dyDescent="0.25">
      <c r="A526" s="1"/>
      <c r="B526" s="1"/>
      <c r="C526" s="1"/>
      <c r="D526" s="1"/>
      <c r="E526" s="110"/>
      <c r="F526" s="1"/>
      <c r="G526" s="1"/>
      <c r="H526" s="110"/>
      <c r="I526" s="1"/>
      <c r="J526" s="1"/>
      <c r="K526" s="1"/>
      <c r="L526" s="1"/>
      <c r="M526" s="1"/>
      <c r="N526" s="1"/>
      <c r="O526" s="1"/>
      <c r="P526" s="1"/>
      <c r="Q526" s="1"/>
      <c r="R526" s="135"/>
      <c r="S526" s="135"/>
      <c r="T526" s="3"/>
      <c r="U526" s="1"/>
      <c r="V526" s="1"/>
    </row>
    <row r="527" spans="1:22" x14ac:dyDescent="0.25">
      <c r="A527" s="1"/>
      <c r="B527" s="1"/>
      <c r="C527" s="1"/>
      <c r="D527" s="1"/>
      <c r="E527" s="110"/>
      <c r="F527" s="1"/>
      <c r="G527" s="1"/>
      <c r="H527" s="110"/>
      <c r="I527" s="1"/>
      <c r="J527" s="1"/>
      <c r="K527" s="1"/>
      <c r="L527" s="1"/>
      <c r="M527" s="1"/>
      <c r="N527" s="1"/>
      <c r="O527" s="1"/>
      <c r="P527" s="1"/>
      <c r="Q527" s="1"/>
      <c r="R527" s="135"/>
      <c r="S527" s="135"/>
      <c r="T527" s="3"/>
      <c r="U527" s="1"/>
      <c r="V527" s="1"/>
    </row>
    <row r="528" spans="1:22" x14ac:dyDescent="0.25">
      <c r="A528" s="1"/>
      <c r="B528" s="1"/>
      <c r="C528" s="1"/>
      <c r="D528" s="1"/>
      <c r="E528" s="110"/>
      <c r="F528" s="1"/>
      <c r="G528" s="1"/>
      <c r="H528" s="110"/>
      <c r="I528" s="1"/>
      <c r="J528" s="1"/>
      <c r="K528" s="1"/>
      <c r="L528" s="1"/>
      <c r="M528" s="1"/>
      <c r="N528" s="1"/>
      <c r="O528" s="1"/>
      <c r="P528" s="1"/>
      <c r="Q528" s="1"/>
      <c r="R528" s="135"/>
      <c r="S528" s="135"/>
      <c r="T528" s="3"/>
      <c r="U528" s="1"/>
      <c r="V528" s="1"/>
    </row>
    <row r="529" spans="1:22" x14ac:dyDescent="0.25">
      <c r="A529" s="1"/>
      <c r="B529" s="1"/>
      <c r="C529" s="1"/>
      <c r="D529" s="1"/>
      <c r="E529" s="110"/>
      <c r="F529" s="1"/>
      <c r="G529" s="1"/>
      <c r="H529" s="110"/>
      <c r="I529" s="1"/>
      <c r="J529" s="1"/>
      <c r="K529" s="1"/>
      <c r="L529" s="1"/>
      <c r="M529" s="1"/>
      <c r="N529" s="1"/>
      <c r="O529" s="1"/>
      <c r="P529" s="1"/>
      <c r="Q529" s="1"/>
      <c r="R529" s="135"/>
      <c r="S529" s="135"/>
      <c r="T529" s="3"/>
      <c r="U529" s="1"/>
      <c r="V529" s="1"/>
    </row>
    <row r="530" spans="1:22" x14ac:dyDescent="0.25">
      <c r="A530" s="1"/>
      <c r="B530" s="1"/>
      <c r="C530" s="1"/>
      <c r="D530" s="1"/>
      <c r="E530" s="110"/>
      <c r="F530" s="1"/>
      <c r="G530" s="1"/>
      <c r="H530" s="110"/>
      <c r="I530" s="1"/>
      <c r="J530" s="1"/>
      <c r="K530" s="1"/>
      <c r="L530" s="1"/>
      <c r="M530" s="1"/>
      <c r="N530" s="1"/>
      <c r="O530" s="1"/>
      <c r="P530" s="1"/>
      <c r="Q530" s="1"/>
      <c r="R530" s="135"/>
      <c r="S530" s="135"/>
      <c r="T530" s="3"/>
      <c r="U530" s="1"/>
      <c r="V530" s="1"/>
    </row>
    <row r="531" spans="1:22" x14ac:dyDescent="0.25">
      <c r="A531" s="1"/>
      <c r="B531" s="1"/>
      <c r="C531" s="1"/>
      <c r="D531" s="1"/>
      <c r="E531" s="110"/>
      <c r="F531" s="1"/>
      <c r="G531" s="1"/>
      <c r="H531" s="110"/>
      <c r="I531" s="1"/>
      <c r="J531" s="1"/>
      <c r="K531" s="1"/>
      <c r="L531" s="1"/>
      <c r="M531" s="1"/>
      <c r="N531" s="1"/>
      <c r="O531" s="1"/>
      <c r="P531" s="1"/>
      <c r="Q531" s="1"/>
      <c r="R531" s="135"/>
      <c r="S531" s="135"/>
      <c r="T531" s="3"/>
      <c r="U531" s="1"/>
      <c r="V531" s="1"/>
    </row>
    <row r="532" spans="1:22" x14ac:dyDescent="0.25">
      <c r="A532" s="1"/>
      <c r="B532" s="1"/>
      <c r="C532" s="1"/>
      <c r="D532" s="1"/>
      <c r="E532" s="110"/>
      <c r="F532" s="1"/>
      <c r="G532" s="1"/>
      <c r="H532" s="110"/>
      <c r="I532" s="1"/>
      <c r="J532" s="1"/>
      <c r="K532" s="1"/>
      <c r="L532" s="1"/>
      <c r="M532" s="1"/>
      <c r="N532" s="1"/>
      <c r="O532" s="1"/>
      <c r="P532" s="1"/>
      <c r="Q532" s="1"/>
      <c r="R532" s="135"/>
      <c r="S532" s="135"/>
      <c r="T532" s="3"/>
      <c r="U532" s="1"/>
      <c r="V532" s="1"/>
    </row>
    <row r="533" spans="1:22" x14ac:dyDescent="0.25">
      <c r="A533" s="1"/>
      <c r="B533" s="1"/>
      <c r="C533" s="1"/>
      <c r="D533" s="1"/>
      <c r="E533" s="110"/>
      <c r="F533" s="1"/>
      <c r="G533" s="1"/>
      <c r="H533" s="110"/>
      <c r="I533" s="1"/>
      <c r="J533" s="1"/>
      <c r="K533" s="1"/>
      <c r="L533" s="1"/>
      <c r="M533" s="1"/>
      <c r="N533" s="1"/>
      <c r="O533" s="1"/>
      <c r="P533" s="1"/>
      <c r="Q533" s="1"/>
      <c r="R533" s="135"/>
      <c r="S533" s="135"/>
      <c r="T533" s="3"/>
      <c r="U533" s="1"/>
      <c r="V533" s="1"/>
    </row>
    <row r="534" spans="1:22" x14ac:dyDescent="0.25">
      <c r="A534" s="1"/>
      <c r="B534" s="1"/>
      <c r="C534" s="1"/>
      <c r="D534" s="1"/>
      <c r="E534" s="110"/>
      <c r="F534" s="1"/>
      <c r="G534" s="1"/>
      <c r="H534" s="110"/>
      <c r="I534" s="1"/>
      <c r="J534" s="1"/>
      <c r="K534" s="1"/>
      <c r="L534" s="1"/>
      <c r="M534" s="1"/>
      <c r="N534" s="1"/>
      <c r="O534" s="1"/>
      <c r="P534" s="1"/>
      <c r="Q534" s="1"/>
      <c r="R534" s="135"/>
      <c r="S534" s="135"/>
      <c r="T534" s="3"/>
      <c r="U534" s="1"/>
      <c r="V534" s="1"/>
    </row>
    <row r="535" spans="1:22" x14ac:dyDescent="0.25">
      <c r="A535" s="1"/>
      <c r="B535" s="1"/>
      <c r="C535" s="1"/>
      <c r="D535" s="1"/>
      <c r="E535" s="110"/>
      <c r="F535" s="1"/>
      <c r="G535" s="1"/>
      <c r="H535" s="110"/>
      <c r="I535" s="1"/>
      <c r="J535" s="1"/>
      <c r="K535" s="1"/>
      <c r="L535" s="1"/>
      <c r="M535" s="1"/>
      <c r="N535" s="1"/>
      <c r="O535" s="1"/>
      <c r="P535" s="1"/>
      <c r="Q535" s="1"/>
      <c r="R535" s="135"/>
      <c r="S535" s="135"/>
      <c r="T535" s="3"/>
      <c r="U535" s="1"/>
      <c r="V535" s="1"/>
    </row>
    <row r="536" spans="1:22" x14ac:dyDescent="0.25">
      <c r="A536" s="1"/>
      <c r="B536" s="1"/>
      <c r="C536" s="1"/>
      <c r="D536" s="1"/>
      <c r="E536" s="110"/>
      <c r="F536" s="1"/>
      <c r="G536" s="1"/>
      <c r="H536" s="110"/>
      <c r="I536" s="1"/>
      <c r="J536" s="1"/>
      <c r="K536" s="1"/>
      <c r="L536" s="1"/>
      <c r="M536" s="1"/>
      <c r="N536" s="1"/>
      <c r="O536" s="1"/>
      <c r="P536" s="1"/>
      <c r="Q536" s="1"/>
      <c r="R536" s="135"/>
      <c r="S536" s="135"/>
      <c r="T536" s="3"/>
      <c r="U536" s="1"/>
      <c r="V536" s="1"/>
    </row>
    <row r="537" spans="1:22" x14ac:dyDescent="0.25">
      <c r="A537" s="1"/>
      <c r="B537" s="1"/>
      <c r="C537" s="1"/>
      <c r="D537" s="1"/>
      <c r="E537" s="110"/>
      <c r="F537" s="1"/>
      <c r="G537" s="1"/>
      <c r="H537" s="110"/>
      <c r="I537" s="1"/>
      <c r="J537" s="1"/>
      <c r="K537" s="1"/>
      <c r="L537" s="1"/>
      <c r="M537" s="1"/>
      <c r="N537" s="1"/>
      <c r="O537" s="1"/>
      <c r="P537" s="1"/>
      <c r="Q537" s="1"/>
      <c r="R537" s="135"/>
      <c r="S537" s="135"/>
      <c r="T537" s="3"/>
      <c r="U537" s="1"/>
      <c r="V537" s="1"/>
    </row>
    <row r="538" spans="1:22" x14ac:dyDescent="0.25">
      <c r="A538" s="1"/>
      <c r="B538" s="1"/>
      <c r="C538" s="1"/>
      <c r="D538" s="1"/>
      <c r="E538" s="110"/>
      <c r="F538" s="1"/>
      <c r="G538" s="1"/>
      <c r="H538" s="110"/>
      <c r="I538" s="1"/>
      <c r="J538" s="1"/>
      <c r="K538" s="1"/>
      <c r="L538" s="1"/>
      <c r="M538" s="1"/>
      <c r="N538" s="1"/>
      <c r="O538" s="1"/>
      <c r="P538" s="1"/>
      <c r="Q538" s="1"/>
      <c r="R538" s="135"/>
      <c r="S538" s="135"/>
      <c r="T538" s="3"/>
      <c r="U538" s="1"/>
      <c r="V538" s="1"/>
    </row>
    <row r="539" spans="1:22" x14ac:dyDescent="0.25">
      <c r="A539" s="1"/>
      <c r="B539" s="1"/>
      <c r="C539" s="1"/>
      <c r="D539" s="1"/>
      <c r="E539" s="110"/>
      <c r="F539" s="1"/>
      <c r="G539" s="1"/>
      <c r="H539" s="110"/>
      <c r="I539" s="1"/>
      <c r="J539" s="1"/>
      <c r="K539" s="1"/>
      <c r="L539" s="1"/>
      <c r="M539" s="1"/>
      <c r="N539" s="1"/>
      <c r="O539" s="1"/>
      <c r="P539" s="1"/>
      <c r="Q539" s="1"/>
      <c r="R539" s="135"/>
      <c r="S539" s="135"/>
      <c r="T539" s="3"/>
      <c r="U539" s="1"/>
      <c r="V539" s="1"/>
    </row>
    <row r="540" spans="1:22" x14ac:dyDescent="0.25">
      <c r="A540" s="1"/>
      <c r="B540" s="1"/>
      <c r="C540" s="1"/>
      <c r="D540" s="1"/>
      <c r="E540" s="110"/>
      <c r="F540" s="1"/>
      <c r="G540" s="1"/>
      <c r="H540" s="110"/>
      <c r="I540" s="1"/>
      <c r="J540" s="1"/>
      <c r="K540" s="1"/>
      <c r="L540" s="1"/>
      <c r="M540" s="1"/>
      <c r="N540" s="1"/>
      <c r="O540" s="1"/>
      <c r="P540" s="1"/>
      <c r="Q540" s="1"/>
      <c r="R540" s="135"/>
      <c r="S540" s="135"/>
      <c r="T540" s="3"/>
      <c r="U540" s="1"/>
      <c r="V540" s="1"/>
    </row>
    <row r="541" spans="1:22" x14ac:dyDescent="0.25">
      <c r="A541" s="1"/>
      <c r="B541" s="1"/>
      <c r="C541" s="1"/>
      <c r="D541" s="1"/>
      <c r="E541" s="110"/>
      <c r="F541" s="1"/>
      <c r="G541" s="1"/>
      <c r="H541" s="110"/>
      <c r="I541" s="1"/>
      <c r="J541" s="1"/>
      <c r="K541" s="1"/>
      <c r="L541" s="1"/>
      <c r="M541" s="1"/>
      <c r="N541" s="1"/>
      <c r="O541" s="1"/>
      <c r="P541" s="1"/>
      <c r="Q541" s="1"/>
      <c r="R541" s="135"/>
      <c r="S541" s="135"/>
      <c r="T541" s="3"/>
      <c r="U541" s="1"/>
      <c r="V541" s="1"/>
    </row>
    <row r="542" spans="1:22" x14ac:dyDescent="0.25">
      <c r="A542" s="1"/>
      <c r="B542" s="1"/>
      <c r="C542" s="1"/>
      <c r="D542" s="1"/>
      <c r="E542" s="110"/>
      <c r="F542" s="1"/>
      <c r="G542" s="1"/>
      <c r="H542" s="110"/>
      <c r="I542" s="1"/>
      <c r="J542" s="1"/>
      <c r="K542" s="1"/>
      <c r="L542" s="1"/>
      <c r="M542" s="1"/>
      <c r="N542" s="1"/>
      <c r="O542" s="1"/>
      <c r="P542" s="1"/>
      <c r="Q542" s="1"/>
      <c r="R542" s="135"/>
      <c r="S542" s="135"/>
      <c r="T542" s="3"/>
      <c r="U542" s="1"/>
      <c r="V542" s="1"/>
    </row>
    <row r="543" spans="1:22" x14ac:dyDescent="0.25">
      <c r="A543" s="1"/>
      <c r="B543" s="1"/>
      <c r="C543" s="1"/>
      <c r="D543" s="1"/>
      <c r="E543" s="110"/>
      <c r="F543" s="1"/>
      <c r="G543" s="1"/>
      <c r="H543" s="110"/>
      <c r="I543" s="1"/>
      <c r="J543" s="1"/>
      <c r="K543" s="1"/>
      <c r="L543" s="1"/>
      <c r="M543" s="1"/>
      <c r="N543" s="1"/>
      <c r="O543" s="1"/>
      <c r="P543" s="1"/>
      <c r="Q543" s="1"/>
      <c r="R543" s="135"/>
      <c r="S543" s="135"/>
      <c r="T543" s="3"/>
      <c r="U543" s="1"/>
      <c r="V543" s="1"/>
    </row>
    <row r="544" spans="1:22" x14ac:dyDescent="0.25">
      <c r="A544" s="1"/>
      <c r="B544" s="1"/>
      <c r="C544" s="1"/>
      <c r="D544" s="1"/>
      <c r="E544" s="110"/>
      <c r="F544" s="1"/>
      <c r="G544" s="1"/>
      <c r="H544" s="110"/>
      <c r="I544" s="1"/>
      <c r="J544" s="1"/>
      <c r="K544" s="1"/>
      <c r="L544" s="1"/>
      <c r="M544" s="1"/>
      <c r="N544" s="1"/>
      <c r="O544" s="1"/>
      <c r="P544" s="1"/>
      <c r="Q544" s="1"/>
      <c r="R544" s="135"/>
      <c r="S544" s="135"/>
      <c r="T544" s="3"/>
      <c r="U544" s="1"/>
      <c r="V544" s="1"/>
    </row>
    <row r="545" spans="1:22" x14ac:dyDescent="0.25">
      <c r="A545" s="1"/>
      <c r="B545" s="1"/>
      <c r="C545" s="1"/>
      <c r="D545" s="1"/>
      <c r="E545" s="110"/>
      <c r="F545" s="1"/>
      <c r="G545" s="1"/>
      <c r="H545" s="110"/>
      <c r="I545" s="1"/>
      <c r="J545" s="1"/>
      <c r="K545" s="1"/>
      <c r="L545" s="1"/>
      <c r="M545" s="1"/>
      <c r="N545" s="1"/>
      <c r="O545" s="1"/>
      <c r="P545" s="1"/>
      <c r="Q545" s="1"/>
      <c r="R545" s="135"/>
      <c r="S545" s="135"/>
      <c r="T545" s="3"/>
      <c r="U545" s="1"/>
      <c r="V545" s="1"/>
    </row>
    <row r="546" spans="1:22" x14ac:dyDescent="0.25">
      <c r="A546" s="1"/>
      <c r="B546" s="1"/>
      <c r="C546" s="1"/>
      <c r="D546" s="1"/>
      <c r="E546" s="110"/>
      <c r="F546" s="1"/>
      <c r="G546" s="1"/>
      <c r="H546" s="110"/>
      <c r="I546" s="1"/>
      <c r="J546" s="1"/>
      <c r="K546" s="1"/>
      <c r="L546" s="1"/>
      <c r="M546" s="1"/>
      <c r="N546" s="1"/>
      <c r="O546" s="1"/>
      <c r="P546" s="1"/>
      <c r="Q546" s="1"/>
      <c r="R546" s="135"/>
      <c r="S546" s="135"/>
      <c r="T546" s="3"/>
      <c r="U546" s="1"/>
      <c r="V546" s="1"/>
    </row>
    <row r="547" spans="1:22" x14ac:dyDescent="0.25">
      <c r="A547" s="1"/>
      <c r="B547" s="1"/>
      <c r="C547" s="1"/>
      <c r="D547" s="1"/>
      <c r="E547" s="110"/>
      <c r="F547" s="1"/>
      <c r="G547" s="1"/>
      <c r="H547" s="110"/>
      <c r="I547" s="1"/>
      <c r="J547" s="1"/>
      <c r="K547" s="1"/>
      <c r="L547" s="1"/>
      <c r="M547" s="1"/>
      <c r="N547" s="1"/>
      <c r="O547" s="1"/>
      <c r="P547" s="1"/>
      <c r="Q547" s="1"/>
      <c r="R547" s="135"/>
      <c r="S547" s="135"/>
      <c r="T547" s="3"/>
      <c r="U547" s="1"/>
      <c r="V547" s="1"/>
    </row>
    <row r="548" spans="1:22" x14ac:dyDescent="0.25">
      <c r="A548" s="1"/>
      <c r="B548" s="1"/>
      <c r="C548" s="1"/>
      <c r="D548" s="1"/>
      <c r="E548" s="110"/>
      <c r="F548" s="1"/>
      <c r="G548" s="1"/>
      <c r="H548" s="110"/>
      <c r="I548" s="1"/>
      <c r="J548" s="1"/>
      <c r="K548" s="1"/>
      <c r="L548" s="1"/>
      <c r="M548" s="1"/>
      <c r="N548" s="1"/>
      <c r="O548" s="1"/>
      <c r="P548" s="1"/>
      <c r="Q548" s="1"/>
      <c r="R548" s="135"/>
      <c r="S548" s="135"/>
      <c r="T548" s="3"/>
      <c r="U548" s="1"/>
      <c r="V548" s="1"/>
    </row>
    <row r="549" spans="1:22" x14ac:dyDescent="0.25">
      <c r="A549" s="1"/>
      <c r="B549" s="1"/>
      <c r="C549" s="1"/>
      <c r="D549" s="1"/>
      <c r="E549" s="110"/>
      <c r="F549" s="1"/>
      <c r="G549" s="1"/>
      <c r="H549" s="110"/>
      <c r="I549" s="1"/>
      <c r="J549" s="1"/>
      <c r="K549" s="1"/>
      <c r="L549" s="1"/>
      <c r="M549" s="1"/>
      <c r="N549" s="1"/>
      <c r="O549" s="1"/>
      <c r="P549" s="1"/>
      <c r="Q549" s="1"/>
      <c r="R549" s="135"/>
      <c r="S549" s="135"/>
      <c r="T549" s="3"/>
      <c r="U549" s="1"/>
      <c r="V549" s="1"/>
    </row>
    <row r="550" spans="1:22" x14ac:dyDescent="0.25">
      <c r="A550" s="1"/>
      <c r="B550" s="1"/>
      <c r="C550" s="1"/>
      <c r="D550" s="1"/>
      <c r="E550" s="110"/>
      <c r="F550" s="1"/>
      <c r="G550" s="1"/>
      <c r="H550" s="110"/>
      <c r="I550" s="1"/>
      <c r="J550" s="1"/>
      <c r="K550" s="1"/>
      <c r="L550" s="1"/>
      <c r="M550" s="1"/>
      <c r="N550" s="1"/>
      <c r="O550" s="1"/>
      <c r="P550" s="1"/>
      <c r="Q550" s="1"/>
      <c r="R550" s="135"/>
      <c r="S550" s="135"/>
      <c r="T550" s="3"/>
      <c r="U550" s="1"/>
      <c r="V550" s="1"/>
    </row>
    <row r="551" spans="1:22" x14ac:dyDescent="0.25">
      <c r="A551" s="1"/>
      <c r="B551" s="1"/>
      <c r="C551" s="1"/>
      <c r="D551" s="1"/>
      <c r="E551" s="110"/>
      <c r="F551" s="1"/>
      <c r="G551" s="1"/>
      <c r="H551" s="110"/>
      <c r="I551" s="1"/>
      <c r="J551" s="1"/>
      <c r="K551" s="1"/>
      <c r="L551" s="1"/>
      <c r="M551" s="1"/>
      <c r="N551" s="1"/>
      <c r="O551" s="1"/>
      <c r="P551" s="1"/>
      <c r="Q551" s="1"/>
      <c r="R551" s="135"/>
      <c r="S551" s="135"/>
      <c r="T551" s="3"/>
      <c r="U551" s="1"/>
      <c r="V551" s="1"/>
    </row>
    <row r="552" spans="1:22" x14ac:dyDescent="0.25">
      <c r="A552" s="1"/>
      <c r="B552" s="1"/>
      <c r="C552" s="1"/>
      <c r="D552" s="1"/>
      <c r="E552" s="110"/>
      <c r="F552" s="1"/>
      <c r="G552" s="1"/>
      <c r="H552" s="110"/>
      <c r="I552" s="1"/>
      <c r="J552" s="1"/>
      <c r="K552" s="1"/>
      <c r="L552" s="1"/>
      <c r="M552" s="1"/>
      <c r="N552" s="1"/>
      <c r="O552" s="1"/>
      <c r="P552" s="1"/>
      <c r="Q552" s="1"/>
      <c r="R552" s="135"/>
      <c r="S552" s="135"/>
      <c r="T552" s="3"/>
      <c r="U552" s="1"/>
      <c r="V552" s="1"/>
    </row>
    <row r="553" spans="1:22" x14ac:dyDescent="0.25">
      <c r="A553" s="1"/>
      <c r="B553" s="1"/>
      <c r="C553" s="1"/>
      <c r="D553" s="1"/>
      <c r="E553" s="110"/>
      <c r="F553" s="1"/>
      <c r="G553" s="1"/>
      <c r="H553" s="110"/>
      <c r="I553" s="1"/>
      <c r="J553" s="1"/>
      <c r="K553" s="1"/>
      <c r="L553" s="1"/>
      <c r="M553" s="1"/>
      <c r="N553" s="1"/>
      <c r="O553" s="1"/>
      <c r="P553" s="1"/>
      <c r="Q553" s="1"/>
      <c r="R553" s="135"/>
      <c r="S553" s="135"/>
      <c r="T553" s="3"/>
      <c r="U553" s="1"/>
      <c r="V553" s="1"/>
    </row>
    <row r="554" spans="1:22" x14ac:dyDescent="0.25">
      <c r="A554" s="1"/>
      <c r="B554" s="1"/>
      <c r="C554" s="1"/>
      <c r="D554" s="1"/>
      <c r="E554" s="110"/>
      <c r="F554" s="1"/>
      <c r="G554" s="1"/>
      <c r="H554" s="110"/>
      <c r="I554" s="1"/>
      <c r="J554" s="1"/>
      <c r="K554" s="1"/>
      <c r="L554" s="1"/>
      <c r="M554" s="1"/>
      <c r="N554" s="1"/>
      <c r="O554" s="1"/>
      <c r="P554" s="1"/>
      <c r="Q554" s="1"/>
      <c r="R554" s="135"/>
      <c r="S554" s="135"/>
      <c r="T554" s="3"/>
      <c r="U554" s="1"/>
      <c r="V554" s="1"/>
    </row>
    <row r="555" spans="1:22" x14ac:dyDescent="0.25">
      <c r="A555" s="1"/>
      <c r="B555" s="1"/>
      <c r="C555" s="1"/>
      <c r="D555" s="1"/>
      <c r="E555" s="110"/>
      <c r="F555" s="1"/>
      <c r="G555" s="1"/>
      <c r="H555" s="110"/>
      <c r="I555" s="1"/>
      <c r="J555" s="1"/>
      <c r="K555" s="1"/>
      <c r="L555" s="1"/>
      <c r="M555" s="1"/>
      <c r="N555" s="1"/>
      <c r="O555" s="1"/>
      <c r="P555" s="1"/>
      <c r="Q555" s="1"/>
      <c r="R555" s="135"/>
      <c r="S555" s="135"/>
      <c r="T555" s="3"/>
      <c r="U555" s="1"/>
      <c r="V555" s="1"/>
    </row>
    <row r="556" spans="1:22" x14ac:dyDescent="0.25">
      <c r="A556" s="1"/>
      <c r="B556" s="1"/>
      <c r="C556" s="1"/>
      <c r="D556" s="1"/>
      <c r="E556" s="110"/>
      <c r="F556" s="1"/>
      <c r="G556" s="1"/>
      <c r="H556" s="110"/>
      <c r="I556" s="1"/>
      <c r="J556" s="1"/>
      <c r="K556" s="1"/>
      <c r="L556" s="1"/>
      <c r="M556" s="1"/>
      <c r="N556" s="1"/>
      <c r="O556" s="1"/>
      <c r="P556" s="1"/>
      <c r="Q556" s="1"/>
      <c r="R556" s="135"/>
      <c r="S556" s="135"/>
      <c r="T556" s="3"/>
      <c r="U556" s="1"/>
      <c r="V556" s="1"/>
    </row>
    <row r="557" spans="1:22" x14ac:dyDescent="0.25">
      <c r="A557" s="1"/>
      <c r="B557" s="1"/>
      <c r="C557" s="1"/>
      <c r="D557" s="1"/>
      <c r="E557" s="110"/>
      <c r="F557" s="1"/>
      <c r="G557" s="1"/>
      <c r="H557" s="110"/>
      <c r="I557" s="1"/>
      <c r="J557" s="1"/>
      <c r="K557" s="1"/>
      <c r="L557" s="1"/>
      <c r="M557" s="1"/>
      <c r="N557" s="1"/>
      <c r="O557" s="1"/>
      <c r="P557" s="1"/>
      <c r="Q557" s="1"/>
      <c r="R557" s="135"/>
      <c r="S557" s="135"/>
      <c r="T557" s="3"/>
      <c r="U557" s="1"/>
      <c r="V557" s="1"/>
    </row>
    <row r="558" spans="1:22" x14ac:dyDescent="0.25">
      <c r="A558" s="1"/>
      <c r="B558" s="1"/>
      <c r="C558" s="1"/>
      <c r="D558" s="1"/>
      <c r="E558" s="110"/>
      <c r="F558" s="1"/>
      <c r="G558" s="1"/>
      <c r="H558" s="110"/>
      <c r="I558" s="1"/>
      <c r="J558" s="1"/>
      <c r="K558" s="1"/>
      <c r="L558" s="1"/>
      <c r="M558" s="1"/>
      <c r="N558" s="1"/>
      <c r="O558" s="1"/>
      <c r="P558" s="1"/>
      <c r="Q558" s="1"/>
      <c r="R558" s="135"/>
      <c r="S558" s="135"/>
      <c r="T558" s="3"/>
      <c r="U558" s="1"/>
      <c r="V558" s="1"/>
    </row>
    <row r="559" spans="1:22" x14ac:dyDescent="0.25">
      <c r="A559" s="1"/>
      <c r="B559" s="1"/>
      <c r="C559" s="1"/>
      <c r="D559" s="1"/>
      <c r="E559" s="110"/>
      <c r="F559" s="1"/>
      <c r="G559" s="1"/>
      <c r="H559" s="110"/>
      <c r="I559" s="1"/>
      <c r="J559" s="1"/>
      <c r="K559" s="1"/>
      <c r="L559" s="1"/>
      <c r="M559" s="1"/>
      <c r="N559" s="1"/>
      <c r="O559" s="1"/>
      <c r="P559" s="1"/>
      <c r="Q559" s="1"/>
      <c r="R559" s="135"/>
      <c r="S559" s="135"/>
      <c r="T559" s="3"/>
      <c r="U559" s="1"/>
      <c r="V559" s="1"/>
    </row>
    <row r="560" spans="1:22" x14ac:dyDescent="0.25">
      <c r="A560" s="1"/>
      <c r="B560" s="1"/>
      <c r="C560" s="1"/>
      <c r="D560" s="1"/>
      <c r="E560" s="110"/>
      <c r="F560" s="1"/>
      <c r="G560" s="1"/>
      <c r="H560" s="110"/>
      <c r="I560" s="1"/>
      <c r="J560" s="1"/>
      <c r="K560" s="1"/>
      <c r="L560" s="1"/>
      <c r="M560" s="1"/>
      <c r="N560" s="1"/>
      <c r="O560" s="1"/>
      <c r="P560" s="1"/>
      <c r="Q560" s="1"/>
      <c r="R560" s="135"/>
      <c r="S560" s="135"/>
      <c r="T560" s="3"/>
      <c r="U560" s="1"/>
      <c r="V560" s="1"/>
    </row>
    <row r="561" spans="1:22" x14ac:dyDescent="0.25">
      <c r="A561" s="1"/>
      <c r="B561" s="1"/>
      <c r="C561" s="1"/>
      <c r="D561" s="1"/>
      <c r="E561" s="110"/>
      <c r="F561" s="1"/>
      <c r="G561" s="1"/>
      <c r="H561" s="110"/>
      <c r="I561" s="1"/>
      <c r="J561" s="1"/>
      <c r="K561" s="1"/>
      <c r="L561" s="1"/>
      <c r="M561" s="1"/>
      <c r="N561" s="1"/>
      <c r="O561" s="1"/>
      <c r="P561" s="1"/>
      <c r="Q561" s="1"/>
      <c r="R561" s="135"/>
      <c r="S561" s="135"/>
      <c r="T561" s="3"/>
      <c r="U561" s="1"/>
      <c r="V561" s="1"/>
    </row>
    <row r="562" spans="1:22" x14ac:dyDescent="0.25">
      <c r="A562" s="1"/>
      <c r="B562" s="1"/>
      <c r="C562" s="1"/>
      <c r="D562" s="1"/>
      <c r="E562" s="110"/>
      <c r="F562" s="1"/>
      <c r="G562" s="1"/>
      <c r="H562" s="110"/>
      <c r="I562" s="1"/>
      <c r="J562" s="1"/>
      <c r="K562" s="1"/>
      <c r="L562" s="1"/>
      <c r="M562" s="1"/>
      <c r="N562" s="1"/>
      <c r="O562" s="1"/>
      <c r="P562" s="1"/>
      <c r="Q562" s="1"/>
      <c r="R562" s="135"/>
      <c r="S562" s="135"/>
      <c r="T562" s="3"/>
      <c r="U562" s="1"/>
      <c r="V562" s="1"/>
    </row>
    <row r="563" spans="1:22" x14ac:dyDescent="0.25">
      <c r="A563" s="1"/>
      <c r="B563" s="1"/>
      <c r="C563" s="1"/>
      <c r="D563" s="1"/>
      <c r="E563" s="110"/>
      <c r="F563" s="1"/>
      <c r="G563" s="1"/>
      <c r="H563" s="110"/>
      <c r="I563" s="1"/>
      <c r="J563" s="1"/>
      <c r="K563" s="1"/>
      <c r="L563" s="1"/>
      <c r="M563" s="1"/>
      <c r="N563" s="1"/>
      <c r="O563" s="1"/>
      <c r="P563" s="1"/>
      <c r="Q563" s="1"/>
      <c r="R563" s="135"/>
      <c r="S563" s="135"/>
      <c r="T563" s="3"/>
      <c r="U563" s="1"/>
      <c r="V563" s="1"/>
    </row>
    <row r="564" spans="1:22" x14ac:dyDescent="0.25">
      <c r="A564" s="1"/>
      <c r="B564" s="1"/>
      <c r="C564" s="1"/>
      <c r="D564" s="1"/>
      <c r="E564" s="110"/>
      <c r="F564" s="1"/>
      <c r="G564" s="1"/>
      <c r="H564" s="110"/>
      <c r="I564" s="1"/>
      <c r="J564" s="1"/>
      <c r="K564" s="1"/>
      <c r="L564" s="1"/>
      <c r="M564" s="1"/>
      <c r="N564" s="1"/>
      <c r="O564" s="1"/>
      <c r="P564" s="1"/>
      <c r="Q564" s="1"/>
      <c r="R564" s="135"/>
      <c r="S564" s="135"/>
      <c r="T564" s="3"/>
      <c r="U564" s="1"/>
      <c r="V564" s="1"/>
    </row>
    <row r="565" spans="1:22" x14ac:dyDescent="0.25">
      <c r="A565" s="1"/>
      <c r="B565" s="1"/>
      <c r="C565" s="1"/>
      <c r="D565" s="1"/>
      <c r="E565" s="110"/>
      <c r="F565" s="1"/>
      <c r="G565" s="1"/>
      <c r="H565" s="110"/>
      <c r="I565" s="1"/>
      <c r="J565" s="1"/>
      <c r="K565" s="1"/>
      <c r="L565" s="1"/>
      <c r="M565" s="1"/>
      <c r="N565" s="1"/>
      <c r="O565" s="1"/>
      <c r="P565" s="1"/>
      <c r="Q565" s="1"/>
      <c r="R565" s="135"/>
      <c r="S565" s="135"/>
      <c r="T565" s="3"/>
      <c r="U565" s="1"/>
      <c r="V565" s="1"/>
    </row>
    <row r="566" spans="1:22" x14ac:dyDescent="0.25">
      <c r="A566" s="1"/>
      <c r="B566" s="1"/>
      <c r="C566" s="1"/>
      <c r="D566" s="1"/>
      <c r="E566" s="110"/>
      <c r="F566" s="1"/>
      <c r="G566" s="1"/>
      <c r="H566" s="110"/>
      <c r="I566" s="1"/>
      <c r="J566" s="1"/>
      <c r="K566" s="1"/>
      <c r="L566" s="1"/>
      <c r="M566" s="1"/>
      <c r="N566" s="1"/>
      <c r="O566" s="1"/>
      <c r="P566" s="1"/>
      <c r="Q566" s="1"/>
      <c r="R566" s="135"/>
      <c r="S566" s="135"/>
      <c r="T566" s="3"/>
      <c r="U566" s="1"/>
      <c r="V566" s="1"/>
    </row>
    <row r="567" spans="1:22" x14ac:dyDescent="0.25">
      <c r="A567" s="1"/>
      <c r="B567" s="1"/>
      <c r="C567" s="1"/>
      <c r="D567" s="1"/>
      <c r="E567" s="110"/>
      <c r="F567" s="1"/>
      <c r="G567" s="1"/>
      <c r="H567" s="110"/>
      <c r="I567" s="1"/>
      <c r="J567" s="1"/>
      <c r="K567" s="1"/>
      <c r="L567" s="1"/>
      <c r="M567" s="1"/>
      <c r="N567" s="1"/>
      <c r="O567" s="1"/>
      <c r="P567" s="1"/>
      <c r="Q567" s="1"/>
      <c r="R567" s="135"/>
      <c r="S567" s="135"/>
      <c r="T567" s="3"/>
      <c r="U567" s="1"/>
      <c r="V567" s="1"/>
    </row>
    <row r="568" spans="1:22" x14ac:dyDescent="0.25">
      <c r="A568" s="1"/>
      <c r="B568" s="1"/>
      <c r="C568" s="1"/>
      <c r="D568" s="1"/>
      <c r="E568" s="110"/>
      <c r="F568" s="1"/>
      <c r="G568" s="1"/>
      <c r="H568" s="110"/>
      <c r="I568" s="1"/>
      <c r="J568" s="1"/>
      <c r="K568" s="1"/>
      <c r="L568" s="1"/>
      <c r="M568" s="1"/>
      <c r="N568" s="1"/>
      <c r="O568" s="1"/>
      <c r="P568" s="1"/>
      <c r="Q568" s="1"/>
      <c r="R568" s="135"/>
      <c r="S568" s="135"/>
      <c r="T568" s="3"/>
      <c r="U568" s="1"/>
      <c r="V568" s="1"/>
    </row>
    <row r="569" spans="1:22" x14ac:dyDescent="0.25">
      <c r="A569" s="1"/>
      <c r="B569" s="1"/>
      <c r="C569" s="1"/>
      <c r="D569" s="1"/>
      <c r="E569" s="110"/>
      <c r="F569" s="1"/>
      <c r="G569" s="1"/>
      <c r="H569" s="110"/>
      <c r="I569" s="1"/>
      <c r="J569" s="1"/>
      <c r="K569" s="1"/>
      <c r="L569" s="1"/>
      <c r="M569" s="1"/>
      <c r="N569" s="1"/>
      <c r="O569" s="1"/>
      <c r="P569" s="1"/>
      <c r="Q569" s="1"/>
      <c r="R569" s="135"/>
      <c r="S569" s="135"/>
      <c r="T569" s="3"/>
      <c r="U569" s="1"/>
      <c r="V569" s="1"/>
    </row>
    <row r="570" spans="1:22" x14ac:dyDescent="0.25">
      <c r="A570" s="1"/>
      <c r="B570" s="1"/>
      <c r="C570" s="1"/>
      <c r="D570" s="1"/>
      <c r="E570" s="110"/>
      <c r="F570" s="1"/>
      <c r="G570" s="1"/>
      <c r="H570" s="1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3"/>
      <c r="U570" s="1"/>
      <c r="V570" s="1"/>
    </row>
    <row r="571" spans="1:22" x14ac:dyDescent="0.25">
      <c r="A571" s="1"/>
      <c r="B571" s="1"/>
      <c r="C571" s="1"/>
      <c r="D571" s="1"/>
      <c r="E571" s="110"/>
      <c r="F571" s="1"/>
      <c r="G571" s="1"/>
      <c r="H571" s="1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3"/>
      <c r="U571" s="1"/>
      <c r="V571" s="1"/>
    </row>
    <row r="572" spans="1:22" x14ac:dyDescent="0.25">
      <c r="A572" s="1"/>
      <c r="B572" s="1"/>
      <c r="C572" s="1"/>
      <c r="D572" s="1"/>
      <c r="E572" s="110"/>
      <c r="F572" s="1"/>
      <c r="G572" s="1"/>
      <c r="H572" s="1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3"/>
      <c r="U572" s="1"/>
      <c r="V572" s="1"/>
    </row>
    <row r="573" spans="1:22" x14ac:dyDescent="0.25">
      <c r="A573" s="1"/>
      <c r="B573" s="1"/>
      <c r="C573" s="1"/>
      <c r="D573" s="1"/>
      <c r="E573" s="110"/>
      <c r="F573" s="1"/>
      <c r="G573" s="1"/>
      <c r="H573" s="1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3"/>
      <c r="U573" s="1"/>
      <c r="V573" s="1"/>
    </row>
    <row r="574" spans="1:22" x14ac:dyDescent="0.25">
      <c r="A574" s="1"/>
      <c r="B574" s="1"/>
      <c r="C574" s="1"/>
      <c r="D574" s="1"/>
      <c r="E574" s="110"/>
      <c r="F574" s="1"/>
      <c r="G574" s="1"/>
      <c r="H574" s="1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3"/>
      <c r="U574" s="1"/>
      <c r="V574" s="1"/>
    </row>
    <row r="575" spans="1:22" x14ac:dyDescent="0.25">
      <c r="A575" s="1"/>
      <c r="B575" s="1"/>
      <c r="C575" s="1"/>
      <c r="D575" s="1"/>
      <c r="E575" s="110"/>
      <c r="F575" s="1"/>
      <c r="G575" s="1"/>
      <c r="H575" s="1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3"/>
      <c r="U575" s="1"/>
      <c r="V575" s="1"/>
    </row>
    <row r="576" spans="1:22" x14ac:dyDescent="0.25">
      <c r="A576" s="1"/>
      <c r="B576" s="1"/>
      <c r="C576" s="1"/>
      <c r="D576" s="1"/>
      <c r="E576" s="110"/>
      <c r="F576" s="1"/>
      <c r="G576" s="1"/>
      <c r="H576" s="1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3"/>
      <c r="U576" s="1"/>
      <c r="V576" s="1"/>
    </row>
    <row r="577" spans="1:22" x14ac:dyDescent="0.25">
      <c r="A577" s="1"/>
      <c r="B577" s="1"/>
      <c r="C577" s="1"/>
      <c r="D577" s="1"/>
      <c r="E577" s="110"/>
      <c r="F577" s="1"/>
      <c r="G577" s="1"/>
      <c r="H577" s="1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3"/>
      <c r="U577" s="1"/>
      <c r="V577" s="1"/>
    </row>
    <row r="578" spans="1:22" x14ac:dyDescent="0.25">
      <c r="A578" s="1"/>
      <c r="B578" s="1"/>
      <c r="C578" s="1"/>
      <c r="D578" s="1"/>
      <c r="E578" s="110"/>
      <c r="F578" s="1"/>
      <c r="G578" s="1"/>
      <c r="H578" s="1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3"/>
      <c r="U578" s="1"/>
      <c r="V578" s="1"/>
    </row>
    <row r="579" spans="1:22" x14ac:dyDescent="0.25">
      <c r="A579" s="1"/>
      <c r="B579" s="1"/>
      <c r="C579" s="1"/>
      <c r="D579" s="1"/>
      <c r="E579" s="110"/>
      <c r="F579" s="1"/>
      <c r="G579" s="1"/>
      <c r="H579" s="1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3"/>
      <c r="U579" s="1"/>
      <c r="V579" s="1"/>
    </row>
    <row r="580" spans="1:22" x14ac:dyDescent="0.25">
      <c r="A580" s="1"/>
      <c r="B580" s="1"/>
      <c r="C580" s="1"/>
      <c r="D580" s="1"/>
      <c r="E580" s="110"/>
      <c r="F580" s="1"/>
      <c r="G580" s="1"/>
      <c r="H580" s="1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3"/>
      <c r="U580" s="1"/>
      <c r="V580" s="1"/>
    </row>
    <row r="581" spans="1:22" x14ac:dyDescent="0.25">
      <c r="A581" s="1"/>
      <c r="B581" s="1"/>
      <c r="C581" s="1"/>
      <c r="D581" s="1"/>
      <c r="E581" s="110"/>
      <c r="F581" s="1"/>
      <c r="G581" s="1"/>
      <c r="H581" s="1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3"/>
      <c r="U581" s="1"/>
      <c r="V581" s="1"/>
    </row>
    <row r="582" spans="1:22" x14ac:dyDescent="0.25">
      <c r="A582" s="1"/>
      <c r="B582" s="1"/>
      <c r="C582" s="1"/>
      <c r="D582" s="1"/>
      <c r="E582" s="110"/>
      <c r="F582" s="1"/>
      <c r="G582" s="1"/>
      <c r="H582" s="1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3"/>
      <c r="U582" s="1"/>
      <c r="V582" s="1"/>
    </row>
    <row r="583" spans="1:22" x14ac:dyDescent="0.25">
      <c r="A583" s="1"/>
      <c r="B583" s="1"/>
      <c r="C583" s="1"/>
      <c r="D583" s="1"/>
      <c r="E583" s="110"/>
      <c r="F583" s="1"/>
      <c r="G583" s="1"/>
      <c r="H583" s="1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3"/>
      <c r="U583" s="1"/>
      <c r="V583" s="1"/>
    </row>
    <row r="584" spans="1:22" x14ac:dyDescent="0.25">
      <c r="A584" s="1"/>
      <c r="B584" s="1"/>
      <c r="C584" s="1"/>
      <c r="D584" s="1"/>
      <c r="E584" s="110"/>
      <c r="F584" s="1"/>
      <c r="G584" s="1"/>
      <c r="H584" s="1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3"/>
      <c r="U584" s="1"/>
      <c r="V584" s="1"/>
    </row>
    <row r="585" spans="1:22" x14ac:dyDescent="0.25">
      <c r="A585" s="1"/>
      <c r="B585" s="1"/>
      <c r="C585" s="1"/>
      <c r="D585" s="1"/>
      <c r="E585" s="110"/>
      <c r="F585" s="1"/>
      <c r="G585" s="1"/>
      <c r="H585" s="1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3"/>
      <c r="U585" s="1"/>
      <c r="V585" s="1"/>
    </row>
    <row r="586" spans="1:22" x14ac:dyDescent="0.25">
      <c r="A586" s="1"/>
      <c r="B586" s="1"/>
      <c r="C586" s="1"/>
      <c r="D586" s="1"/>
      <c r="E586" s="110"/>
      <c r="F586" s="1"/>
      <c r="G586" s="1"/>
      <c r="H586" s="1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3"/>
      <c r="U586" s="1"/>
      <c r="V586" s="1"/>
    </row>
    <row r="587" spans="1:22" x14ac:dyDescent="0.25">
      <c r="A587" s="1"/>
      <c r="B587" s="1"/>
      <c r="C587" s="1"/>
      <c r="D587" s="1"/>
      <c r="E587" s="110"/>
      <c r="F587" s="1"/>
      <c r="G587" s="1"/>
      <c r="H587" s="1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3"/>
      <c r="U587" s="1"/>
      <c r="V587" s="1"/>
    </row>
    <row r="588" spans="1:22" x14ac:dyDescent="0.25">
      <c r="A588" s="1"/>
      <c r="B588" s="1"/>
      <c r="C588" s="1"/>
      <c r="D588" s="1"/>
      <c r="E588" s="110"/>
      <c r="F588" s="1"/>
      <c r="G588" s="1"/>
      <c r="H588" s="1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3"/>
      <c r="U588" s="1"/>
      <c r="V588" s="1"/>
    </row>
    <row r="589" spans="1:22" x14ac:dyDescent="0.25">
      <c r="A589" s="1"/>
      <c r="B589" s="1"/>
      <c r="C589" s="1"/>
      <c r="D589" s="1"/>
      <c r="E589" s="110"/>
      <c r="F589" s="1"/>
      <c r="G589" s="1"/>
      <c r="H589" s="1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3"/>
      <c r="U589" s="1"/>
      <c r="V589" s="1"/>
    </row>
    <row r="590" spans="1:22" x14ac:dyDescent="0.25">
      <c r="A590" s="1"/>
      <c r="B590" s="1"/>
      <c r="C590" s="1"/>
      <c r="D590" s="1"/>
      <c r="E590" s="110"/>
      <c r="F590" s="1"/>
      <c r="G590" s="1"/>
      <c r="H590" s="1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3"/>
      <c r="U590" s="1"/>
      <c r="V590" s="1"/>
    </row>
    <row r="591" spans="1:22" x14ac:dyDescent="0.25">
      <c r="A591" s="1"/>
      <c r="B591" s="1"/>
      <c r="C591" s="1"/>
      <c r="D591" s="1"/>
      <c r="E591" s="110"/>
      <c r="F591" s="1"/>
      <c r="G591" s="1"/>
      <c r="H591" s="1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3"/>
      <c r="U591" s="1"/>
      <c r="V591" s="1"/>
    </row>
    <row r="592" spans="1:22" x14ac:dyDescent="0.25">
      <c r="A592" s="1"/>
      <c r="B592" s="1"/>
      <c r="C592" s="1"/>
      <c r="D592" s="1"/>
      <c r="E592" s="110"/>
      <c r="F592" s="1"/>
      <c r="G592" s="1"/>
      <c r="H592" s="1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3"/>
      <c r="U592" s="1"/>
      <c r="V592" s="1"/>
    </row>
    <row r="593" spans="1:22" x14ac:dyDescent="0.25">
      <c r="A593" s="1"/>
      <c r="B593" s="1"/>
      <c r="C593" s="1"/>
      <c r="D593" s="1"/>
      <c r="E593" s="110"/>
      <c r="F593" s="1"/>
      <c r="G593" s="1"/>
      <c r="H593" s="1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3"/>
      <c r="U593" s="1"/>
      <c r="V593" s="1"/>
    </row>
    <row r="594" spans="1:22" x14ac:dyDescent="0.25">
      <c r="A594" s="1"/>
      <c r="B594" s="1"/>
      <c r="C594" s="1"/>
      <c r="D594" s="1"/>
      <c r="E594" s="110"/>
      <c r="F594" s="1"/>
      <c r="G594" s="1"/>
      <c r="H594" s="1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3"/>
      <c r="U594" s="1"/>
      <c r="V594" s="1"/>
    </row>
    <row r="595" spans="1:22" x14ac:dyDescent="0.25">
      <c r="A595" s="1"/>
      <c r="B595" s="1"/>
      <c r="C595" s="1"/>
      <c r="D595" s="1"/>
      <c r="E595" s="110"/>
      <c r="F595" s="1"/>
      <c r="G595" s="1"/>
      <c r="H595" s="1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3"/>
      <c r="U595" s="1"/>
      <c r="V595" s="1"/>
    </row>
    <row r="596" spans="1:22" x14ac:dyDescent="0.25">
      <c r="A596" s="1"/>
      <c r="B596" s="1"/>
      <c r="C596" s="1"/>
      <c r="D596" s="1"/>
      <c r="E596" s="110"/>
      <c r="F596" s="1"/>
      <c r="G596" s="1"/>
      <c r="H596" s="1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3"/>
      <c r="U596" s="1"/>
      <c r="V596" s="1"/>
    </row>
    <row r="597" spans="1:22" x14ac:dyDescent="0.25">
      <c r="A597" s="1"/>
      <c r="B597" s="1"/>
      <c r="C597" s="1"/>
      <c r="D597" s="1"/>
      <c r="E597" s="110"/>
      <c r="F597" s="1"/>
      <c r="G597" s="1"/>
      <c r="H597" s="1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3"/>
      <c r="U597" s="1"/>
      <c r="V597" s="1"/>
    </row>
    <row r="598" spans="1:22" x14ac:dyDescent="0.25">
      <c r="A598" s="1"/>
      <c r="B598" s="1"/>
      <c r="C598" s="1"/>
      <c r="D598" s="1"/>
      <c r="E598" s="110"/>
      <c r="F598" s="1"/>
      <c r="G598" s="1"/>
      <c r="H598" s="1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3"/>
      <c r="U598" s="1"/>
      <c r="V598" s="1"/>
    </row>
    <row r="599" spans="1:22" x14ac:dyDescent="0.25">
      <c r="A599" s="1"/>
      <c r="B599" s="1"/>
      <c r="C599" s="1"/>
      <c r="D599" s="1"/>
      <c r="E599" s="110"/>
      <c r="F599" s="1"/>
      <c r="G599" s="1"/>
      <c r="H599" s="1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3"/>
      <c r="U599" s="1"/>
      <c r="V599" s="1"/>
    </row>
    <row r="600" spans="1:22" x14ac:dyDescent="0.25">
      <c r="A600" s="1"/>
      <c r="B600" s="1"/>
      <c r="C600" s="1"/>
      <c r="D600" s="1"/>
      <c r="E600" s="110"/>
      <c r="F600" s="1"/>
      <c r="G600" s="1"/>
      <c r="H600" s="1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3"/>
      <c r="U600" s="1"/>
      <c r="V600" s="1"/>
    </row>
    <row r="601" spans="1:22" x14ac:dyDescent="0.25">
      <c r="A601" s="1"/>
      <c r="B601" s="1"/>
      <c r="C601" s="1"/>
      <c r="D601" s="1"/>
      <c r="E601" s="110"/>
      <c r="F601" s="1"/>
      <c r="G601" s="1"/>
      <c r="H601" s="1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3"/>
      <c r="U601" s="1"/>
      <c r="V601" s="1"/>
    </row>
    <row r="602" spans="1:22" x14ac:dyDescent="0.25">
      <c r="A602" s="1"/>
      <c r="B602" s="1"/>
      <c r="C602" s="1"/>
      <c r="D602" s="1"/>
      <c r="E602" s="11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3"/>
      <c r="U602" s="1"/>
      <c r="V602" s="1"/>
    </row>
    <row r="603" spans="1:22" x14ac:dyDescent="0.25">
      <c r="A603" s="1"/>
      <c r="B603" s="1"/>
      <c r="C603" s="1"/>
      <c r="D603" s="1"/>
      <c r="E603" s="110"/>
      <c r="F603" s="1"/>
      <c r="G603" s="1"/>
      <c r="H603" s="1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3"/>
      <c r="U603" s="1"/>
      <c r="V603" s="1"/>
    </row>
    <row r="604" spans="1:22" x14ac:dyDescent="0.25">
      <c r="A604" s="1"/>
      <c r="B604" s="1"/>
      <c r="C604" s="1"/>
      <c r="D604" s="1"/>
      <c r="E604" s="110"/>
      <c r="F604" s="1"/>
      <c r="G604" s="1"/>
      <c r="H604" s="1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3"/>
      <c r="U604" s="1"/>
      <c r="V604" s="1"/>
    </row>
    <row r="605" spans="1:22" x14ac:dyDescent="0.25">
      <c r="A605" s="1"/>
      <c r="B605" s="1"/>
      <c r="C605" s="1"/>
      <c r="D605" s="1"/>
      <c r="E605" s="110"/>
      <c r="F605" s="1"/>
      <c r="G605" s="1"/>
      <c r="H605" s="1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3"/>
      <c r="U605" s="1"/>
      <c r="V605" s="1"/>
    </row>
    <row r="606" spans="1:22" x14ac:dyDescent="0.25">
      <c r="A606" s="1"/>
      <c r="B606" s="1"/>
      <c r="C606" s="1"/>
      <c r="D606" s="1"/>
      <c r="E606" s="110"/>
      <c r="F606" s="1"/>
      <c r="G606" s="1"/>
      <c r="H606" s="1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3"/>
      <c r="U606" s="1"/>
      <c r="V606" s="1"/>
    </row>
    <row r="607" spans="1:22" x14ac:dyDescent="0.25">
      <c r="A607" s="1"/>
      <c r="B607" s="1"/>
      <c r="C607" s="1"/>
      <c r="D607" s="1"/>
      <c r="E607" s="110"/>
      <c r="F607" s="1"/>
      <c r="G607" s="1"/>
      <c r="H607" s="1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3"/>
      <c r="U607" s="1"/>
      <c r="V607" s="1"/>
    </row>
    <row r="608" spans="1:22" x14ac:dyDescent="0.25">
      <c r="A608" s="1"/>
      <c r="B608" s="1"/>
      <c r="C608" s="1"/>
      <c r="D608" s="1"/>
      <c r="E608" s="110"/>
      <c r="F608" s="1"/>
      <c r="G608" s="1"/>
      <c r="H608" s="1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3"/>
      <c r="U608" s="1"/>
      <c r="V608" s="1"/>
    </row>
    <row r="609" spans="1:22" x14ac:dyDescent="0.25">
      <c r="A609" s="1"/>
      <c r="B609" s="1"/>
      <c r="C609" s="1"/>
      <c r="D609" s="1"/>
      <c r="E609" s="110"/>
      <c r="F609" s="1"/>
      <c r="G609" s="1"/>
      <c r="H609" s="1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3"/>
      <c r="U609" s="1"/>
      <c r="V609" s="1"/>
    </row>
    <row r="610" spans="1:22" x14ac:dyDescent="0.25">
      <c r="A610" s="1"/>
      <c r="B610" s="1"/>
      <c r="C610" s="1"/>
      <c r="D610" s="1"/>
      <c r="E610" s="110"/>
      <c r="F610" s="1"/>
      <c r="G610" s="1"/>
      <c r="H610" s="1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3"/>
      <c r="U610" s="1"/>
      <c r="V610" s="1"/>
    </row>
    <row r="611" spans="1:22" x14ac:dyDescent="0.25">
      <c r="A611" s="1"/>
      <c r="B611" s="1"/>
      <c r="C611" s="1"/>
      <c r="D611" s="1"/>
      <c r="E611" s="110"/>
      <c r="F611" s="1"/>
      <c r="G611" s="1"/>
      <c r="H611" s="1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3"/>
      <c r="U611" s="1"/>
      <c r="V611" s="1"/>
    </row>
    <row r="612" spans="1:22" x14ac:dyDescent="0.25">
      <c r="A612" s="1"/>
      <c r="B612" s="1"/>
      <c r="C612" s="1"/>
      <c r="D612" s="1"/>
      <c r="E612" s="110"/>
      <c r="F612" s="1"/>
      <c r="G612" s="1"/>
      <c r="H612" s="1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3"/>
      <c r="U612" s="1"/>
      <c r="V612" s="1"/>
    </row>
    <row r="613" spans="1:22" x14ac:dyDescent="0.25">
      <c r="A613" s="1"/>
      <c r="B613" s="1"/>
      <c r="C613" s="1"/>
      <c r="D613" s="1"/>
      <c r="E613" s="110"/>
      <c r="F613" s="1"/>
      <c r="G613" s="1"/>
      <c r="H613" s="1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3"/>
      <c r="U613" s="1"/>
      <c r="V613" s="1"/>
    </row>
    <row r="614" spans="1:22" x14ac:dyDescent="0.25">
      <c r="A614" s="1"/>
      <c r="B614" s="1"/>
      <c r="C614" s="1"/>
      <c r="D614" s="1"/>
      <c r="E614" s="110"/>
      <c r="F614" s="1"/>
      <c r="G614" s="1"/>
      <c r="H614" s="1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3"/>
      <c r="U614" s="1"/>
      <c r="V614" s="1"/>
    </row>
    <row r="615" spans="1:22" x14ac:dyDescent="0.25">
      <c r="A615" s="1"/>
      <c r="B615" s="1"/>
      <c r="C615" s="1"/>
      <c r="D615" s="1"/>
      <c r="E615" s="110"/>
      <c r="F615" s="1"/>
      <c r="G615" s="1"/>
      <c r="H615" s="1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3"/>
      <c r="U615" s="1"/>
      <c r="V615" s="1"/>
    </row>
    <row r="616" spans="1:22" x14ac:dyDescent="0.25">
      <c r="A616" s="1"/>
      <c r="B616" s="1"/>
      <c r="C616" s="1"/>
      <c r="D616" s="1"/>
      <c r="E616" s="110"/>
      <c r="F616" s="1"/>
      <c r="G616" s="1"/>
      <c r="H616" s="1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3"/>
      <c r="U616" s="1"/>
      <c r="V616" s="1"/>
    </row>
    <row r="617" spans="1:22" x14ac:dyDescent="0.25">
      <c r="A617" s="1"/>
      <c r="B617" s="1"/>
      <c r="C617" s="1"/>
      <c r="D617" s="1"/>
      <c r="E617" s="110"/>
      <c r="F617" s="1"/>
      <c r="G617" s="1"/>
      <c r="H617" s="1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3"/>
      <c r="U617" s="1"/>
      <c r="V617" s="1"/>
    </row>
    <row r="618" spans="1:22" x14ac:dyDescent="0.25">
      <c r="A618" s="1"/>
      <c r="B618" s="1"/>
      <c r="C618" s="1"/>
      <c r="D618" s="1"/>
      <c r="E618" s="110"/>
      <c r="F618" s="1"/>
      <c r="G618" s="1"/>
      <c r="H618" s="1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3"/>
      <c r="U618" s="1"/>
      <c r="V618" s="1"/>
    </row>
    <row r="619" spans="1:22" x14ac:dyDescent="0.25">
      <c r="A619" s="1"/>
      <c r="B619" s="1"/>
      <c r="C619" s="1"/>
      <c r="D619" s="1"/>
      <c r="E619" s="110"/>
      <c r="F619" s="1"/>
      <c r="G619" s="1"/>
      <c r="H619" s="1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3"/>
      <c r="U619" s="1"/>
      <c r="V619" s="1"/>
    </row>
    <row r="620" spans="1:22" x14ac:dyDescent="0.25">
      <c r="A620" s="1"/>
      <c r="B620" s="1"/>
      <c r="C620" s="1"/>
      <c r="D620" s="1"/>
      <c r="E620" s="110"/>
      <c r="F620" s="1"/>
      <c r="G620" s="1"/>
      <c r="H620" s="1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3"/>
      <c r="U620" s="1"/>
      <c r="V620" s="1"/>
    </row>
    <row r="621" spans="1:22" x14ac:dyDescent="0.25">
      <c r="A621" s="1"/>
      <c r="B621" s="1"/>
      <c r="C621" s="1"/>
      <c r="D621" s="1"/>
      <c r="E621" s="110"/>
      <c r="F621" s="1"/>
      <c r="G621" s="1"/>
      <c r="H621" s="1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3"/>
      <c r="U621" s="1"/>
      <c r="V621" s="1"/>
    </row>
    <row r="622" spans="1:22" x14ac:dyDescent="0.25">
      <c r="A622" s="1"/>
      <c r="B622" s="1"/>
      <c r="C622" s="1"/>
      <c r="D622" s="1"/>
      <c r="E622" s="110"/>
      <c r="F622" s="1"/>
      <c r="G622" s="1"/>
      <c r="H622" s="1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3"/>
      <c r="U622" s="1"/>
      <c r="V622" s="1"/>
    </row>
    <row r="623" spans="1:22" x14ac:dyDescent="0.25">
      <c r="A623" s="1"/>
      <c r="B623" s="1"/>
      <c r="C623" s="1"/>
      <c r="D623" s="1"/>
      <c r="E623" s="110"/>
      <c r="F623" s="1"/>
      <c r="G623" s="1"/>
      <c r="H623" s="1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3"/>
      <c r="U623" s="1"/>
      <c r="V623" s="1"/>
    </row>
    <row r="624" spans="1:22" x14ac:dyDescent="0.25">
      <c r="A624" s="1"/>
      <c r="B624" s="1"/>
      <c r="C624" s="1"/>
      <c r="D624" s="1"/>
      <c r="E624" s="110"/>
      <c r="F624" s="1"/>
      <c r="G624" s="1"/>
      <c r="H624" s="1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3"/>
      <c r="U624" s="1"/>
      <c r="V624" s="1"/>
    </row>
    <row r="625" spans="1:22" x14ac:dyDescent="0.25">
      <c r="A625" s="1"/>
      <c r="B625" s="1"/>
      <c r="C625" s="1"/>
      <c r="D625" s="1"/>
      <c r="E625" s="110"/>
      <c r="F625" s="1"/>
      <c r="G625" s="1"/>
      <c r="H625" s="1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3"/>
      <c r="U625" s="1"/>
      <c r="V625" s="1"/>
    </row>
    <row r="626" spans="1:22" x14ac:dyDescent="0.25">
      <c r="A626" s="1"/>
      <c r="B626" s="1"/>
      <c r="C626" s="1"/>
      <c r="D626" s="1"/>
      <c r="E626" s="110"/>
      <c r="F626" s="1"/>
      <c r="G626" s="1"/>
      <c r="H626" s="1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3"/>
      <c r="U626" s="1"/>
      <c r="V626" s="1"/>
    </row>
    <row r="627" spans="1:22" x14ac:dyDescent="0.25">
      <c r="A627" s="1"/>
      <c r="B627" s="1"/>
      <c r="C627" s="1"/>
      <c r="D627" s="1"/>
      <c r="E627" s="110"/>
      <c r="F627" s="1"/>
      <c r="G627" s="1"/>
      <c r="H627" s="1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3"/>
      <c r="U627" s="1"/>
      <c r="V627" s="1"/>
    </row>
    <row r="628" spans="1:22" x14ac:dyDescent="0.25">
      <c r="A628" s="1"/>
      <c r="B628" s="1"/>
      <c r="C628" s="1"/>
      <c r="D628" s="1"/>
      <c r="E628" s="110"/>
      <c r="F628" s="1"/>
      <c r="G628" s="1"/>
      <c r="H628" s="1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3"/>
      <c r="U628" s="1"/>
      <c r="V628" s="1"/>
    </row>
    <row r="629" spans="1:22" x14ac:dyDescent="0.25">
      <c r="A629" s="1"/>
      <c r="B629" s="1"/>
      <c r="C629" s="1"/>
      <c r="D629" s="1"/>
      <c r="E629" s="110"/>
      <c r="F629" s="1"/>
      <c r="G629" s="1"/>
      <c r="H629" s="1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3"/>
      <c r="U629" s="1"/>
      <c r="V629" s="1"/>
    </row>
    <row r="630" spans="1:22" x14ac:dyDescent="0.25">
      <c r="A630" s="1"/>
      <c r="B630" s="1"/>
      <c r="C630" s="1"/>
      <c r="D630" s="1"/>
      <c r="E630" s="110"/>
      <c r="F630" s="1"/>
      <c r="G630" s="1"/>
      <c r="H630" s="1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3"/>
      <c r="U630" s="1"/>
      <c r="V630" s="1"/>
    </row>
    <row r="631" spans="1:22" x14ac:dyDescent="0.25">
      <c r="A631" s="1"/>
      <c r="B631" s="1"/>
      <c r="C631" s="1"/>
      <c r="D631" s="1"/>
      <c r="E631" s="110"/>
      <c r="F631" s="1"/>
      <c r="G631" s="1"/>
      <c r="H631" s="1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3"/>
      <c r="U631" s="1"/>
      <c r="V631" s="1"/>
    </row>
    <row r="632" spans="1:22" x14ac:dyDescent="0.25">
      <c r="A632" s="1"/>
      <c r="B632" s="1"/>
      <c r="C632" s="1"/>
      <c r="D632" s="1"/>
      <c r="E632" s="110"/>
      <c r="F632" s="1"/>
      <c r="G632" s="1"/>
      <c r="H632" s="1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3"/>
      <c r="U632" s="1"/>
      <c r="V632" s="1"/>
    </row>
    <row r="633" spans="1:22" x14ac:dyDescent="0.25">
      <c r="A633" s="1"/>
      <c r="B633" s="1"/>
      <c r="C633" s="1"/>
      <c r="D633" s="1"/>
      <c r="E633" s="110"/>
      <c r="F633" s="1"/>
      <c r="G633" s="1"/>
      <c r="H633" s="1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3"/>
      <c r="U633" s="1"/>
      <c r="V633" s="1"/>
    </row>
    <row r="634" spans="1:22" x14ac:dyDescent="0.25">
      <c r="A634" s="1"/>
      <c r="B634" s="1"/>
      <c r="C634" s="1"/>
      <c r="D634" s="1"/>
      <c r="E634" s="110"/>
      <c r="F634" s="1"/>
      <c r="G634" s="1"/>
      <c r="H634" s="1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3"/>
      <c r="U634" s="1"/>
      <c r="V634" s="1"/>
    </row>
    <row r="635" spans="1:22" x14ac:dyDescent="0.25">
      <c r="A635" s="1"/>
      <c r="B635" s="1"/>
      <c r="C635" s="1"/>
      <c r="D635" s="1"/>
      <c r="E635" s="110"/>
      <c r="F635" s="1"/>
      <c r="G635" s="1"/>
      <c r="H635" s="1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3"/>
      <c r="U635" s="1"/>
      <c r="V635" s="1"/>
    </row>
    <row r="636" spans="1:22" x14ac:dyDescent="0.25">
      <c r="A636" s="1"/>
      <c r="B636" s="1"/>
      <c r="C636" s="1"/>
      <c r="D636" s="1"/>
      <c r="E636" s="110"/>
      <c r="F636" s="1"/>
      <c r="G636" s="1"/>
      <c r="H636" s="1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3"/>
      <c r="U636" s="1"/>
      <c r="V636" s="1"/>
    </row>
    <row r="637" spans="1:22" x14ac:dyDescent="0.25">
      <c r="A637" s="1"/>
      <c r="B637" s="1"/>
      <c r="C637" s="1"/>
      <c r="D637" s="1"/>
      <c r="E637" s="110"/>
      <c r="F637" s="1"/>
      <c r="G637" s="1"/>
      <c r="H637" s="1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3"/>
      <c r="U637" s="1"/>
      <c r="V637" s="1"/>
    </row>
    <row r="638" spans="1:22" x14ac:dyDescent="0.25">
      <c r="A638" s="1"/>
      <c r="B638" s="1"/>
      <c r="C638" s="1"/>
      <c r="D638" s="1"/>
      <c r="E638" s="110"/>
      <c r="F638" s="1"/>
      <c r="G638" s="1"/>
      <c r="H638" s="1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3"/>
      <c r="U638" s="1"/>
      <c r="V638" s="1"/>
    </row>
    <row r="639" spans="1:22" x14ac:dyDescent="0.25">
      <c r="A639" s="1"/>
      <c r="B639" s="1"/>
      <c r="C639" s="1"/>
      <c r="D639" s="1"/>
      <c r="E639" s="110"/>
      <c r="F639" s="1"/>
      <c r="G639" s="1"/>
      <c r="H639" s="1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3"/>
      <c r="U639" s="1"/>
      <c r="V639" s="1"/>
    </row>
    <row r="640" spans="1:22" x14ac:dyDescent="0.25">
      <c r="A640" s="1"/>
      <c r="B640" s="1"/>
      <c r="C640" s="1"/>
      <c r="D640" s="1"/>
      <c r="E640" s="110"/>
      <c r="F640" s="1"/>
      <c r="G640" s="1"/>
      <c r="H640" s="1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3"/>
      <c r="U640" s="1"/>
      <c r="V640" s="1"/>
    </row>
    <row r="641" spans="1:22" x14ac:dyDescent="0.25">
      <c r="A641" s="1"/>
      <c r="B641" s="1"/>
      <c r="C641" s="1"/>
      <c r="D641" s="1"/>
      <c r="E641" s="110"/>
      <c r="F641" s="1"/>
      <c r="G641" s="1"/>
      <c r="H641" s="1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3"/>
      <c r="U641" s="1"/>
      <c r="V641" s="1"/>
    </row>
    <row r="642" spans="1:22" x14ac:dyDescent="0.25">
      <c r="A642" s="1"/>
      <c r="B642" s="1"/>
      <c r="C642" s="1"/>
      <c r="D642" s="1"/>
      <c r="E642" s="110"/>
      <c r="F642" s="1"/>
      <c r="G642" s="1"/>
      <c r="H642" s="1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3"/>
      <c r="U642" s="1"/>
      <c r="V642" s="1"/>
    </row>
    <row r="643" spans="1:22" x14ac:dyDescent="0.25">
      <c r="A643" s="1"/>
      <c r="B643" s="1"/>
      <c r="C643" s="1"/>
      <c r="D643" s="1"/>
      <c r="E643" s="110"/>
      <c r="F643" s="1"/>
      <c r="G643" s="1"/>
      <c r="H643" s="1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3"/>
      <c r="U643" s="1"/>
      <c r="V643" s="1"/>
    </row>
    <row r="644" spans="1:22" x14ac:dyDescent="0.25">
      <c r="A644" s="1"/>
      <c r="B644" s="1"/>
      <c r="C644" s="1"/>
      <c r="D644" s="1"/>
      <c r="E644" s="110"/>
      <c r="F644" s="1"/>
      <c r="G644" s="1"/>
      <c r="H644" s="1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3"/>
      <c r="U644" s="1"/>
      <c r="V644" s="1"/>
    </row>
    <row r="645" spans="1:22" x14ac:dyDescent="0.25">
      <c r="A645" s="1"/>
      <c r="B645" s="1"/>
      <c r="C645" s="1"/>
      <c r="D645" s="1"/>
      <c r="E645" s="110"/>
      <c r="F645" s="1"/>
      <c r="G645" s="1"/>
      <c r="H645" s="1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3"/>
      <c r="U645" s="1"/>
      <c r="V645" s="1"/>
    </row>
    <row r="646" spans="1:22" x14ac:dyDescent="0.25">
      <c r="A646" s="1"/>
      <c r="B646" s="1"/>
      <c r="C646" s="1"/>
      <c r="D646" s="1"/>
      <c r="E646" s="110"/>
      <c r="F646" s="1"/>
      <c r="G646" s="1"/>
      <c r="H646" s="1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3"/>
      <c r="U646" s="1"/>
      <c r="V646" s="1"/>
    </row>
    <row r="647" spans="1:22" x14ac:dyDescent="0.25">
      <c r="A647" s="1"/>
      <c r="B647" s="1"/>
      <c r="C647" s="1"/>
      <c r="D647" s="1"/>
      <c r="E647" s="110"/>
      <c r="F647" s="1"/>
      <c r="G647" s="1"/>
      <c r="H647" s="1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3"/>
      <c r="U647" s="1"/>
      <c r="V647" s="1"/>
    </row>
    <row r="648" spans="1:22" x14ac:dyDescent="0.25">
      <c r="A648" s="1"/>
      <c r="B648" s="1"/>
      <c r="C648" s="1"/>
      <c r="D648" s="1"/>
      <c r="E648" s="110"/>
      <c r="F648" s="1"/>
      <c r="G648" s="1"/>
      <c r="H648" s="1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3"/>
      <c r="U648" s="1"/>
      <c r="V648" s="1"/>
    </row>
    <row r="649" spans="1:22" x14ac:dyDescent="0.25">
      <c r="A649" s="1"/>
      <c r="B649" s="1"/>
      <c r="C649" s="1"/>
      <c r="D649" s="1"/>
      <c r="E649" s="110"/>
      <c r="F649" s="1"/>
      <c r="G649" s="1"/>
      <c r="H649" s="1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3"/>
      <c r="U649" s="1"/>
      <c r="V649" s="1"/>
    </row>
    <row r="650" spans="1:22" x14ac:dyDescent="0.25">
      <c r="A650" s="1"/>
      <c r="B650" s="1"/>
      <c r="C650" s="1"/>
      <c r="D650" s="1"/>
      <c r="E650" s="110"/>
      <c r="F650" s="1"/>
      <c r="G650" s="1"/>
      <c r="H650" s="1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3"/>
      <c r="U650" s="1"/>
      <c r="V650" s="1"/>
    </row>
    <row r="651" spans="1:22" x14ac:dyDescent="0.25">
      <c r="A651" s="1"/>
      <c r="B651" s="1"/>
      <c r="C651" s="1"/>
      <c r="D651" s="1"/>
      <c r="E651" s="110"/>
      <c r="F651" s="1"/>
      <c r="G651" s="1"/>
      <c r="H651" s="1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3"/>
      <c r="U651" s="1"/>
      <c r="V651" s="1"/>
    </row>
    <row r="652" spans="1:22" x14ac:dyDescent="0.25">
      <c r="A652" s="1"/>
      <c r="B652" s="1"/>
      <c r="C652" s="1"/>
      <c r="D652" s="1"/>
      <c r="E652" s="110"/>
      <c r="F652" s="1"/>
      <c r="G652" s="1"/>
      <c r="H652" s="1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3"/>
      <c r="U652" s="1"/>
      <c r="V652" s="1"/>
    </row>
    <row r="653" spans="1:22" x14ac:dyDescent="0.25">
      <c r="A653" s="1"/>
      <c r="B653" s="1"/>
      <c r="C653" s="1"/>
      <c r="D653" s="1"/>
      <c r="E653" s="110"/>
      <c r="F653" s="1"/>
      <c r="G653" s="1"/>
      <c r="H653" s="1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3"/>
      <c r="U653" s="1"/>
      <c r="V653" s="1"/>
    </row>
    <row r="654" spans="1:22" x14ac:dyDescent="0.25">
      <c r="A654" s="1"/>
      <c r="B654" s="1"/>
      <c r="C654" s="1"/>
      <c r="D654" s="1"/>
      <c r="E654" s="110"/>
      <c r="F654" s="1"/>
      <c r="G654" s="1"/>
      <c r="H654" s="1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3"/>
      <c r="U654" s="1"/>
      <c r="V654" s="1"/>
    </row>
    <row r="655" spans="1:22" x14ac:dyDescent="0.25">
      <c r="A655" s="1"/>
      <c r="B655" s="1"/>
      <c r="C655" s="1"/>
      <c r="D655" s="1"/>
      <c r="E655" s="110"/>
      <c r="F655" s="1"/>
      <c r="G655" s="1"/>
      <c r="H655" s="1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3"/>
      <c r="U655" s="1"/>
      <c r="V655" s="1"/>
    </row>
    <row r="656" spans="1:22" x14ac:dyDescent="0.25">
      <c r="A656" s="1"/>
      <c r="B656" s="1"/>
      <c r="C656" s="1"/>
      <c r="D656" s="1"/>
      <c r="E656" s="110"/>
      <c r="F656" s="1"/>
      <c r="G656" s="1"/>
      <c r="H656" s="1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3"/>
      <c r="U656" s="1"/>
      <c r="V656" s="1"/>
    </row>
    <row r="657" spans="1:22" x14ac:dyDescent="0.25">
      <c r="A657" s="1"/>
      <c r="B657" s="1"/>
      <c r="C657" s="1"/>
      <c r="D657" s="1"/>
      <c r="E657" s="110"/>
      <c r="F657" s="1"/>
      <c r="G657" s="1"/>
      <c r="H657" s="1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3"/>
      <c r="U657" s="1"/>
      <c r="V657" s="1"/>
    </row>
    <row r="658" spans="1:22" x14ac:dyDescent="0.25">
      <c r="A658" s="1"/>
      <c r="B658" s="1"/>
      <c r="C658" s="1"/>
      <c r="D658" s="1"/>
      <c r="E658" s="110"/>
      <c r="F658" s="1"/>
      <c r="G658" s="1"/>
      <c r="H658" s="1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3"/>
      <c r="U658" s="1"/>
      <c r="V658" s="1"/>
    </row>
    <row r="659" spans="1:22" x14ac:dyDescent="0.25">
      <c r="A659" s="1"/>
      <c r="B659" s="1"/>
      <c r="C659" s="1"/>
      <c r="D659" s="1"/>
      <c r="E659" s="110"/>
      <c r="F659" s="1"/>
      <c r="G659" s="1"/>
      <c r="H659" s="1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3"/>
      <c r="U659" s="1"/>
      <c r="V659" s="1"/>
    </row>
    <row r="660" spans="1:22" x14ac:dyDescent="0.25">
      <c r="A660" s="1"/>
      <c r="B660" s="1"/>
      <c r="C660" s="1"/>
      <c r="D660" s="1"/>
      <c r="E660" s="110"/>
      <c r="F660" s="1"/>
      <c r="G660" s="1"/>
      <c r="H660" s="1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3"/>
      <c r="U660" s="1"/>
      <c r="V660" s="1"/>
    </row>
    <row r="661" spans="1:22" x14ac:dyDescent="0.25">
      <c r="A661" s="1"/>
      <c r="B661" s="1"/>
      <c r="C661" s="1"/>
      <c r="D661" s="1"/>
      <c r="E661" s="110"/>
      <c r="F661" s="1"/>
      <c r="G661" s="1"/>
      <c r="H661" s="1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3"/>
      <c r="U661" s="1"/>
      <c r="V661" s="1"/>
    </row>
    <row r="662" spans="1:22" x14ac:dyDescent="0.25">
      <c r="A662" s="1"/>
      <c r="B662" s="1"/>
      <c r="C662" s="1"/>
      <c r="D662" s="1"/>
      <c r="E662" s="110"/>
      <c r="F662" s="1"/>
      <c r="G662" s="1"/>
      <c r="H662" s="1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3"/>
      <c r="U662" s="1"/>
      <c r="V662" s="1"/>
    </row>
    <row r="663" spans="1:22" x14ac:dyDescent="0.25">
      <c r="A663" s="1"/>
      <c r="B663" s="1"/>
      <c r="C663" s="1"/>
      <c r="D663" s="1"/>
      <c r="E663" s="110"/>
      <c r="F663" s="1"/>
      <c r="G663" s="1"/>
      <c r="H663" s="1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3"/>
      <c r="U663" s="1"/>
      <c r="V663" s="1"/>
    </row>
    <row r="664" spans="1:22" x14ac:dyDescent="0.25">
      <c r="A664" s="1"/>
      <c r="B664" s="1"/>
      <c r="C664" s="1"/>
      <c r="D664" s="1"/>
      <c r="E664" s="110"/>
      <c r="F664" s="1"/>
      <c r="G664" s="1"/>
      <c r="H664" s="1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3"/>
      <c r="U664" s="1"/>
      <c r="V664" s="1"/>
    </row>
    <row r="665" spans="1:22" x14ac:dyDescent="0.25">
      <c r="A665" s="1"/>
      <c r="B665" s="1"/>
      <c r="C665" s="1"/>
      <c r="D665" s="1"/>
      <c r="E665" s="110"/>
      <c r="F665" s="1"/>
      <c r="G665" s="1"/>
      <c r="H665" s="1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3"/>
      <c r="U665" s="1"/>
      <c r="V665" s="1"/>
    </row>
    <row r="666" spans="1:22" x14ac:dyDescent="0.25">
      <c r="A666" s="1"/>
      <c r="B666" s="1"/>
      <c r="C666" s="1"/>
      <c r="D666" s="1"/>
      <c r="E666" s="110"/>
      <c r="F666" s="1"/>
      <c r="G666" s="1"/>
      <c r="H666" s="1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3"/>
      <c r="U666" s="1"/>
      <c r="V666" s="1"/>
    </row>
    <row r="667" spans="1:22" x14ac:dyDescent="0.25">
      <c r="A667" s="1"/>
      <c r="B667" s="1"/>
      <c r="C667" s="1"/>
      <c r="D667" s="1"/>
      <c r="E667" s="110"/>
      <c r="F667" s="1"/>
      <c r="G667" s="1"/>
      <c r="H667" s="1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3"/>
      <c r="U667" s="1"/>
      <c r="V667" s="1"/>
    </row>
    <row r="668" spans="1:22" x14ac:dyDescent="0.25">
      <c r="A668" s="1"/>
      <c r="B668" s="1"/>
      <c r="C668" s="1"/>
      <c r="D668" s="1"/>
      <c r="E668" s="110"/>
      <c r="F668" s="1"/>
      <c r="G668" s="1"/>
      <c r="H668" s="1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3"/>
      <c r="U668" s="1"/>
      <c r="V668" s="1"/>
    </row>
    <row r="669" spans="1:22" x14ac:dyDescent="0.25">
      <c r="A669" s="1"/>
      <c r="B669" s="1"/>
      <c r="C669" s="1"/>
      <c r="D669" s="1"/>
      <c r="E669" s="110"/>
      <c r="F669" s="1"/>
      <c r="G669" s="1"/>
      <c r="H669" s="1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3"/>
      <c r="U669" s="1"/>
      <c r="V669" s="1"/>
    </row>
    <row r="670" spans="1:22" x14ac:dyDescent="0.25">
      <c r="A670" s="1"/>
      <c r="B670" s="1"/>
      <c r="C670" s="1"/>
      <c r="D670" s="1"/>
      <c r="E670" s="110"/>
      <c r="F670" s="1"/>
      <c r="G670" s="1"/>
      <c r="H670" s="1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3"/>
      <c r="U670" s="1"/>
      <c r="V670" s="1"/>
    </row>
    <row r="671" spans="1:22" x14ac:dyDescent="0.25">
      <c r="A671" s="1"/>
      <c r="B671" s="1"/>
      <c r="C671" s="1"/>
      <c r="D671" s="1"/>
      <c r="E671" s="110"/>
      <c r="F671" s="1"/>
      <c r="G671" s="1"/>
      <c r="H671" s="1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3"/>
      <c r="U671" s="1"/>
      <c r="V671" s="1"/>
    </row>
    <row r="672" spans="1:22" x14ac:dyDescent="0.25">
      <c r="A672" s="1"/>
      <c r="B672" s="1"/>
      <c r="C672" s="1"/>
      <c r="D672" s="1"/>
      <c r="E672" s="110"/>
      <c r="F672" s="1"/>
      <c r="G672" s="1"/>
      <c r="H672" s="1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3"/>
      <c r="U672" s="1"/>
      <c r="V672" s="1"/>
    </row>
    <row r="673" spans="1:22" x14ac:dyDescent="0.25">
      <c r="A673" s="1"/>
      <c r="B673" s="1"/>
      <c r="C673" s="1"/>
      <c r="D673" s="1"/>
      <c r="E673" s="110"/>
      <c r="F673" s="1"/>
      <c r="G673" s="1"/>
      <c r="H673" s="1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3"/>
      <c r="U673" s="1"/>
      <c r="V673" s="1"/>
    </row>
    <row r="674" spans="1:22" x14ac:dyDescent="0.25">
      <c r="A674" s="1"/>
      <c r="B674" s="1"/>
      <c r="C674" s="1"/>
      <c r="D674" s="1"/>
      <c r="E674" s="110"/>
      <c r="F674" s="1"/>
      <c r="G674" s="1"/>
      <c r="H674" s="1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3"/>
      <c r="U674" s="1"/>
      <c r="V674" s="1"/>
    </row>
    <row r="675" spans="1:22" x14ac:dyDescent="0.25">
      <c r="A675" s="1"/>
      <c r="B675" s="1"/>
      <c r="C675" s="1"/>
      <c r="D675" s="1"/>
      <c r="E675" s="110"/>
      <c r="F675" s="1"/>
      <c r="G675" s="1"/>
      <c r="H675" s="1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3"/>
      <c r="U675" s="1"/>
      <c r="V675" s="1"/>
    </row>
    <row r="676" spans="1:22" x14ac:dyDescent="0.25">
      <c r="A676" s="1"/>
      <c r="B676" s="1"/>
      <c r="C676" s="1"/>
      <c r="D676" s="1"/>
      <c r="E676" s="110"/>
      <c r="F676" s="1"/>
      <c r="G676" s="1"/>
      <c r="H676" s="1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3"/>
      <c r="U676" s="1"/>
      <c r="V676" s="1"/>
    </row>
    <row r="677" spans="1:22" x14ac:dyDescent="0.25">
      <c r="A677" s="1"/>
      <c r="B677" s="1"/>
      <c r="C677" s="1"/>
      <c r="D677" s="1"/>
      <c r="E677" s="110"/>
      <c r="F677" s="1"/>
      <c r="G677" s="1"/>
      <c r="H677" s="1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3"/>
      <c r="U677" s="1"/>
      <c r="V677" s="1"/>
    </row>
    <row r="678" spans="1:22" x14ac:dyDescent="0.25">
      <c r="A678" s="1"/>
      <c r="B678" s="1"/>
      <c r="C678" s="1"/>
      <c r="D678" s="1"/>
      <c r="E678" s="110"/>
      <c r="F678" s="1"/>
      <c r="G678" s="1"/>
      <c r="H678" s="1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3"/>
      <c r="U678" s="1"/>
      <c r="V678" s="1"/>
    </row>
    <row r="679" spans="1:22" x14ac:dyDescent="0.25">
      <c r="A679" s="1"/>
      <c r="B679" s="1"/>
      <c r="C679" s="1"/>
      <c r="D679" s="1"/>
      <c r="E679" s="110"/>
      <c r="F679" s="1"/>
      <c r="G679" s="1"/>
      <c r="H679" s="1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3"/>
      <c r="U679" s="1"/>
      <c r="V679" s="1"/>
    </row>
    <row r="680" spans="1:22" x14ac:dyDescent="0.25">
      <c r="A680" s="1"/>
      <c r="B680" s="1"/>
      <c r="C680" s="1"/>
      <c r="D680" s="1"/>
      <c r="E680" s="110"/>
      <c r="F680" s="1"/>
      <c r="G680" s="1"/>
      <c r="H680" s="1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3"/>
      <c r="U680" s="1"/>
      <c r="V680" s="1"/>
    </row>
    <row r="681" spans="1:22" x14ac:dyDescent="0.25">
      <c r="A681" s="1"/>
      <c r="B681" s="1"/>
      <c r="C681" s="1"/>
      <c r="D681" s="1"/>
      <c r="E681" s="110"/>
      <c r="F681" s="1"/>
      <c r="G681" s="1"/>
      <c r="H681" s="1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3"/>
      <c r="U681" s="1"/>
      <c r="V681" s="1"/>
    </row>
    <row r="682" spans="1:22" x14ac:dyDescent="0.25">
      <c r="A682" s="1"/>
      <c r="B682" s="1"/>
      <c r="C682" s="1"/>
      <c r="D682" s="1"/>
      <c r="E682" s="110"/>
      <c r="F682" s="1"/>
      <c r="G682" s="1"/>
      <c r="H682" s="1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3"/>
      <c r="U682" s="1"/>
      <c r="V682" s="1"/>
    </row>
    <row r="683" spans="1:22" x14ac:dyDescent="0.25">
      <c r="A683" s="1"/>
      <c r="B683" s="1"/>
      <c r="C683" s="1"/>
      <c r="D683" s="1"/>
      <c r="E683" s="110"/>
      <c r="F683" s="1"/>
      <c r="G683" s="1"/>
      <c r="H683" s="1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3"/>
      <c r="U683" s="1"/>
      <c r="V683" s="1"/>
    </row>
    <row r="684" spans="1:22" x14ac:dyDescent="0.25">
      <c r="A684" s="1"/>
      <c r="B684" s="1"/>
      <c r="C684" s="1"/>
      <c r="D684" s="1"/>
      <c r="E684" s="110"/>
      <c r="F684" s="1"/>
      <c r="G684" s="1"/>
      <c r="H684" s="1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3"/>
      <c r="U684" s="1"/>
      <c r="V684" s="1"/>
    </row>
    <row r="685" spans="1:22" x14ac:dyDescent="0.25">
      <c r="A685" s="1"/>
      <c r="B685" s="1"/>
      <c r="C685" s="1"/>
      <c r="D685" s="1"/>
      <c r="E685" s="110"/>
      <c r="F685" s="1"/>
      <c r="G685" s="1"/>
      <c r="H685" s="1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3"/>
      <c r="U685" s="1"/>
      <c r="V685" s="1"/>
    </row>
    <row r="686" spans="1:22" x14ac:dyDescent="0.25">
      <c r="A686" s="1"/>
      <c r="B686" s="1"/>
      <c r="C686" s="1"/>
      <c r="D686" s="1"/>
      <c r="E686" s="110"/>
      <c r="F686" s="1"/>
      <c r="G686" s="1"/>
      <c r="H686" s="1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3"/>
      <c r="U686" s="1"/>
      <c r="V686" s="1"/>
    </row>
    <row r="687" spans="1:22" x14ac:dyDescent="0.25">
      <c r="A687" s="1"/>
      <c r="B687" s="1"/>
      <c r="C687" s="1"/>
      <c r="D687" s="1"/>
      <c r="E687" s="110"/>
      <c r="F687" s="1"/>
      <c r="G687" s="1"/>
      <c r="H687" s="1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3"/>
      <c r="U687" s="1"/>
      <c r="V687" s="1"/>
    </row>
    <row r="688" spans="1:22" x14ac:dyDescent="0.25">
      <c r="A688" s="1"/>
      <c r="B688" s="1"/>
      <c r="C688" s="1"/>
      <c r="D688" s="1"/>
      <c r="E688" s="110"/>
      <c r="F688" s="1"/>
      <c r="G688" s="1"/>
      <c r="H688" s="1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3"/>
      <c r="U688" s="1"/>
      <c r="V688" s="1"/>
    </row>
    <row r="689" spans="1:22" x14ac:dyDescent="0.25">
      <c r="A689" s="1"/>
      <c r="B689" s="1"/>
      <c r="C689" s="1"/>
      <c r="D689" s="1"/>
      <c r="E689" s="110"/>
      <c r="F689" s="1"/>
      <c r="G689" s="1"/>
      <c r="H689" s="1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3"/>
      <c r="U689" s="1"/>
      <c r="V689" s="1"/>
    </row>
    <row r="690" spans="1:22" x14ac:dyDescent="0.25">
      <c r="A690" s="1"/>
      <c r="B690" s="1"/>
      <c r="C690" s="1"/>
      <c r="D690" s="1"/>
      <c r="E690" s="110"/>
      <c r="F690" s="1"/>
      <c r="G690" s="1"/>
      <c r="H690" s="1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3"/>
      <c r="U690" s="1"/>
      <c r="V690" s="1"/>
    </row>
    <row r="691" spans="1:22" x14ac:dyDescent="0.25">
      <c r="A691" s="1"/>
      <c r="B691" s="1"/>
      <c r="C691" s="1"/>
      <c r="D691" s="1"/>
      <c r="E691" s="110"/>
      <c r="F691" s="1"/>
      <c r="G691" s="1"/>
      <c r="H691" s="1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3"/>
      <c r="U691" s="1"/>
      <c r="V691" s="1"/>
    </row>
    <row r="692" spans="1:22" x14ac:dyDescent="0.25">
      <c r="A692" s="1"/>
      <c r="B692" s="1"/>
      <c r="C692" s="1"/>
      <c r="D692" s="1"/>
      <c r="E692" s="110"/>
      <c r="F692" s="1"/>
      <c r="G692" s="1"/>
      <c r="H692" s="1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3"/>
      <c r="U692" s="1"/>
      <c r="V692" s="1"/>
    </row>
    <row r="693" spans="1:22" x14ac:dyDescent="0.25">
      <c r="A693" s="1"/>
      <c r="B693" s="1"/>
      <c r="C693" s="1"/>
      <c r="D693" s="1"/>
      <c r="E693" s="110"/>
      <c r="F693" s="1"/>
      <c r="G693" s="1"/>
      <c r="H693" s="1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3"/>
      <c r="U693" s="1"/>
      <c r="V693" s="1"/>
    </row>
    <row r="694" spans="1:22" x14ac:dyDescent="0.25">
      <c r="A694" s="1"/>
      <c r="B694" s="1"/>
      <c r="C694" s="1"/>
      <c r="D694" s="1"/>
      <c r="E694" s="110"/>
      <c r="F694" s="1"/>
      <c r="G694" s="1"/>
      <c r="H694" s="1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3"/>
      <c r="U694" s="1"/>
      <c r="V694" s="1"/>
    </row>
    <row r="695" spans="1:22" x14ac:dyDescent="0.25">
      <c r="A695" s="1"/>
      <c r="B695" s="1"/>
      <c r="C695" s="1"/>
      <c r="D695" s="1"/>
      <c r="E695" s="110"/>
      <c r="F695" s="1"/>
      <c r="G695" s="1"/>
      <c r="H695" s="1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3"/>
      <c r="U695" s="1"/>
      <c r="V695" s="1"/>
    </row>
    <row r="696" spans="1:22" x14ac:dyDescent="0.25">
      <c r="A696" s="1"/>
      <c r="B696" s="1"/>
      <c r="C696" s="1"/>
      <c r="D696" s="1"/>
      <c r="E696" s="110"/>
      <c r="F696" s="1"/>
      <c r="G696" s="1"/>
      <c r="H696" s="1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3"/>
      <c r="U696" s="1"/>
      <c r="V696" s="1"/>
    </row>
    <row r="697" spans="1:22" x14ac:dyDescent="0.25">
      <c r="A697" s="1"/>
      <c r="B697" s="1"/>
      <c r="C697" s="1"/>
      <c r="D697" s="1"/>
      <c r="E697" s="110"/>
      <c r="F697" s="1"/>
      <c r="G697" s="1"/>
      <c r="H697" s="1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3"/>
      <c r="U697" s="1"/>
      <c r="V697" s="1"/>
    </row>
    <row r="698" spans="1:22" x14ac:dyDescent="0.25">
      <c r="A698" s="1"/>
      <c r="B698" s="1"/>
      <c r="C698" s="1"/>
      <c r="D698" s="1"/>
      <c r="E698" s="110"/>
      <c r="F698" s="1"/>
      <c r="G698" s="1"/>
      <c r="H698" s="1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3"/>
      <c r="U698" s="1"/>
      <c r="V698" s="1"/>
    </row>
    <row r="699" spans="1:22" x14ac:dyDescent="0.25">
      <c r="A699" s="1"/>
      <c r="B699" s="1"/>
      <c r="C699" s="1"/>
      <c r="D699" s="1"/>
      <c r="E699" s="110"/>
      <c r="F699" s="1"/>
      <c r="G699" s="1"/>
      <c r="H699" s="1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3"/>
      <c r="U699" s="1"/>
      <c r="V699" s="1"/>
    </row>
    <row r="700" spans="1:22" x14ac:dyDescent="0.25">
      <c r="A700" s="1"/>
      <c r="B700" s="1"/>
      <c r="C700" s="1"/>
      <c r="D700" s="1"/>
      <c r="E700" s="110"/>
      <c r="F700" s="1"/>
      <c r="G700" s="1"/>
      <c r="H700" s="1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3"/>
      <c r="U700" s="1"/>
      <c r="V700" s="1"/>
    </row>
    <row r="701" spans="1:22" x14ac:dyDescent="0.25">
      <c r="A701" s="1"/>
      <c r="B701" s="1"/>
      <c r="C701" s="1"/>
      <c r="D701" s="1"/>
      <c r="E701" s="110"/>
      <c r="F701" s="1"/>
      <c r="G701" s="1"/>
      <c r="H701" s="1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3"/>
      <c r="U701" s="1"/>
      <c r="V701" s="1"/>
    </row>
    <row r="702" spans="1:22" x14ac:dyDescent="0.25">
      <c r="A702" s="1"/>
      <c r="B702" s="1"/>
      <c r="C702" s="1"/>
      <c r="D702" s="1"/>
      <c r="E702" s="110"/>
      <c r="F702" s="1"/>
      <c r="G702" s="1"/>
      <c r="H702" s="1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3"/>
      <c r="U702" s="1"/>
      <c r="V702" s="1"/>
    </row>
    <row r="703" spans="1:22" x14ac:dyDescent="0.25">
      <c r="A703" s="1"/>
      <c r="B703" s="1"/>
      <c r="C703" s="1"/>
      <c r="D703" s="1"/>
      <c r="E703" s="110"/>
      <c r="F703" s="1"/>
      <c r="G703" s="1"/>
      <c r="H703" s="1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3"/>
      <c r="U703" s="1"/>
      <c r="V703" s="1"/>
    </row>
    <row r="704" spans="1:22" x14ac:dyDescent="0.25">
      <c r="A704" s="1"/>
      <c r="B704" s="1"/>
      <c r="C704" s="1"/>
      <c r="D704" s="1"/>
      <c r="E704" s="110"/>
      <c r="F704" s="1"/>
      <c r="G704" s="1"/>
      <c r="H704" s="1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3"/>
      <c r="U704" s="1"/>
      <c r="V704" s="1"/>
    </row>
    <row r="705" spans="1:22" x14ac:dyDescent="0.25">
      <c r="A705" s="1"/>
      <c r="B705" s="1"/>
      <c r="C705" s="1"/>
      <c r="D705" s="1"/>
      <c r="E705" s="110"/>
      <c r="F705" s="1"/>
      <c r="G705" s="1"/>
      <c r="H705" s="1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3"/>
      <c r="U705" s="1"/>
      <c r="V705" s="1"/>
    </row>
    <row r="706" spans="1:22" x14ac:dyDescent="0.25">
      <c r="A706" s="1"/>
      <c r="B706" s="1"/>
      <c r="C706" s="1"/>
      <c r="D706" s="1"/>
      <c r="E706" s="110"/>
      <c r="F706" s="1"/>
      <c r="G706" s="1"/>
      <c r="H706" s="1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3"/>
      <c r="U706" s="1"/>
      <c r="V706" s="1"/>
    </row>
    <row r="707" spans="1:22" x14ac:dyDescent="0.25">
      <c r="A707" s="1"/>
      <c r="B707" s="1"/>
      <c r="C707" s="1"/>
      <c r="D707" s="1"/>
      <c r="E707" s="110"/>
      <c r="F707" s="1"/>
      <c r="G707" s="1"/>
      <c r="H707" s="1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3"/>
      <c r="U707" s="1"/>
      <c r="V707" s="1"/>
    </row>
    <row r="708" spans="1:22" x14ac:dyDescent="0.25">
      <c r="A708" s="1"/>
      <c r="B708" s="1"/>
      <c r="C708" s="1"/>
      <c r="D708" s="1"/>
      <c r="E708" s="110"/>
      <c r="F708" s="1"/>
      <c r="G708" s="1"/>
      <c r="H708" s="1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3"/>
      <c r="U708" s="1"/>
      <c r="V708" s="1"/>
    </row>
    <row r="709" spans="1:22" x14ac:dyDescent="0.25">
      <c r="A709" s="1"/>
      <c r="B709" s="1"/>
      <c r="C709" s="1"/>
      <c r="D709" s="1"/>
      <c r="E709" s="110"/>
      <c r="F709" s="1"/>
      <c r="G709" s="1"/>
      <c r="H709" s="1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3"/>
      <c r="U709" s="1"/>
      <c r="V709" s="1"/>
    </row>
    <row r="710" spans="1:22" x14ac:dyDescent="0.25">
      <c r="A710" s="1"/>
      <c r="B710" s="1"/>
      <c r="C710" s="1"/>
      <c r="D710" s="1"/>
      <c r="E710" s="110"/>
      <c r="F710" s="1"/>
      <c r="G710" s="1"/>
      <c r="H710" s="1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3"/>
      <c r="U710" s="1"/>
      <c r="V710" s="1"/>
    </row>
    <row r="711" spans="1:22" x14ac:dyDescent="0.25">
      <c r="A711" s="1"/>
      <c r="B711" s="1"/>
      <c r="C711" s="1"/>
      <c r="D711" s="1"/>
      <c r="E711" s="110"/>
      <c r="F711" s="1"/>
      <c r="G711" s="1"/>
      <c r="H711" s="1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3"/>
      <c r="U711" s="1"/>
      <c r="V711" s="1"/>
    </row>
    <row r="712" spans="1:22" x14ac:dyDescent="0.25">
      <c r="A712" s="1"/>
      <c r="B712" s="1"/>
      <c r="C712" s="1"/>
      <c r="D712" s="1"/>
      <c r="E712" s="110"/>
      <c r="F712" s="1"/>
      <c r="G712" s="1"/>
      <c r="H712" s="1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3"/>
      <c r="U712" s="1"/>
      <c r="V712" s="1"/>
    </row>
    <row r="713" spans="1:22" x14ac:dyDescent="0.25">
      <c r="A713" s="1"/>
      <c r="B713" s="1"/>
      <c r="C713" s="1"/>
      <c r="D713" s="1"/>
      <c r="E713" s="110"/>
      <c r="F713" s="1"/>
      <c r="G713" s="1"/>
      <c r="H713" s="1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3"/>
      <c r="U713" s="1"/>
      <c r="V713" s="1"/>
    </row>
    <row r="714" spans="1:22" x14ac:dyDescent="0.25">
      <c r="A714" s="1"/>
      <c r="B714" s="1"/>
      <c r="C714" s="1"/>
      <c r="D714" s="1"/>
      <c r="E714" s="110"/>
      <c r="F714" s="1"/>
      <c r="G714" s="1"/>
      <c r="H714" s="1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3"/>
      <c r="U714" s="1"/>
      <c r="V714" s="1"/>
    </row>
    <row r="715" spans="1:22" x14ac:dyDescent="0.25">
      <c r="A715" s="1"/>
      <c r="B715" s="1"/>
      <c r="C715" s="1"/>
      <c r="D715" s="1"/>
      <c r="E715" s="110"/>
      <c r="F715" s="1"/>
      <c r="G715" s="1"/>
      <c r="H715" s="1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3"/>
      <c r="U715" s="1"/>
      <c r="V715" s="1"/>
    </row>
    <row r="716" spans="1:22" x14ac:dyDescent="0.25">
      <c r="A716" s="1"/>
      <c r="B716" s="1"/>
      <c r="C716" s="1"/>
      <c r="D716" s="1"/>
      <c r="E716" s="110"/>
      <c r="F716" s="1"/>
      <c r="G716" s="1"/>
      <c r="H716" s="1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3"/>
      <c r="U716" s="1"/>
      <c r="V716" s="1"/>
    </row>
    <row r="717" spans="1:22" x14ac:dyDescent="0.25">
      <c r="A717" s="1"/>
      <c r="B717" s="1"/>
      <c r="C717" s="1"/>
      <c r="D717" s="1"/>
      <c r="E717" s="110"/>
      <c r="F717" s="1"/>
      <c r="G717" s="1"/>
      <c r="H717" s="1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3"/>
      <c r="U717" s="1"/>
      <c r="V717" s="1"/>
    </row>
    <row r="718" spans="1:22" x14ac:dyDescent="0.25">
      <c r="A718" s="1"/>
      <c r="B718" s="1"/>
      <c r="C718" s="1"/>
      <c r="D718" s="1"/>
      <c r="E718" s="110"/>
      <c r="F718" s="1"/>
      <c r="G718" s="1"/>
      <c r="H718" s="1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3"/>
      <c r="U718" s="1"/>
      <c r="V718" s="1"/>
    </row>
    <row r="719" spans="1:22" x14ac:dyDescent="0.25">
      <c r="A719" s="1"/>
      <c r="B719" s="1"/>
      <c r="C719" s="1"/>
      <c r="D719" s="1"/>
      <c r="E719" s="110"/>
      <c r="F719" s="1"/>
      <c r="G719" s="1"/>
      <c r="H719" s="1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3"/>
      <c r="U719" s="1"/>
      <c r="V719" s="1"/>
    </row>
    <row r="720" spans="1:22" x14ac:dyDescent="0.25">
      <c r="A720" s="1"/>
      <c r="B720" s="1"/>
      <c r="C720" s="1"/>
      <c r="D720" s="1"/>
      <c r="E720" s="110"/>
      <c r="F720" s="1"/>
      <c r="G720" s="1"/>
      <c r="H720" s="1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3"/>
      <c r="U720" s="1"/>
      <c r="V720" s="1"/>
    </row>
    <row r="721" spans="1:22" x14ac:dyDescent="0.25">
      <c r="A721" s="1"/>
      <c r="B721" s="1"/>
      <c r="C721" s="1"/>
      <c r="D721" s="1"/>
      <c r="E721" s="110"/>
      <c r="F721" s="1"/>
      <c r="G721" s="1"/>
      <c r="H721" s="1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3"/>
      <c r="U721" s="1"/>
      <c r="V721" s="1"/>
    </row>
    <row r="722" spans="1:22" x14ac:dyDescent="0.25">
      <c r="A722" s="1"/>
      <c r="B722" s="1"/>
      <c r="C722" s="1"/>
      <c r="D722" s="1"/>
      <c r="E722" s="110"/>
      <c r="F722" s="1"/>
      <c r="G722" s="1"/>
      <c r="H722" s="1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3"/>
      <c r="U722" s="1"/>
      <c r="V722" s="1"/>
    </row>
    <row r="723" spans="1:22" x14ac:dyDescent="0.25">
      <c r="A723" s="1"/>
      <c r="B723" s="1"/>
      <c r="C723" s="1"/>
      <c r="D723" s="1"/>
      <c r="E723" s="110"/>
      <c r="F723" s="1"/>
      <c r="G723" s="1"/>
      <c r="H723" s="1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3"/>
      <c r="U723" s="1"/>
      <c r="V723" s="1"/>
    </row>
    <row r="724" spans="1:22" x14ac:dyDescent="0.25">
      <c r="A724" s="1"/>
      <c r="B724" s="1"/>
      <c r="C724" s="1"/>
      <c r="D724" s="1"/>
      <c r="E724" s="110"/>
      <c r="F724" s="1"/>
      <c r="G724" s="1"/>
      <c r="H724" s="1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3"/>
      <c r="U724" s="1"/>
      <c r="V724" s="1"/>
    </row>
    <row r="725" spans="1:22" x14ac:dyDescent="0.25">
      <c r="A725" s="1"/>
      <c r="B725" s="1"/>
      <c r="C725" s="1"/>
      <c r="D725" s="1"/>
      <c r="E725" s="110"/>
      <c r="F725" s="1"/>
      <c r="G725" s="1"/>
      <c r="H725" s="1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3"/>
      <c r="U725" s="1"/>
      <c r="V725" s="1"/>
    </row>
    <row r="726" spans="1:22" x14ac:dyDescent="0.25">
      <c r="A726" s="1"/>
      <c r="B726" s="1"/>
      <c r="C726" s="1"/>
      <c r="D726" s="1"/>
      <c r="E726" s="110"/>
      <c r="F726" s="1"/>
      <c r="G726" s="1"/>
      <c r="H726" s="1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3"/>
      <c r="U726" s="1"/>
      <c r="V726" s="1"/>
    </row>
    <row r="727" spans="1:22" x14ac:dyDescent="0.25">
      <c r="A727" s="1"/>
      <c r="B727" s="1"/>
      <c r="C727" s="1"/>
      <c r="D727" s="1"/>
      <c r="E727" s="110"/>
      <c r="F727" s="1"/>
      <c r="G727" s="1"/>
      <c r="H727" s="1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3"/>
      <c r="U727" s="1"/>
      <c r="V727" s="1"/>
    </row>
    <row r="728" spans="1:22" x14ac:dyDescent="0.25">
      <c r="A728" s="1"/>
      <c r="B728" s="1"/>
      <c r="C728" s="1"/>
      <c r="D728" s="1"/>
      <c r="E728" s="110"/>
      <c r="F728" s="1"/>
      <c r="G728" s="1"/>
      <c r="H728" s="1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3"/>
      <c r="U728" s="1"/>
      <c r="V728" s="1"/>
    </row>
    <row r="729" spans="1:22" x14ac:dyDescent="0.25">
      <c r="A729" s="1"/>
      <c r="B729" s="1"/>
      <c r="C729" s="1"/>
      <c r="D729" s="1"/>
      <c r="E729" s="110"/>
      <c r="F729" s="1"/>
      <c r="G729" s="1"/>
      <c r="H729" s="1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3"/>
      <c r="U729" s="1"/>
      <c r="V729" s="1"/>
    </row>
    <row r="730" spans="1:22" x14ac:dyDescent="0.25">
      <c r="A730" s="1"/>
      <c r="B730" s="1"/>
      <c r="C730" s="1"/>
      <c r="D730" s="1"/>
      <c r="E730" s="110"/>
      <c r="F730" s="1"/>
      <c r="G730" s="1"/>
      <c r="H730" s="1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3"/>
      <c r="U730" s="1"/>
      <c r="V730" s="1"/>
    </row>
    <row r="731" spans="1:22" x14ac:dyDescent="0.25">
      <c r="A731" s="1"/>
      <c r="B731" s="1"/>
      <c r="C731" s="1"/>
      <c r="D731" s="1"/>
      <c r="E731" s="110"/>
      <c r="F731" s="1"/>
      <c r="G731" s="1"/>
      <c r="H731" s="1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3"/>
      <c r="U731" s="1"/>
      <c r="V731" s="1"/>
    </row>
    <row r="732" spans="1:22" x14ac:dyDescent="0.25">
      <c r="A732" s="1"/>
      <c r="B732" s="1"/>
      <c r="C732" s="1"/>
      <c r="D732" s="1"/>
      <c r="E732" s="110"/>
      <c r="F732" s="1"/>
      <c r="G732" s="1"/>
      <c r="H732" s="1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3"/>
      <c r="U732" s="1"/>
      <c r="V732" s="1"/>
    </row>
    <row r="733" spans="1:22" x14ac:dyDescent="0.25">
      <c r="A733" s="1"/>
      <c r="B733" s="1"/>
      <c r="C733" s="1"/>
      <c r="D733" s="1"/>
      <c r="E733" s="110"/>
      <c r="F733" s="1"/>
      <c r="G733" s="1"/>
      <c r="H733" s="1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3"/>
      <c r="U733" s="1"/>
      <c r="V733" s="1"/>
    </row>
    <row r="734" spans="1:22" x14ac:dyDescent="0.25">
      <c r="A734" s="1"/>
      <c r="B734" s="1"/>
      <c r="C734" s="1"/>
      <c r="D734" s="1"/>
      <c r="E734" s="110"/>
      <c r="F734" s="1"/>
      <c r="G734" s="1"/>
      <c r="H734" s="1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3"/>
      <c r="U734" s="1"/>
      <c r="V734" s="1"/>
    </row>
    <row r="735" spans="1:22" x14ac:dyDescent="0.25">
      <c r="A735" s="1"/>
      <c r="B735" s="1"/>
      <c r="C735" s="1"/>
      <c r="D735" s="1"/>
      <c r="E735" s="110"/>
      <c r="F735" s="1"/>
      <c r="G735" s="1"/>
      <c r="H735" s="1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3"/>
      <c r="U735" s="1"/>
      <c r="V735" s="1"/>
    </row>
    <row r="736" spans="1:22" x14ac:dyDescent="0.25">
      <c r="A736" s="1"/>
      <c r="B736" s="1"/>
      <c r="C736" s="1"/>
      <c r="D736" s="1"/>
      <c r="E736" s="110"/>
      <c r="F736" s="1"/>
      <c r="G736" s="1"/>
      <c r="H736" s="1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3"/>
      <c r="U736" s="1"/>
      <c r="V736" s="1"/>
    </row>
    <row r="737" spans="1:22" x14ac:dyDescent="0.25">
      <c r="A737" s="1"/>
      <c r="B737" s="1"/>
      <c r="C737" s="1"/>
      <c r="D737" s="1"/>
      <c r="E737" s="110"/>
      <c r="F737" s="1"/>
      <c r="G737" s="1"/>
      <c r="H737" s="1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3"/>
      <c r="U737" s="1"/>
      <c r="V737" s="1"/>
    </row>
    <row r="738" spans="1:22" x14ac:dyDescent="0.25">
      <c r="A738" s="1"/>
      <c r="B738" s="1"/>
      <c r="C738" s="1"/>
      <c r="D738" s="1"/>
      <c r="E738" s="110"/>
      <c r="F738" s="1"/>
      <c r="G738" s="1"/>
      <c r="H738" s="1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3"/>
      <c r="U738" s="1"/>
      <c r="V738" s="1"/>
    </row>
    <row r="739" spans="1:22" x14ac:dyDescent="0.25">
      <c r="A739" s="1"/>
      <c r="B739" s="1"/>
      <c r="C739" s="1"/>
      <c r="D739" s="1"/>
      <c r="E739" s="110"/>
      <c r="F739" s="1"/>
      <c r="G739" s="1"/>
      <c r="H739" s="1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3"/>
      <c r="U739" s="1"/>
      <c r="V739" s="1"/>
    </row>
    <row r="740" spans="1:22" x14ac:dyDescent="0.25">
      <c r="A740" s="1"/>
      <c r="B740" s="1"/>
      <c r="C740" s="1"/>
      <c r="D740" s="1"/>
      <c r="E740" s="110"/>
      <c r="F740" s="1"/>
      <c r="G740" s="1"/>
      <c r="H740" s="1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3"/>
      <c r="U740" s="1"/>
      <c r="V740" s="1"/>
    </row>
    <row r="741" spans="1:22" x14ac:dyDescent="0.25">
      <c r="A741" s="1"/>
      <c r="B741" s="1"/>
      <c r="C741" s="1"/>
      <c r="D741" s="1"/>
      <c r="E741" s="110"/>
      <c r="F741" s="1"/>
      <c r="G741" s="1"/>
      <c r="H741" s="1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3"/>
      <c r="U741" s="1"/>
      <c r="V741" s="1"/>
    </row>
    <row r="742" spans="1:22" x14ac:dyDescent="0.25">
      <c r="A742" s="1"/>
      <c r="B742" s="1"/>
      <c r="C742" s="1"/>
      <c r="D742" s="1"/>
      <c r="E742" s="110"/>
      <c r="F742" s="1"/>
      <c r="G742" s="1"/>
      <c r="H742" s="1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3"/>
      <c r="U742" s="1"/>
      <c r="V742" s="1"/>
    </row>
    <row r="743" spans="1:22" x14ac:dyDescent="0.25">
      <c r="A743" s="1"/>
      <c r="B743" s="1"/>
      <c r="C743" s="1"/>
      <c r="D743" s="1"/>
      <c r="E743" s="110"/>
      <c r="F743" s="1"/>
      <c r="G743" s="1"/>
      <c r="H743" s="1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3"/>
      <c r="U743" s="1"/>
      <c r="V743" s="1"/>
    </row>
    <row r="744" spans="1:22" x14ac:dyDescent="0.25">
      <c r="A744" s="1"/>
      <c r="B744" s="1"/>
      <c r="C744" s="1"/>
      <c r="D744" s="1"/>
      <c r="E744" s="110"/>
      <c r="F744" s="1"/>
      <c r="G744" s="1"/>
      <c r="H744" s="1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3"/>
      <c r="U744" s="1"/>
      <c r="V744" s="1"/>
    </row>
    <row r="745" spans="1:22" x14ac:dyDescent="0.25">
      <c r="A745" s="1"/>
      <c r="B745" s="1"/>
      <c r="C745" s="1"/>
      <c r="D745" s="1"/>
      <c r="E745" s="110"/>
      <c r="F745" s="1"/>
      <c r="G745" s="1"/>
      <c r="H745" s="1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3"/>
      <c r="U745" s="1"/>
      <c r="V745" s="1"/>
    </row>
    <row r="746" spans="1:22" x14ac:dyDescent="0.25">
      <c r="A746" s="1"/>
      <c r="B746" s="1"/>
      <c r="C746" s="1"/>
      <c r="D746" s="1"/>
      <c r="E746" s="110"/>
      <c r="F746" s="1"/>
      <c r="G746" s="1"/>
      <c r="H746" s="1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3"/>
      <c r="U746" s="1"/>
      <c r="V746" s="1"/>
    </row>
    <row r="747" spans="1:22" x14ac:dyDescent="0.25">
      <c r="A747" s="1"/>
      <c r="B747" s="1"/>
      <c r="C747" s="1"/>
      <c r="D747" s="1"/>
      <c r="E747" s="110"/>
      <c r="F747" s="1"/>
      <c r="G747" s="1"/>
      <c r="H747" s="1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3"/>
      <c r="U747" s="1"/>
      <c r="V747" s="1"/>
    </row>
    <row r="748" spans="1:22" x14ac:dyDescent="0.25">
      <c r="A748" s="1"/>
      <c r="B748" s="1"/>
      <c r="C748" s="1"/>
      <c r="D748" s="1"/>
      <c r="E748" s="110"/>
      <c r="F748" s="1"/>
      <c r="G748" s="1"/>
      <c r="H748" s="1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3"/>
      <c r="U748" s="1"/>
      <c r="V748" s="1"/>
    </row>
    <row r="749" spans="1:22" x14ac:dyDescent="0.25">
      <c r="A749" s="1"/>
      <c r="B749" s="1"/>
      <c r="C749" s="1"/>
      <c r="D749" s="1"/>
      <c r="E749" s="110"/>
      <c r="F749" s="1"/>
      <c r="G749" s="1"/>
      <c r="H749" s="1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3"/>
      <c r="U749" s="1"/>
      <c r="V749" s="1"/>
    </row>
    <row r="750" spans="1:22" x14ac:dyDescent="0.25">
      <c r="A750" s="1"/>
      <c r="B750" s="1"/>
      <c r="C750" s="1"/>
      <c r="D750" s="1"/>
      <c r="E750" s="110"/>
      <c r="F750" s="1"/>
      <c r="G750" s="1"/>
      <c r="H750" s="1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3"/>
      <c r="U750" s="1"/>
      <c r="V750" s="1"/>
    </row>
    <row r="751" spans="1:22" x14ac:dyDescent="0.25">
      <c r="A751" s="1"/>
      <c r="B751" s="1"/>
      <c r="C751" s="1"/>
      <c r="D751" s="1"/>
      <c r="E751" s="110"/>
      <c r="F751" s="1"/>
      <c r="G751" s="1"/>
      <c r="H751" s="1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3"/>
      <c r="U751" s="1"/>
      <c r="V751" s="1"/>
    </row>
    <row r="752" spans="1:22" x14ac:dyDescent="0.25">
      <c r="A752" s="1"/>
      <c r="B752" s="1"/>
      <c r="C752" s="1"/>
      <c r="D752" s="1"/>
      <c r="E752" s="110"/>
      <c r="F752" s="1"/>
      <c r="G752" s="1"/>
      <c r="H752" s="1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3"/>
      <c r="U752" s="1"/>
      <c r="V752" s="1"/>
    </row>
    <row r="753" spans="1:22" x14ac:dyDescent="0.25">
      <c r="A753" s="1"/>
      <c r="B753" s="1"/>
      <c r="C753" s="1"/>
      <c r="D753" s="1"/>
      <c r="E753" s="110"/>
      <c r="F753" s="1"/>
      <c r="G753" s="1"/>
      <c r="H753" s="1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3"/>
      <c r="U753" s="1"/>
      <c r="V753" s="1"/>
    </row>
    <row r="754" spans="1:22" x14ac:dyDescent="0.25">
      <c r="A754" s="1"/>
      <c r="B754" s="1"/>
      <c r="C754" s="1"/>
      <c r="D754" s="1"/>
      <c r="E754" s="110"/>
      <c r="F754" s="1"/>
      <c r="G754" s="1"/>
      <c r="H754" s="1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3"/>
      <c r="U754" s="1"/>
      <c r="V754" s="1"/>
    </row>
    <row r="755" spans="1:22" x14ac:dyDescent="0.25">
      <c r="A755" s="1"/>
      <c r="B755" s="1"/>
      <c r="C755" s="1"/>
      <c r="D755" s="1"/>
      <c r="E755" s="110"/>
      <c r="F755" s="1"/>
      <c r="G755" s="1"/>
      <c r="H755" s="1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3"/>
      <c r="U755" s="1"/>
      <c r="V755" s="1"/>
    </row>
    <row r="756" spans="1:22" x14ac:dyDescent="0.25">
      <c r="A756" s="1"/>
      <c r="B756" s="1"/>
      <c r="C756" s="1"/>
      <c r="D756" s="1"/>
      <c r="E756" s="110"/>
      <c r="F756" s="1"/>
      <c r="G756" s="1"/>
      <c r="H756" s="1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3"/>
      <c r="U756" s="1"/>
      <c r="V756" s="1"/>
    </row>
    <row r="757" spans="1:22" x14ac:dyDescent="0.25">
      <c r="A757" s="1"/>
      <c r="B757" s="1"/>
      <c r="C757" s="1"/>
      <c r="D757" s="1"/>
      <c r="E757" s="110"/>
      <c r="F757" s="1"/>
      <c r="G757" s="1"/>
      <c r="H757" s="1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3"/>
      <c r="U757" s="1"/>
      <c r="V757" s="1"/>
    </row>
    <row r="758" spans="1:22" x14ac:dyDescent="0.25">
      <c r="A758" s="1"/>
      <c r="B758" s="1"/>
      <c r="C758" s="1"/>
      <c r="D758" s="1"/>
      <c r="E758" s="110"/>
      <c r="F758" s="1"/>
      <c r="G758" s="1"/>
      <c r="H758" s="1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3"/>
      <c r="U758" s="1"/>
      <c r="V758" s="1"/>
    </row>
    <row r="759" spans="1:22" x14ac:dyDescent="0.25">
      <c r="A759" s="1"/>
      <c r="B759" s="1"/>
      <c r="C759" s="1"/>
      <c r="D759" s="1"/>
      <c r="E759" s="110"/>
      <c r="F759" s="1"/>
      <c r="G759" s="1"/>
      <c r="H759" s="1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3"/>
      <c r="U759" s="1"/>
      <c r="V759" s="1"/>
    </row>
    <row r="760" spans="1:22" x14ac:dyDescent="0.25">
      <c r="A760" s="1"/>
      <c r="B760" s="1"/>
      <c r="C760" s="1"/>
      <c r="D760" s="1"/>
      <c r="E760" s="110"/>
      <c r="F760" s="1"/>
      <c r="G760" s="1"/>
      <c r="H760" s="1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3"/>
      <c r="U760" s="1"/>
      <c r="V760" s="1"/>
    </row>
    <row r="761" spans="1:22" x14ac:dyDescent="0.25">
      <c r="A761" s="1"/>
      <c r="B761" s="1"/>
      <c r="C761" s="1"/>
      <c r="D761" s="1"/>
      <c r="E761" s="110"/>
      <c r="F761" s="1"/>
      <c r="G761" s="1"/>
      <c r="H761" s="1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3"/>
      <c r="U761" s="1"/>
      <c r="V761" s="1"/>
    </row>
    <row r="762" spans="1:22" x14ac:dyDescent="0.25">
      <c r="A762" s="1"/>
      <c r="B762" s="1"/>
      <c r="C762" s="1"/>
      <c r="D762" s="1"/>
      <c r="E762" s="110"/>
      <c r="F762" s="1"/>
      <c r="G762" s="1"/>
      <c r="H762" s="1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3"/>
      <c r="U762" s="1"/>
      <c r="V762" s="1"/>
    </row>
    <row r="763" spans="1:22" x14ac:dyDescent="0.25">
      <c r="A763" s="1"/>
      <c r="B763" s="1"/>
      <c r="C763" s="1"/>
      <c r="D763" s="1"/>
      <c r="E763" s="110"/>
      <c r="F763" s="1"/>
      <c r="G763" s="1"/>
      <c r="H763" s="1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3"/>
      <c r="U763" s="1"/>
      <c r="V763" s="1"/>
    </row>
    <row r="764" spans="1:22" x14ac:dyDescent="0.25">
      <c r="A764" s="1"/>
      <c r="B764" s="1"/>
      <c r="C764" s="1"/>
      <c r="D764" s="1"/>
      <c r="E764" s="110"/>
      <c r="F764" s="1"/>
      <c r="G764" s="1"/>
      <c r="H764" s="1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3"/>
      <c r="U764" s="1"/>
      <c r="V764" s="1"/>
    </row>
    <row r="765" spans="1:22" x14ac:dyDescent="0.25">
      <c r="A765" s="1"/>
      <c r="B765" s="1"/>
      <c r="C765" s="1"/>
      <c r="D765" s="1"/>
      <c r="E765" s="110"/>
      <c r="F765" s="1"/>
      <c r="G765" s="1"/>
      <c r="H765" s="1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3"/>
      <c r="U765" s="1"/>
      <c r="V765" s="1"/>
    </row>
    <row r="766" spans="1:22" x14ac:dyDescent="0.25">
      <c r="A766" s="1"/>
      <c r="B766" s="1"/>
      <c r="C766" s="1"/>
      <c r="D766" s="1"/>
      <c r="E766" s="110"/>
      <c r="F766" s="1"/>
      <c r="G766" s="1"/>
      <c r="H766" s="1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3"/>
      <c r="U766" s="1"/>
      <c r="V766" s="1"/>
    </row>
    <row r="767" spans="1:22" x14ac:dyDescent="0.25">
      <c r="A767" s="1"/>
      <c r="B767" s="1"/>
      <c r="C767" s="1"/>
      <c r="D767" s="1"/>
      <c r="E767" s="110"/>
      <c r="F767" s="1"/>
      <c r="G767" s="1"/>
      <c r="H767" s="1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3"/>
      <c r="U767" s="1"/>
      <c r="V767" s="1"/>
    </row>
    <row r="768" spans="1:22" x14ac:dyDescent="0.25">
      <c r="A768" s="1"/>
      <c r="B768" s="1"/>
      <c r="C768" s="1"/>
      <c r="D768" s="1"/>
      <c r="E768" s="110"/>
      <c r="F768" s="1"/>
      <c r="G768" s="1"/>
      <c r="H768" s="1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3"/>
      <c r="U768" s="1"/>
      <c r="V768" s="1"/>
    </row>
    <row r="769" spans="1:22" x14ac:dyDescent="0.25">
      <c r="A769" s="1"/>
      <c r="B769" s="1"/>
      <c r="C769" s="1"/>
      <c r="D769" s="1"/>
      <c r="E769" s="110"/>
      <c r="F769" s="1"/>
      <c r="G769" s="1"/>
      <c r="H769" s="1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3"/>
      <c r="U769" s="1"/>
      <c r="V769" s="1"/>
    </row>
    <row r="770" spans="1:22" x14ac:dyDescent="0.25">
      <c r="A770" s="1"/>
      <c r="B770" s="1"/>
      <c r="C770" s="1"/>
      <c r="D770" s="1"/>
      <c r="E770" s="110"/>
      <c r="F770" s="1"/>
      <c r="G770" s="1"/>
      <c r="H770" s="1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3"/>
      <c r="U770" s="1"/>
      <c r="V770" s="1"/>
    </row>
    <row r="771" spans="1:22" x14ac:dyDescent="0.25">
      <c r="A771" s="1"/>
      <c r="B771" s="1"/>
      <c r="C771" s="1"/>
      <c r="D771" s="1"/>
      <c r="E771" s="110"/>
      <c r="F771" s="1"/>
      <c r="G771" s="1"/>
      <c r="H771" s="1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3"/>
      <c r="U771" s="1"/>
      <c r="V771" s="1"/>
    </row>
    <row r="772" spans="1:22" x14ac:dyDescent="0.25">
      <c r="A772" s="1"/>
      <c r="B772" s="1"/>
      <c r="C772" s="1"/>
      <c r="D772" s="1"/>
      <c r="E772" s="110"/>
      <c r="F772" s="1"/>
      <c r="G772" s="1"/>
      <c r="H772" s="1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3"/>
      <c r="U772" s="1"/>
      <c r="V772" s="1"/>
    </row>
    <row r="773" spans="1:22" x14ac:dyDescent="0.25">
      <c r="A773" s="1"/>
      <c r="B773" s="1"/>
      <c r="C773" s="1"/>
      <c r="D773" s="1"/>
      <c r="E773" s="110"/>
      <c r="F773" s="1"/>
      <c r="G773" s="1"/>
      <c r="H773" s="1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3"/>
      <c r="U773" s="1"/>
      <c r="V773" s="1"/>
    </row>
    <row r="774" spans="1:22" x14ac:dyDescent="0.25">
      <c r="A774" s="1"/>
      <c r="B774" s="1"/>
      <c r="C774" s="1"/>
      <c r="D774" s="1"/>
      <c r="E774" s="110"/>
      <c r="F774" s="1"/>
      <c r="G774" s="1"/>
      <c r="H774" s="1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3"/>
      <c r="U774" s="1"/>
      <c r="V774" s="1"/>
    </row>
    <row r="775" spans="1:22" x14ac:dyDescent="0.25">
      <c r="A775" s="1"/>
      <c r="B775" s="1"/>
      <c r="C775" s="1"/>
      <c r="D775" s="1"/>
      <c r="E775" s="110"/>
      <c r="F775" s="1"/>
      <c r="G775" s="1"/>
      <c r="H775" s="1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3"/>
      <c r="U775" s="1"/>
      <c r="V775" s="1"/>
    </row>
    <row r="776" spans="1:22" x14ac:dyDescent="0.25">
      <c r="A776" s="1"/>
      <c r="B776" s="1"/>
      <c r="C776" s="1"/>
      <c r="D776" s="1"/>
      <c r="E776" s="110"/>
      <c r="F776" s="1"/>
      <c r="G776" s="1"/>
      <c r="H776" s="1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3"/>
      <c r="U776" s="1"/>
      <c r="V776" s="1"/>
    </row>
    <row r="777" spans="1:22" x14ac:dyDescent="0.25">
      <c r="A777" s="1"/>
      <c r="B777" s="1"/>
      <c r="C777" s="1"/>
      <c r="D777" s="1"/>
      <c r="E777" s="110"/>
      <c r="F777" s="1"/>
      <c r="G777" s="1"/>
      <c r="H777" s="1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3"/>
      <c r="U777" s="1"/>
      <c r="V777" s="1"/>
    </row>
    <row r="778" spans="1:22" x14ac:dyDescent="0.25">
      <c r="A778" s="1"/>
      <c r="B778" s="1"/>
      <c r="C778" s="1"/>
      <c r="D778" s="1"/>
      <c r="E778" s="110"/>
      <c r="F778" s="1"/>
      <c r="G778" s="1"/>
      <c r="H778" s="1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3"/>
      <c r="U778" s="1"/>
      <c r="V778" s="1"/>
    </row>
    <row r="779" spans="1:22" x14ac:dyDescent="0.25">
      <c r="A779" s="1"/>
      <c r="B779" s="1"/>
      <c r="C779" s="1"/>
      <c r="D779" s="1"/>
      <c r="E779" s="110"/>
      <c r="F779" s="1"/>
      <c r="G779" s="1"/>
      <c r="H779" s="1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3"/>
      <c r="U779" s="1"/>
      <c r="V779" s="1"/>
    </row>
    <row r="780" spans="1:22" x14ac:dyDescent="0.25">
      <c r="A780" s="1"/>
      <c r="B780" s="1"/>
      <c r="C780" s="1"/>
      <c r="D780" s="1"/>
      <c r="E780" s="110"/>
      <c r="F780" s="1"/>
      <c r="G780" s="1"/>
      <c r="H780" s="1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3"/>
      <c r="U780" s="1"/>
      <c r="V780" s="1"/>
    </row>
    <row r="781" spans="1:22" x14ac:dyDescent="0.25">
      <c r="A781" s="1"/>
      <c r="B781" s="1"/>
      <c r="C781" s="1"/>
      <c r="D781" s="1"/>
      <c r="E781" s="110"/>
      <c r="F781" s="1"/>
      <c r="G781" s="1"/>
      <c r="H781" s="1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3"/>
      <c r="U781" s="1"/>
      <c r="V781" s="1"/>
    </row>
    <row r="782" spans="1:22" x14ac:dyDescent="0.25">
      <c r="A782" s="1"/>
      <c r="B782" s="1"/>
      <c r="C782" s="1"/>
      <c r="D782" s="1"/>
      <c r="E782" s="110"/>
      <c r="F782" s="1"/>
      <c r="G782" s="1"/>
      <c r="H782" s="1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3"/>
      <c r="U782" s="1"/>
      <c r="V782" s="1"/>
    </row>
    <row r="783" spans="1:22" x14ac:dyDescent="0.25">
      <c r="A783" s="1"/>
      <c r="B783" s="1"/>
      <c r="C783" s="1"/>
      <c r="D783" s="1"/>
      <c r="E783" s="110"/>
      <c r="F783" s="1"/>
      <c r="G783" s="1"/>
      <c r="H783" s="1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3"/>
      <c r="U783" s="1"/>
      <c r="V783" s="1"/>
    </row>
    <row r="784" spans="1:22" x14ac:dyDescent="0.25">
      <c r="A784" s="1"/>
      <c r="B784" s="1"/>
      <c r="C784" s="1"/>
      <c r="D784" s="1"/>
      <c r="E784" s="110"/>
      <c r="F784" s="1"/>
      <c r="G784" s="1"/>
      <c r="H784" s="1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3"/>
      <c r="U784" s="1"/>
      <c r="V784" s="1"/>
    </row>
    <row r="785" spans="1:22" x14ac:dyDescent="0.25">
      <c r="A785" s="1"/>
      <c r="B785" s="1"/>
      <c r="C785" s="1"/>
      <c r="D785" s="1"/>
      <c r="E785" s="110"/>
      <c r="F785" s="1"/>
      <c r="G785" s="1"/>
      <c r="H785" s="1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3"/>
      <c r="U785" s="1"/>
      <c r="V785" s="1"/>
    </row>
    <row r="786" spans="1:22" x14ac:dyDescent="0.25">
      <c r="A786" s="1"/>
      <c r="B786" s="1"/>
      <c r="C786" s="1"/>
      <c r="D786" s="1"/>
      <c r="E786" s="110"/>
      <c r="F786" s="1"/>
      <c r="G786" s="1"/>
      <c r="H786" s="1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3"/>
      <c r="U786" s="1"/>
      <c r="V786" s="1"/>
    </row>
    <row r="787" spans="1:22" x14ac:dyDescent="0.25">
      <c r="A787" s="1"/>
      <c r="B787" s="1"/>
      <c r="C787" s="1"/>
      <c r="D787" s="1"/>
      <c r="E787" s="110"/>
      <c r="F787" s="1"/>
      <c r="G787" s="1"/>
      <c r="H787" s="1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3"/>
      <c r="U787" s="1"/>
      <c r="V787" s="1"/>
    </row>
    <row r="788" spans="1:22" x14ac:dyDescent="0.25">
      <c r="A788" s="1"/>
      <c r="B788" s="1"/>
      <c r="C788" s="1"/>
      <c r="D788" s="1"/>
      <c r="E788" s="110"/>
      <c r="F788" s="1"/>
      <c r="G788" s="1"/>
      <c r="H788" s="1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3"/>
      <c r="U788" s="1"/>
      <c r="V788" s="1"/>
    </row>
    <row r="789" spans="1:22" x14ac:dyDescent="0.25">
      <c r="A789" s="1"/>
      <c r="B789" s="1"/>
      <c r="C789" s="1"/>
      <c r="D789" s="1"/>
      <c r="E789" s="110"/>
      <c r="F789" s="1"/>
      <c r="G789" s="1"/>
      <c r="H789" s="1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3"/>
      <c r="U789" s="1"/>
      <c r="V789" s="1"/>
    </row>
    <row r="790" spans="1:22" x14ac:dyDescent="0.25">
      <c r="A790" s="1"/>
      <c r="B790" s="1"/>
      <c r="C790" s="1"/>
      <c r="D790" s="1"/>
      <c r="E790" s="110"/>
      <c r="F790" s="1"/>
      <c r="G790" s="1"/>
      <c r="H790" s="1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3"/>
      <c r="U790" s="1"/>
      <c r="V790" s="1"/>
    </row>
    <row r="791" spans="1:22" x14ac:dyDescent="0.25">
      <c r="A791" s="1"/>
      <c r="B791" s="1"/>
      <c r="C791" s="1"/>
      <c r="D791" s="1"/>
      <c r="E791" s="110"/>
      <c r="F791" s="1"/>
      <c r="G791" s="1"/>
      <c r="H791" s="1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3"/>
      <c r="U791" s="1"/>
      <c r="V791" s="1"/>
    </row>
    <row r="792" spans="1:22" x14ac:dyDescent="0.25">
      <c r="A792" s="1"/>
      <c r="B792" s="1"/>
      <c r="C792" s="1"/>
      <c r="D792" s="1"/>
      <c r="E792" s="110"/>
      <c r="F792" s="1"/>
      <c r="G792" s="1"/>
      <c r="H792" s="1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3"/>
      <c r="U792" s="1"/>
      <c r="V792" s="1"/>
    </row>
    <row r="793" spans="1:22" x14ac:dyDescent="0.25">
      <c r="A793" s="1"/>
      <c r="B793" s="1"/>
      <c r="C793" s="1"/>
      <c r="D793" s="1"/>
      <c r="E793" s="110"/>
      <c r="F793" s="1"/>
      <c r="G793" s="1"/>
      <c r="H793" s="1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3"/>
      <c r="U793" s="1"/>
      <c r="V793" s="1"/>
    </row>
    <row r="794" spans="1:22" x14ac:dyDescent="0.25">
      <c r="A794" s="1"/>
      <c r="B794" s="1"/>
      <c r="C794" s="1"/>
      <c r="D794" s="1"/>
      <c r="E794" s="110"/>
      <c r="F794" s="1"/>
      <c r="G794" s="1"/>
      <c r="H794" s="1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3"/>
      <c r="U794" s="1"/>
      <c r="V794" s="1"/>
    </row>
    <row r="795" spans="1:22" x14ac:dyDescent="0.25">
      <c r="A795" s="1"/>
      <c r="B795" s="1"/>
      <c r="C795" s="1"/>
      <c r="D795" s="1"/>
      <c r="E795" s="110"/>
      <c r="F795" s="1"/>
      <c r="G795" s="1"/>
      <c r="H795" s="1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3"/>
      <c r="U795" s="1"/>
      <c r="V795" s="1"/>
    </row>
    <row r="796" spans="1:22" x14ac:dyDescent="0.25">
      <c r="A796" s="1"/>
      <c r="B796" s="1"/>
      <c r="C796" s="1"/>
      <c r="D796" s="1"/>
      <c r="E796" s="110"/>
      <c r="F796" s="1"/>
      <c r="G796" s="1"/>
      <c r="H796" s="1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3"/>
      <c r="U796" s="1"/>
      <c r="V796" s="1"/>
    </row>
    <row r="797" spans="1:22" x14ac:dyDescent="0.25">
      <c r="A797" s="1"/>
      <c r="B797" s="1"/>
      <c r="C797" s="1"/>
      <c r="D797" s="1"/>
      <c r="E797" s="110"/>
      <c r="F797" s="1"/>
      <c r="G797" s="1"/>
      <c r="H797" s="1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3"/>
      <c r="U797" s="1"/>
      <c r="V797" s="1"/>
    </row>
    <row r="798" spans="1:22" x14ac:dyDescent="0.25">
      <c r="A798" s="1"/>
      <c r="B798" s="1"/>
      <c r="C798" s="1"/>
      <c r="D798" s="1"/>
      <c r="E798" s="110"/>
      <c r="F798" s="1"/>
      <c r="G798" s="1"/>
      <c r="H798" s="1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3"/>
      <c r="U798" s="1"/>
      <c r="V798" s="1"/>
    </row>
    <row r="799" spans="1:22" x14ac:dyDescent="0.25">
      <c r="A799" s="1"/>
      <c r="B799" s="1"/>
      <c r="C799" s="1"/>
      <c r="D799" s="1"/>
      <c r="E799" s="110"/>
      <c r="F799" s="1"/>
      <c r="G799" s="1"/>
      <c r="H799" s="1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3"/>
      <c r="U799" s="1"/>
      <c r="V799" s="1"/>
    </row>
    <row r="800" spans="1:22" x14ac:dyDescent="0.25">
      <c r="A800" s="1"/>
      <c r="B800" s="1"/>
      <c r="C800" s="1"/>
      <c r="D800" s="1"/>
      <c r="E800" s="110"/>
      <c r="F800" s="1"/>
      <c r="G800" s="1"/>
      <c r="H800" s="1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3"/>
      <c r="U800" s="1"/>
      <c r="V800" s="1"/>
    </row>
    <row r="801" spans="1:22" x14ac:dyDescent="0.25">
      <c r="A801" s="1"/>
      <c r="B801" s="1"/>
      <c r="C801" s="1"/>
      <c r="D801" s="1"/>
      <c r="E801" s="110"/>
      <c r="F801" s="1"/>
      <c r="G801" s="1"/>
      <c r="H801" s="1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3"/>
      <c r="U801" s="1"/>
      <c r="V801" s="1"/>
    </row>
    <row r="802" spans="1:22" x14ac:dyDescent="0.25">
      <c r="A802" s="1"/>
      <c r="B802" s="1"/>
      <c r="C802" s="1"/>
      <c r="D802" s="1"/>
      <c r="E802" s="110"/>
      <c r="F802" s="1"/>
      <c r="G802" s="1"/>
      <c r="H802" s="1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3"/>
      <c r="U802" s="1"/>
      <c r="V802" s="1"/>
    </row>
    <row r="803" spans="1:22" x14ac:dyDescent="0.25">
      <c r="A803" s="1"/>
      <c r="B803" s="1"/>
      <c r="C803" s="1"/>
      <c r="D803" s="1"/>
      <c r="E803" s="11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3"/>
      <c r="U803" s="1"/>
      <c r="V803" s="1"/>
    </row>
    <row r="804" spans="1:22" x14ac:dyDescent="0.25">
      <c r="A804" s="1"/>
      <c r="B804" s="1"/>
      <c r="C804" s="1"/>
      <c r="D804" s="1"/>
      <c r="E804" s="110"/>
      <c r="F804" s="1"/>
      <c r="G804" s="1"/>
      <c r="H804" s="1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3"/>
      <c r="U804" s="1"/>
      <c r="V804" s="1"/>
    </row>
    <row r="805" spans="1:22" x14ac:dyDescent="0.25">
      <c r="A805" s="1"/>
      <c r="B805" s="1"/>
      <c r="C805" s="1"/>
      <c r="D805" s="1"/>
      <c r="E805" s="110"/>
      <c r="F805" s="1"/>
      <c r="G805" s="1"/>
      <c r="H805" s="1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3"/>
      <c r="U805" s="1"/>
      <c r="V805" s="1"/>
    </row>
    <row r="806" spans="1:22" x14ac:dyDescent="0.25">
      <c r="A806" s="1"/>
      <c r="B806" s="1"/>
      <c r="C806" s="1"/>
      <c r="D806" s="1"/>
      <c r="E806" s="110"/>
      <c r="F806" s="1"/>
      <c r="G806" s="1"/>
      <c r="H806" s="1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3"/>
      <c r="U806" s="1"/>
      <c r="V806" s="1"/>
    </row>
    <row r="807" spans="1:22" x14ac:dyDescent="0.25">
      <c r="A807" s="1"/>
      <c r="B807" s="1"/>
      <c r="C807" s="1"/>
      <c r="D807" s="1"/>
      <c r="E807" s="110"/>
      <c r="F807" s="1"/>
      <c r="G807" s="1"/>
      <c r="H807" s="1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3"/>
      <c r="U807" s="1"/>
      <c r="V807" s="1"/>
    </row>
    <row r="808" spans="1:22" x14ac:dyDescent="0.25">
      <c r="A808" s="1"/>
      <c r="B808" s="1"/>
      <c r="C808" s="1"/>
      <c r="D808" s="1"/>
      <c r="E808" s="110"/>
      <c r="F808" s="1"/>
      <c r="G808" s="1"/>
      <c r="H808" s="1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3"/>
      <c r="U808" s="1"/>
      <c r="V808" s="1"/>
    </row>
    <row r="809" spans="1:22" x14ac:dyDescent="0.25">
      <c r="A809" s="1"/>
      <c r="B809" s="1"/>
      <c r="C809" s="1"/>
      <c r="D809" s="1"/>
      <c r="E809" s="110"/>
      <c r="F809" s="1"/>
      <c r="G809" s="1"/>
      <c r="H809" s="1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3"/>
      <c r="U809" s="1"/>
      <c r="V809" s="1"/>
    </row>
    <row r="810" spans="1:22" x14ac:dyDescent="0.25">
      <c r="A810" s="1"/>
      <c r="B810" s="1"/>
      <c r="C810" s="1"/>
      <c r="D810" s="1"/>
      <c r="E810" s="110"/>
      <c r="F810" s="1"/>
      <c r="G810" s="1"/>
      <c r="H810" s="1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3"/>
      <c r="U810" s="1"/>
      <c r="V810" s="1"/>
    </row>
    <row r="811" spans="1:22" x14ac:dyDescent="0.25">
      <c r="A811" s="1"/>
      <c r="B811" s="1"/>
      <c r="C811" s="1"/>
      <c r="D811" s="1"/>
      <c r="E811" s="110"/>
      <c r="F811" s="1"/>
      <c r="G811" s="1"/>
      <c r="H811" s="1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3"/>
      <c r="U811" s="1"/>
      <c r="V811" s="1"/>
    </row>
    <row r="812" spans="1:22" x14ac:dyDescent="0.25">
      <c r="A812" s="1"/>
      <c r="B812" s="1"/>
      <c r="C812" s="1"/>
      <c r="D812" s="1"/>
      <c r="E812" s="110"/>
      <c r="F812" s="1"/>
      <c r="G812" s="1"/>
      <c r="H812" s="1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3"/>
      <c r="U812" s="1"/>
      <c r="V812" s="1"/>
    </row>
    <row r="813" spans="1:22" x14ac:dyDescent="0.25">
      <c r="A813" s="1"/>
      <c r="B813" s="1"/>
      <c r="C813" s="1"/>
      <c r="D813" s="1"/>
      <c r="E813" s="110"/>
      <c r="F813" s="1"/>
      <c r="G813" s="1"/>
      <c r="H813" s="1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3"/>
      <c r="U813" s="1"/>
      <c r="V813" s="1"/>
    </row>
    <row r="814" spans="1:22" x14ac:dyDescent="0.25">
      <c r="A814" s="1"/>
      <c r="B814" s="1"/>
      <c r="C814" s="1"/>
      <c r="D814" s="1"/>
      <c r="E814" s="110"/>
      <c r="F814" s="1"/>
      <c r="G814" s="1"/>
      <c r="H814" s="1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3"/>
      <c r="U814" s="1"/>
      <c r="V814" s="1"/>
    </row>
    <row r="815" spans="1:22" x14ac:dyDescent="0.25">
      <c r="A815" s="1"/>
      <c r="B815" s="1"/>
      <c r="C815" s="1"/>
      <c r="D815" s="1"/>
      <c r="E815" s="110"/>
      <c r="F815" s="1"/>
      <c r="G815" s="1"/>
      <c r="H815" s="1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3"/>
      <c r="U815" s="1"/>
      <c r="V815" s="1"/>
    </row>
    <row r="816" spans="1:22" x14ac:dyDescent="0.25">
      <c r="A816" s="1"/>
      <c r="B816" s="1"/>
      <c r="C816" s="1"/>
      <c r="D816" s="1"/>
      <c r="E816" s="110"/>
      <c r="F816" s="1"/>
      <c r="G816" s="1"/>
      <c r="H816" s="1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3"/>
      <c r="U816" s="1"/>
      <c r="V816" s="1"/>
    </row>
    <row r="817" spans="1:22" x14ac:dyDescent="0.25">
      <c r="A817" s="1"/>
      <c r="B817" s="1"/>
      <c r="C817" s="1"/>
      <c r="D817" s="1"/>
      <c r="E817" s="110"/>
      <c r="F817" s="1"/>
      <c r="G817" s="1"/>
      <c r="H817" s="1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3"/>
      <c r="U817" s="1"/>
      <c r="V817" s="1"/>
    </row>
    <row r="818" spans="1:22" x14ac:dyDescent="0.25">
      <c r="A818" s="1"/>
      <c r="B818" s="1"/>
      <c r="C818" s="1"/>
      <c r="D818" s="1"/>
      <c r="E818" s="110"/>
      <c r="F818" s="1"/>
      <c r="G818" s="1"/>
      <c r="H818" s="1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3"/>
      <c r="U818" s="1"/>
      <c r="V818" s="1"/>
    </row>
    <row r="819" spans="1:22" x14ac:dyDescent="0.25">
      <c r="A819" s="1"/>
      <c r="B819" s="1"/>
      <c r="C819" s="1"/>
      <c r="D819" s="1"/>
      <c r="E819" s="110"/>
      <c r="F819" s="1"/>
      <c r="G819" s="1"/>
      <c r="H819" s="1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3"/>
      <c r="U819" s="1"/>
      <c r="V819" s="1"/>
    </row>
    <row r="820" spans="1:22" x14ac:dyDescent="0.25">
      <c r="A820" s="1"/>
      <c r="B820" s="1"/>
      <c r="C820" s="1"/>
      <c r="D820" s="1"/>
      <c r="E820" s="110"/>
      <c r="F820" s="1"/>
      <c r="G820" s="1"/>
      <c r="H820" s="1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3"/>
      <c r="U820" s="1"/>
      <c r="V820" s="1"/>
    </row>
    <row r="821" spans="1:22" x14ac:dyDescent="0.25">
      <c r="A821" s="1"/>
      <c r="B821" s="1"/>
      <c r="C821" s="1"/>
      <c r="D821" s="1"/>
      <c r="E821" s="110"/>
      <c r="F821" s="1"/>
      <c r="G821" s="1"/>
      <c r="H821" s="1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3"/>
      <c r="U821" s="1"/>
      <c r="V821" s="1"/>
    </row>
    <row r="822" spans="1:22" x14ac:dyDescent="0.25">
      <c r="A822" s="1"/>
      <c r="B822" s="1"/>
      <c r="C822" s="1"/>
      <c r="D822" s="1"/>
      <c r="E822" s="110"/>
      <c r="F822" s="1"/>
      <c r="G822" s="1"/>
      <c r="H822" s="1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3"/>
      <c r="U822" s="1"/>
      <c r="V822" s="1"/>
    </row>
    <row r="823" spans="1:22" x14ac:dyDescent="0.25">
      <c r="A823" s="1"/>
      <c r="B823" s="1"/>
      <c r="C823" s="1"/>
      <c r="D823" s="1"/>
      <c r="E823" s="110"/>
      <c r="F823" s="1"/>
      <c r="G823" s="1"/>
      <c r="H823" s="1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3"/>
      <c r="U823" s="1"/>
      <c r="V823" s="1"/>
    </row>
    <row r="824" spans="1:22" x14ac:dyDescent="0.25">
      <c r="A824" s="1"/>
      <c r="B824" s="1"/>
      <c r="C824" s="1"/>
      <c r="D824" s="1"/>
      <c r="E824" s="110"/>
      <c r="F824" s="1"/>
      <c r="G824" s="1"/>
      <c r="H824" s="1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3"/>
      <c r="U824" s="1"/>
      <c r="V824" s="1"/>
    </row>
    <row r="825" spans="1:22" x14ac:dyDescent="0.25">
      <c r="A825" s="1"/>
      <c r="B825" s="1"/>
      <c r="C825" s="1"/>
      <c r="D825" s="1"/>
      <c r="E825" s="110"/>
      <c r="F825" s="1"/>
      <c r="G825" s="1"/>
      <c r="H825" s="1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3"/>
      <c r="U825" s="1"/>
      <c r="V825" s="1"/>
    </row>
    <row r="826" spans="1:22" x14ac:dyDescent="0.25">
      <c r="A826" s="1"/>
      <c r="B826" s="1"/>
      <c r="C826" s="1"/>
      <c r="D826" s="1"/>
      <c r="E826" s="110"/>
      <c r="F826" s="1"/>
      <c r="G826" s="1"/>
      <c r="H826" s="1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3"/>
      <c r="U826" s="1"/>
      <c r="V826" s="1"/>
    </row>
    <row r="827" spans="1:22" x14ac:dyDescent="0.25">
      <c r="A827" s="1"/>
      <c r="B827" s="1"/>
      <c r="C827" s="1"/>
      <c r="D827" s="1"/>
      <c r="E827" s="110"/>
      <c r="F827" s="1"/>
      <c r="G827" s="1"/>
      <c r="H827" s="1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3"/>
      <c r="U827" s="1"/>
      <c r="V827" s="1"/>
    </row>
    <row r="828" spans="1:22" x14ac:dyDescent="0.25">
      <c r="A828" s="1"/>
      <c r="B828" s="1"/>
      <c r="C828" s="1"/>
      <c r="D828" s="1"/>
      <c r="E828" s="110"/>
      <c r="F828" s="1"/>
      <c r="G828" s="1"/>
      <c r="H828" s="1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3"/>
      <c r="U828" s="1"/>
      <c r="V828" s="1"/>
    </row>
    <row r="829" spans="1:22" x14ac:dyDescent="0.25">
      <c r="A829" s="1"/>
      <c r="B829" s="1"/>
      <c r="C829" s="1"/>
      <c r="D829" s="1"/>
      <c r="E829" s="110"/>
      <c r="F829" s="1"/>
      <c r="G829" s="1"/>
      <c r="H829" s="1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3"/>
      <c r="U829" s="1"/>
      <c r="V829" s="1"/>
    </row>
    <row r="830" spans="1:22" x14ac:dyDescent="0.25">
      <c r="A830" s="1"/>
      <c r="B830" s="1"/>
      <c r="C830" s="1"/>
      <c r="D830" s="1"/>
      <c r="E830" s="110"/>
      <c r="F830" s="1"/>
      <c r="G830" s="1"/>
      <c r="H830" s="1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3"/>
      <c r="U830" s="1"/>
      <c r="V830" s="1"/>
    </row>
    <row r="831" spans="1:22" x14ac:dyDescent="0.25">
      <c r="A831" s="1"/>
      <c r="B831" s="1"/>
      <c r="C831" s="1"/>
      <c r="D831" s="1"/>
      <c r="E831" s="110"/>
      <c r="F831" s="1"/>
      <c r="G831" s="1"/>
      <c r="H831" s="1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3"/>
      <c r="U831" s="1"/>
      <c r="V831" s="1"/>
    </row>
    <row r="832" spans="1:22" x14ac:dyDescent="0.25">
      <c r="A832" s="1"/>
      <c r="B832" s="1"/>
      <c r="C832" s="1"/>
      <c r="D832" s="1"/>
      <c r="E832" s="110"/>
      <c r="F832" s="1"/>
      <c r="G832" s="1"/>
      <c r="H832" s="1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3"/>
      <c r="U832" s="1"/>
      <c r="V832" s="1"/>
    </row>
    <row r="833" spans="1:22" x14ac:dyDescent="0.25">
      <c r="A833" s="1"/>
      <c r="B833" s="1"/>
      <c r="C833" s="1"/>
      <c r="D833" s="1"/>
      <c r="E833" s="110"/>
      <c r="F833" s="1"/>
      <c r="G833" s="1"/>
      <c r="H833" s="1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3"/>
      <c r="U833" s="1"/>
      <c r="V833" s="1"/>
    </row>
    <row r="834" spans="1:22" x14ac:dyDescent="0.25">
      <c r="A834" s="1"/>
      <c r="B834" s="1"/>
      <c r="C834" s="1"/>
      <c r="D834" s="1"/>
      <c r="E834" s="110"/>
      <c r="F834" s="1"/>
      <c r="G834" s="1"/>
      <c r="H834" s="1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3"/>
      <c r="U834" s="1"/>
      <c r="V834" s="1"/>
    </row>
    <row r="835" spans="1:22" x14ac:dyDescent="0.25">
      <c r="A835" s="1"/>
      <c r="B835" s="1"/>
      <c r="C835" s="1"/>
      <c r="D835" s="1"/>
      <c r="E835" s="110"/>
      <c r="F835" s="1"/>
      <c r="G835" s="1"/>
      <c r="H835" s="1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3"/>
      <c r="U835" s="1"/>
      <c r="V835" s="1"/>
    </row>
    <row r="836" spans="1:22" x14ac:dyDescent="0.25">
      <c r="A836" s="1"/>
      <c r="B836" s="1"/>
      <c r="C836" s="1"/>
      <c r="D836" s="1"/>
      <c r="E836" s="110"/>
      <c r="F836" s="1"/>
      <c r="G836" s="1"/>
      <c r="H836" s="1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3"/>
      <c r="U836" s="1"/>
      <c r="V836" s="1"/>
    </row>
    <row r="837" spans="1:22" x14ac:dyDescent="0.25">
      <c r="A837" s="1"/>
      <c r="B837" s="1"/>
      <c r="C837" s="1"/>
      <c r="D837" s="1"/>
      <c r="E837" s="110"/>
      <c r="F837" s="1"/>
      <c r="G837" s="1"/>
      <c r="H837" s="1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3"/>
      <c r="U837" s="1"/>
      <c r="V837" s="1"/>
    </row>
    <row r="838" spans="1:22" x14ac:dyDescent="0.25">
      <c r="A838" s="1"/>
      <c r="B838" s="1"/>
      <c r="C838" s="1"/>
      <c r="D838" s="1"/>
      <c r="E838" s="110"/>
      <c r="F838" s="1"/>
      <c r="G838" s="1"/>
      <c r="H838" s="1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3"/>
      <c r="U838" s="1"/>
      <c r="V838" s="1"/>
    </row>
    <row r="839" spans="1:22" x14ac:dyDescent="0.25">
      <c r="A839" s="1"/>
      <c r="B839" s="1"/>
      <c r="C839" s="1"/>
      <c r="D839" s="1"/>
      <c r="E839" s="110"/>
      <c r="F839" s="1"/>
      <c r="G839" s="1"/>
      <c r="H839" s="1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3"/>
      <c r="U839" s="1"/>
      <c r="V839" s="1"/>
    </row>
    <row r="840" spans="1:22" x14ac:dyDescent="0.25">
      <c r="A840" s="1"/>
      <c r="B840" s="1"/>
      <c r="C840" s="1"/>
      <c r="D840" s="1"/>
      <c r="E840" s="110"/>
      <c r="F840" s="1"/>
      <c r="G840" s="1"/>
      <c r="H840" s="1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3"/>
      <c r="U840" s="1"/>
      <c r="V840" s="1"/>
    </row>
    <row r="841" spans="1:22" x14ac:dyDescent="0.25">
      <c r="A841" s="1"/>
      <c r="B841" s="1"/>
      <c r="C841" s="1"/>
      <c r="D841" s="1"/>
      <c r="E841" s="110"/>
      <c r="F841" s="1"/>
      <c r="G841" s="1"/>
      <c r="H841" s="1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3"/>
      <c r="U841" s="1"/>
      <c r="V841" s="1"/>
    </row>
    <row r="842" spans="1:22" x14ac:dyDescent="0.25">
      <c r="A842" s="1"/>
      <c r="B842" s="1"/>
      <c r="C842" s="1"/>
      <c r="D842" s="1"/>
      <c r="E842" s="110"/>
      <c r="F842" s="1"/>
      <c r="G842" s="1"/>
      <c r="H842" s="1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3"/>
      <c r="U842" s="1"/>
      <c r="V842" s="1"/>
    </row>
    <row r="843" spans="1:22" x14ac:dyDescent="0.25">
      <c r="A843" s="1"/>
      <c r="B843" s="1"/>
      <c r="C843" s="1"/>
      <c r="D843" s="1"/>
      <c r="E843" s="110"/>
      <c r="F843" s="1"/>
      <c r="G843" s="1"/>
      <c r="H843" s="1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3"/>
      <c r="U843" s="1"/>
      <c r="V843" s="1"/>
    </row>
    <row r="844" spans="1:22" x14ac:dyDescent="0.25">
      <c r="A844" s="1"/>
      <c r="B844" s="1"/>
      <c r="C844" s="1"/>
      <c r="D844" s="1"/>
      <c r="E844" s="110"/>
      <c r="F844" s="1"/>
      <c r="G844" s="1"/>
      <c r="H844" s="1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3"/>
      <c r="U844" s="1"/>
      <c r="V844" s="1"/>
    </row>
    <row r="845" spans="1:22" x14ac:dyDescent="0.25">
      <c r="A845" s="1"/>
      <c r="B845" s="1"/>
      <c r="C845" s="1"/>
      <c r="D845" s="1"/>
      <c r="E845" s="110"/>
      <c r="F845" s="1"/>
      <c r="G845" s="1"/>
      <c r="H845" s="1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3"/>
      <c r="U845" s="1"/>
      <c r="V845" s="1"/>
    </row>
    <row r="846" spans="1:22" x14ac:dyDescent="0.25">
      <c r="A846" s="1"/>
      <c r="B846" s="1"/>
      <c r="C846" s="1"/>
      <c r="D846" s="1"/>
      <c r="E846" s="110"/>
      <c r="F846" s="1"/>
      <c r="G846" s="1"/>
      <c r="H846" s="1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3"/>
      <c r="U846" s="1"/>
      <c r="V846" s="1"/>
    </row>
    <row r="847" spans="1:22" x14ac:dyDescent="0.25">
      <c r="A847" s="1"/>
      <c r="B847" s="1"/>
      <c r="C847" s="1"/>
      <c r="D847" s="1"/>
      <c r="E847" s="110"/>
      <c r="F847" s="1"/>
      <c r="G847" s="1"/>
      <c r="H847" s="1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3"/>
      <c r="U847" s="1"/>
      <c r="V847" s="1"/>
    </row>
    <row r="848" spans="1:22" x14ac:dyDescent="0.25">
      <c r="A848" s="1"/>
      <c r="B848" s="1"/>
      <c r="C848" s="1"/>
      <c r="D848" s="1"/>
      <c r="E848" s="110"/>
      <c r="F848" s="1"/>
      <c r="G848" s="1"/>
      <c r="H848" s="1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3"/>
      <c r="U848" s="1"/>
      <c r="V848" s="1"/>
    </row>
    <row r="849" spans="1:22" x14ac:dyDescent="0.25">
      <c r="A849" s="1"/>
      <c r="B849" s="1"/>
      <c r="C849" s="1"/>
      <c r="D849" s="1"/>
      <c r="E849" s="110"/>
      <c r="F849" s="1"/>
      <c r="G849" s="1"/>
      <c r="H849" s="1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3"/>
      <c r="U849" s="1"/>
      <c r="V849" s="1"/>
    </row>
    <row r="850" spans="1:22" x14ac:dyDescent="0.25">
      <c r="A850" s="1"/>
      <c r="B850" s="1"/>
      <c r="C850" s="1"/>
      <c r="D850" s="1"/>
      <c r="E850" s="110"/>
      <c r="F850" s="1"/>
      <c r="G850" s="1"/>
      <c r="H850" s="1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3"/>
      <c r="U850" s="1"/>
      <c r="V850" s="1"/>
    </row>
    <row r="851" spans="1:22" x14ac:dyDescent="0.25">
      <c r="A851" s="1"/>
      <c r="B851" s="1"/>
      <c r="C851" s="1"/>
      <c r="D851" s="1"/>
      <c r="E851" s="110"/>
      <c r="F851" s="1"/>
      <c r="G851" s="1"/>
      <c r="H851" s="1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3"/>
      <c r="U851" s="1"/>
      <c r="V851" s="1"/>
    </row>
    <row r="852" spans="1:22" x14ac:dyDescent="0.25">
      <c r="A852" s="1"/>
      <c r="B852" s="1"/>
      <c r="C852" s="1"/>
      <c r="D852" s="1"/>
      <c r="E852" s="110"/>
      <c r="F852" s="1"/>
      <c r="G852" s="1"/>
      <c r="H852" s="1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3"/>
      <c r="U852" s="1"/>
      <c r="V852" s="1"/>
    </row>
    <row r="853" spans="1:22" x14ac:dyDescent="0.25">
      <c r="A853" s="1"/>
      <c r="B853" s="1"/>
      <c r="C853" s="1"/>
      <c r="D853" s="1"/>
      <c r="E853" s="110"/>
      <c r="F853" s="1"/>
      <c r="G853" s="1"/>
      <c r="H853" s="1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3"/>
      <c r="U853" s="1"/>
      <c r="V853" s="1"/>
    </row>
    <row r="854" spans="1:22" x14ac:dyDescent="0.25">
      <c r="A854" s="1"/>
      <c r="B854" s="1"/>
      <c r="C854" s="1"/>
      <c r="D854" s="1"/>
      <c r="E854" s="110"/>
      <c r="F854" s="1"/>
      <c r="G854" s="1"/>
      <c r="H854" s="1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3"/>
      <c r="U854" s="1"/>
      <c r="V854" s="1"/>
    </row>
    <row r="855" spans="1:22" x14ac:dyDescent="0.25">
      <c r="A855" s="1"/>
      <c r="B855" s="1"/>
      <c r="C855" s="1"/>
      <c r="D855" s="1"/>
      <c r="E855" s="110"/>
      <c r="F855" s="1"/>
      <c r="G855" s="1"/>
      <c r="H855" s="1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3"/>
      <c r="U855" s="1"/>
      <c r="V855" s="1"/>
    </row>
    <row r="856" spans="1:22" x14ac:dyDescent="0.25">
      <c r="A856" s="1"/>
      <c r="B856" s="1"/>
      <c r="C856" s="1"/>
      <c r="D856" s="1"/>
      <c r="E856" s="110"/>
      <c r="F856" s="1"/>
      <c r="G856" s="1"/>
      <c r="H856" s="1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3"/>
      <c r="U856" s="1"/>
      <c r="V856" s="1"/>
    </row>
    <row r="857" spans="1:22" x14ac:dyDescent="0.25">
      <c r="A857" s="1"/>
      <c r="B857" s="1"/>
      <c r="C857" s="1"/>
      <c r="D857" s="1"/>
      <c r="E857" s="110"/>
      <c r="F857" s="1"/>
      <c r="G857" s="1"/>
      <c r="H857" s="1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3"/>
      <c r="U857" s="1"/>
      <c r="V857" s="1"/>
    </row>
    <row r="858" spans="1:22" x14ac:dyDescent="0.25">
      <c r="A858" s="1"/>
      <c r="B858" s="1"/>
      <c r="C858" s="1"/>
      <c r="D858" s="1"/>
      <c r="E858" s="110"/>
      <c r="F858" s="1"/>
      <c r="G858" s="1"/>
      <c r="H858" s="1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3"/>
      <c r="U858" s="1"/>
      <c r="V858" s="1"/>
    </row>
    <row r="859" spans="1:22" x14ac:dyDescent="0.25">
      <c r="A859" s="1"/>
      <c r="B859" s="1"/>
      <c r="C859" s="1"/>
      <c r="D859" s="1"/>
      <c r="E859" s="110"/>
      <c r="F859" s="1"/>
      <c r="G859" s="1"/>
      <c r="H859" s="1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3"/>
      <c r="U859" s="1"/>
      <c r="V859" s="1"/>
    </row>
    <row r="860" spans="1:22" x14ac:dyDescent="0.25">
      <c r="A860" s="1"/>
      <c r="B860" s="1"/>
      <c r="C860" s="1"/>
      <c r="D860" s="1"/>
      <c r="E860" s="110"/>
      <c r="F860" s="1"/>
      <c r="G860" s="1"/>
      <c r="H860" s="1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3"/>
      <c r="U860" s="1"/>
      <c r="V860" s="1"/>
    </row>
    <row r="861" spans="1:22" x14ac:dyDescent="0.25">
      <c r="A861" s="1"/>
      <c r="B861" s="1"/>
      <c r="C861" s="1"/>
      <c r="D861" s="1"/>
      <c r="E861" s="110"/>
      <c r="F861" s="1"/>
      <c r="G861" s="1"/>
      <c r="H861" s="1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3"/>
      <c r="U861" s="1"/>
      <c r="V861" s="1"/>
    </row>
    <row r="862" spans="1:22" x14ac:dyDescent="0.25">
      <c r="A862" s="1"/>
      <c r="B862" s="1"/>
      <c r="C862" s="1"/>
      <c r="D862" s="1"/>
      <c r="E862" s="110"/>
      <c r="F862" s="1"/>
      <c r="G862" s="1"/>
      <c r="H862" s="1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3"/>
      <c r="U862" s="1"/>
      <c r="V862" s="1"/>
    </row>
    <row r="863" spans="1:22" x14ac:dyDescent="0.25">
      <c r="A863" s="1"/>
      <c r="B863" s="1"/>
      <c r="C863" s="1"/>
      <c r="D863" s="1"/>
      <c r="E863" s="110"/>
      <c r="F863" s="1"/>
      <c r="G863" s="1"/>
      <c r="H863" s="1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3"/>
      <c r="U863" s="1"/>
      <c r="V863" s="1"/>
    </row>
    <row r="864" spans="1:22" x14ac:dyDescent="0.25">
      <c r="A864" s="1"/>
      <c r="B864" s="1"/>
      <c r="C864" s="1"/>
      <c r="D864" s="1"/>
      <c r="E864" s="110"/>
      <c r="F864" s="1"/>
      <c r="G864" s="1"/>
      <c r="H864" s="1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3"/>
      <c r="U864" s="1"/>
      <c r="V864" s="1"/>
    </row>
    <row r="865" spans="1:22" x14ac:dyDescent="0.25">
      <c r="A865" s="1"/>
      <c r="B865" s="1"/>
      <c r="C865" s="1"/>
      <c r="D865" s="1"/>
      <c r="E865" s="110"/>
      <c r="F865" s="1"/>
      <c r="G865" s="1"/>
      <c r="H865" s="1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3"/>
      <c r="U865" s="1"/>
      <c r="V865" s="1"/>
    </row>
    <row r="866" spans="1:22" x14ac:dyDescent="0.25">
      <c r="A866" s="1"/>
      <c r="B866" s="1"/>
      <c r="C866" s="1"/>
      <c r="D866" s="1"/>
      <c r="E866" s="110"/>
      <c r="F866" s="1"/>
      <c r="G866" s="1"/>
      <c r="H866" s="1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3"/>
      <c r="U866" s="1"/>
      <c r="V866" s="1"/>
    </row>
    <row r="867" spans="1:22" x14ac:dyDescent="0.25">
      <c r="A867" s="1"/>
      <c r="B867" s="1"/>
      <c r="C867" s="1"/>
      <c r="D867" s="1"/>
      <c r="E867" s="110"/>
      <c r="F867" s="1"/>
      <c r="G867" s="1"/>
      <c r="H867" s="1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3"/>
      <c r="U867" s="1"/>
      <c r="V867" s="1"/>
    </row>
    <row r="868" spans="1:22" x14ac:dyDescent="0.25">
      <c r="A868" s="1"/>
      <c r="B868" s="1"/>
      <c r="C868" s="1"/>
      <c r="D868" s="1"/>
      <c r="E868" s="110"/>
      <c r="F868" s="1"/>
      <c r="G868" s="1"/>
      <c r="H868" s="1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3"/>
      <c r="U868" s="1"/>
      <c r="V868" s="1"/>
    </row>
    <row r="869" spans="1:22" x14ac:dyDescent="0.25">
      <c r="A869" s="1"/>
      <c r="B869" s="1"/>
      <c r="C869" s="1"/>
      <c r="D869" s="1"/>
      <c r="E869" s="110"/>
      <c r="F869" s="1"/>
      <c r="G869" s="1"/>
      <c r="H869" s="1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3"/>
      <c r="U869" s="1"/>
      <c r="V869" s="1"/>
    </row>
    <row r="870" spans="1:22" x14ac:dyDescent="0.25">
      <c r="A870" s="1"/>
      <c r="B870" s="1"/>
      <c r="C870" s="1"/>
      <c r="D870" s="1"/>
      <c r="E870" s="110"/>
      <c r="F870" s="1"/>
      <c r="G870" s="1"/>
      <c r="H870" s="1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3"/>
      <c r="U870" s="1"/>
      <c r="V870" s="1"/>
    </row>
    <row r="871" spans="1:22" x14ac:dyDescent="0.25">
      <c r="A871" s="1"/>
      <c r="B871" s="1"/>
      <c r="C871" s="1"/>
      <c r="D871" s="1"/>
      <c r="E871" s="110"/>
      <c r="F871" s="1"/>
      <c r="G871" s="1"/>
      <c r="H871" s="1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3"/>
      <c r="U871" s="1"/>
      <c r="V871" s="1"/>
    </row>
    <row r="872" spans="1:22" x14ac:dyDescent="0.25">
      <c r="A872" s="1"/>
      <c r="B872" s="1"/>
      <c r="C872" s="1"/>
      <c r="D872" s="1"/>
      <c r="E872" s="110"/>
      <c r="F872" s="1"/>
      <c r="G872" s="1"/>
      <c r="H872" s="1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3"/>
      <c r="U872" s="1"/>
      <c r="V872" s="1"/>
    </row>
    <row r="873" spans="1:22" x14ac:dyDescent="0.25">
      <c r="A873" s="1"/>
      <c r="B873" s="1"/>
      <c r="C873" s="1"/>
      <c r="D873" s="1"/>
      <c r="E873" s="110"/>
      <c r="F873" s="1"/>
      <c r="G873" s="1"/>
      <c r="H873" s="1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3"/>
      <c r="U873" s="1"/>
      <c r="V873" s="1"/>
    </row>
    <row r="874" spans="1:22" x14ac:dyDescent="0.25">
      <c r="A874" s="1"/>
      <c r="B874" s="1"/>
      <c r="C874" s="1"/>
      <c r="D874" s="1"/>
      <c r="E874" s="110"/>
      <c r="F874" s="1"/>
      <c r="G874" s="1"/>
      <c r="H874" s="1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3"/>
      <c r="U874" s="1"/>
      <c r="V874" s="1"/>
    </row>
    <row r="875" spans="1:22" x14ac:dyDescent="0.25">
      <c r="A875" s="1"/>
      <c r="B875" s="1"/>
      <c r="C875" s="1"/>
      <c r="D875" s="1"/>
      <c r="E875" s="110"/>
      <c r="F875" s="1"/>
      <c r="G875" s="1"/>
      <c r="H875" s="1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3"/>
      <c r="U875" s="1"/>
      <c r="V875" s="1"/>
    </row>
    <row r="876" spans="1:22" x14ac:dyDescent="0.25">
      <c r="A876" s="1"/>
      <c r="B876" s="1"/>
      <c r="C876" s="1"/>
      <c r="D876" s="1"/>
      <c r="E876" s="110"/>
      <c r="F876" s="1"/>
      <c r="G876" s="1"/>
      <c r="H876" s="1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3"/>
      <c r="U876" s="1"/>
      <c r="V876" s="1"/>
    </row>
    <row r="877" spans="1:22" x14ac:dyDescent="0.25">
      <c r="A877" s="1"/>
      <c r="B877" s="1"/>
      <c r="C877" s="1"/>
      <c r="D877" s="1"/>
      <c r="E877" s="110"/>
      <c r="F877" s="1"/>
      <c r="G877" s="1"/>
      <c r="H877" s="1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3"/>
      <c r="U877" s="1"/>
      <c r="V877" s="1"/>
    </row>
    <row r="878" spans="1:22" x14ac:dyDescent="0.25">
      <c r="A878" s="1"/>
      <c r="B878" s="1"/>
      <c r="C878" s="1"/>
      <c r="D878" s="1"/>
      <c r="E878" s="110"/>
      <c r="F878" s="1"/>
      <c r="G878" s="1"/>
      <c r="H878" s="1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3"/>
      <c r="U878" s="1"/>
      <c r="V878" s="1"/>
    </row>
    <row r="879" spans="1:22" x14ac:dyDescent="0.25">
      <c r="A879" s="1"/>
      <c r="B879" s="1"/>
      <c r="C879" s="1"/>
      <c r="D879" s="1"/>
      <c r="E879" s="110"/>
      <c r="F879" s="1"/>
      <c r="G879" s="1"/>
      <c r="H879" s="1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3"/>
      <c r="U879" s="1"/>
      <c r="V879" s="1"/>
    </row>
    <row r="880" spans="1:22" x14ac:dyDescent="0.25">
      <c r="A880" s="1"/>
      <c r="B880" s="1"/>
      <c r="C880" s="1"/>
      <c r="D880" s="1"/>
      <c r="E880" s="110"/>
      <c r="F880" s="1"/>
      <c r="G880" s="1"/>
      <c r="H880" s="1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3"/>
      <c r="U880" s="1"/>
      <c r="V880" s="1"/>
    </row>
    <row r="881" spans="1:22" x14ac:dyDescent="0.25">
      <c r="A881" s="1"/>
      <c r="B881" s="1"/>
      <c r="C881" s="1"/>
      <c r="D881" s="1"/>
      <c r="E881" s="110"/>
      <c r="F881" s="1"/>
      <c r="G881" s="1"/>
      <c r="H881" s="1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3"/>
      <c r="U881" s="1"/>
      <c r="V881" s="1"/>
    </row>
    <row r="882" spans="1:22" x14ac:dyDescent="0.25">
      <c r="A882" s="1"/>
      <c r="B882" s="1"/>
      <c r="C882" s="1"/>
      <c r="D882" s="1"/>
      <c r="E882" s="110"/>
      <c r="F882" s="1"/>
      <c r="G882" s="1"/>
      <c r="H882" s="1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3"/>
      <c r="U882" s="1"/>
      <c r="V882" s="1"/>
    </row>
    <row r="883" spans="1:22" x14ac:dyDescent="0.25">
      <c r="A883" s="1"/>
      <c r="B883" s="1"/>
      <c r="C883" s="1"/>
      <c r="D883" s="1"/>
      <c r="E883" s="110"/>
      <c r="F883" s="1"/>
      <c r="G883" s="1"/>
      <c r="H883" s="1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3"/>
      <c r="U883" s="1"/>
      <c r="V883" s="1"/>
    </row>
    <row r="884" spans="1:22" x14ac:dyDescent="0.25">
      <c r="A884" s="1"/>
      <c r="B884" s="1"/>
      <c r="C884" s="1"/>
      <c r="D884" s="1"/>
      <c r="E884" s="110"/>
      <c r="F884" s="1"/>
      <c r="G884" s="1"/>
      <c r="H884" s="1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3"/>
      <c r="U884" s="1"/>
      <c r="V884" s="1"/>
    </row>
    <row r="885" spans="1:22" x14ac:dyDescent="0.25">
      <c r="A885" s="1"/>
      <c r="B885" s="1"/>
      <c r="C885" s="1"/>
      <c r="D885" s="1"/>
      <c r="E885" s="110"/>
      <c r="F885" s="1"/>
      <c r="G885" s="1"/>
      <c r="H885" s="1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3"/>
      <c r="U885" s="1"/>
      <c r="V885" s="1"/>
    </row>
    <row r="886" spans="1:22" x14ac:dyDescent="0.25">
      <c r="A886" s="1"/>
      <c r="B886" s="1"/>
      <c r="C886" s="1"/>
      <c r="D886" s="1"/>
      <c r="E886" s="110"/>
      <c r="F886" s="1"/>
      <c r="G886" s="1"/>
      <c r="H886" s="1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3"/>
      <c r="U886" s="1"/>
      <c r="V886" s="1"/>
    </row>
    <row r="887" spans="1:22" x14ac:dyDescent="0.25">
      <c r="A887" s="1"/>
      <c r="B887" s="1"/>
      <c r="C887" s="1"/>
      <c r="D887" s="1"/>
      <c r="E887" s="110"/>
      <c r="F887" s="1"/>
      <c r="G887" s="1"/>
      <c r="H887" s="1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3"/>
      <c r="U887" s="1"/>
      <c r="V887" s="1"/>
    </row>
    <row r="888" spans="1:22" x14ac:dyDescent="0.25">
      <c r="A888" s="1"/>
      <c r="B888" s="1"/>
      <c r="C888" s="1"/>
      <c r="D888" s="1"/>
      <c r="E888" s="110"/>
      <c r="F888" s="1"/>
      <c r="G888" s="1"/>
      <c r="H888" s="1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3"/>
      <c r="U888" s="1"/>
      <c r="V888" s="1"/>
    </row>
    <row r="889" spans="1:22" x14ac:dyDescent="0.25">
      <c r="A889" s="1"/>
      <c r="B889" s="1"/>
      <c r="C889" s="1"/>
      <c r="D889" s="1"/>
      <c r="E889" s="110"/>
      <c r="F889" s="1"/>
      <c r="G889" s="1"/>
      <c r="H889" s="1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3"/>
      <c r="U889" s="1"/>
      <c r="V889" s="1"/>
    </row>
    <row r="890" spans="1:22" x14ac:dyDescent="0.25">
      <c r="A890" s="1"/>
      <c r="B890" s="1"/>
      <c r="C890" s="1"/>
      <c r="D890" s="1"/>
      <c r="E890" s="110"/>
      <c r="F890" s="1"/>
      <c r="G890" s="1"/>
      <c r="H890" s="1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3"/>
      <c r="U890" s="1"/>
      <c r="V890" s="1"/>
    </row>
    <row r="891" spans="1:22" x14ac:dyDescent="0.25">
      <c r="A891" s="1"/>
      <c r="B891" s="1"/>
      <c r="C891" s="1"/>
      <c r="D891" s="1"/>
      <c r="E891" s="110"/>
      <c r="F891" s="1"/>
      <c r="G891" s="1"/>
      <c r="H891" s="1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3"/>
      <c r="U891" s="1"/>
      <c r="V891" s="1"/>
    </row>
    <row r="892" spans="1:22" x14ac:dyDescent="0.25">
      <c r="A892" s="1"/>
      <c r="B892" s="1"/>
      <c r="C892" s="1"/>
      <c r="D892" s="1"/>
      <c r="E892" s="110"/>
      <c r="F892" s="1"/>
      <c r="G892" s="1"/>
      <c r="H892" s="1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3"/>
      <c r="U892" s="1"/>
      <c r="V892" s="1"/>
    </row>
    <row r="893" spans="1:22" x14ac:dyDescent="0.25">
      <c r="A893" s="1"/>
      <c r="B893" s="1"/>
      <c r="C893" s="1"/>
      <c r="D893" s="1"/>
      <c r="E893" s="110"/>
      <c r="F893" s="1"/>
      <c r="G893" s="1"/>
      <c r="H893" s="1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3"/>
      <c r="U893" s="1"/>
      <c r="V893" s="1"/>
    </row>
    <row r="894" spans="1:22" x14ac:dyDescent="0.25">
      <c r="A894" s="1"/>
      <c r="B894" s="1"/>
      <c r="C894" s="1"/>
      <c r="D894" s="1"/>
      <c r="E894" s="110"/>
      <c r="F894" s="1"/>
      <c r="G894" s="1"/>
      <c r="H894" s="1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3"/>
      <c r="U894" s="1"/>
      <c r="V894" s="1"/>
    </row>
    <row r="895" spans="1:22" x14ac:dyDescent="0.25">
      <c r="A895" s="1"/>
      <c r="B895" s="1"/>
      <c r="C895" s="1"/>
      <c r="D895" s="1"/>
      <c r="E895" s="110"/>
      <c r="F895" s="1"/>
      <c r="G895" s="1"/>
      <c r="H895" s="1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3"/>
      <c r="U895" s="1"/>
      <c r="V895" s="1"/>
    </row>
    <row r="896" spans="1:22" x14ac:dyDescent="0.25">
      <c r="A896" s="1"/>
      <c r="B896" s="1"/>
      <c r="C896" s="1"/>
      <c r="D896" s="1"/>
      <c r="E896" s="110"/>
      <c r="F896" s="1"/>
      <c r="G896" s="1"/>
      <c r="H896" s="1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3"/>
      <c r="U896" s="1"/>
      <c r="V896" s="1"/>
    </row>
    <row r="897" spans="1:22" x14ac:dyDescent="0.25">
      <c r="A897" s="1"/>
      <c r="B897" s="1"/>
      <c r="C897" s="1"/>
      <c r="D897" s="1"/>
      <c r="E897" s="110"/>
      <c r="F897" s="1"/>
      <c r="G897" s="1"/>
      <c r="H897" s="1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3"/>
      <c r="U897" s="1"/>
      <c r="V897" s="1"/>
    </row>
    <row r="898" spans="1:22" x14ac:dyDescent="0.25">
      <c r="A898" s="1"/>
      <c r="B898" s="1"/>
      <c r="C898" s="1"/>
      <c r="D898" s="1"/>
      <c r="E898" s="110"/>
      <c r="F898" s="1"/>
      <c r="G898" s="1"/>
      <c r="H898" s="1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3"/>
      <c r="U898" s="1"/>
      <c r="V898" s="1"/>
    </row>
    <row r="899" spans="1:22" x14ac:dyDescent="0.25">
      <c r="A899" s="1"/>
      <c r="B899" s="1"/>
      <c r="C899" s="1"/>
      <c r="D899" s="1"/>
      <c r="E899" s="110"/>
      <c r="F899" s="1"/>
      <c r="G899" s="1"/>
      <c r="H899" s="1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3"/>
      <c r="U899" s="1"/>
      <c r="V899" s="1"/>
    </row>
    <row r="900" spans="1:22" x14ac:dyDescent="0.25">
      <c r="A900" s="1"/>
      <c r="B900" s="1"/>
      <c r="C900" s="1"/>
      <c r="D900" s="1"/>
      <c r="E900" s="110"/>
      <c r="F900" s="1"/>
      <c r="G900" s="1"/>
      <c r="H900" s="1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3"/>
      <c r="U900" s="1"/>
      <c r="V900" s="1"/>
    </row>
    <row r="901" spans="1:22" x14ac:dyDescent="0.25">
      <c r="A901" s="1"/>
      <c r="B901" s="1"/>
      <c r="C901" s="1"/>
      <c r="D901" s="1"/>
      <c r="E901" s="110"/>
      <c r="F901" s="1"/>
      <c r="G901" s="1"/>
      <c r="H901" s="1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3"/>
      <c r="U901" s="1"/>
      <c r="V901" s="1"/>
    </row>
    <row r="902" spans="1:22" x14ac:dyDescent="0.25">
      <c r="A902" s="1"/>
      <c r="B902" s="1"/>
      <c r="C902" s="1"/>
      <c r="D902" s="1"/>
      <c r="E902" s="110"/>
      <c r="F902" s="1"/>
      <c r="G902" s="1"/>
      <c r="H902" s="1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3"/>
      <c r="U902" s="1"/>
      <c r="V902" s="1"/>
    </row>
    <row r="903" spans="1:22" x14ac:dyDescent="0.25">
      <c r="A903" s="1"/>
      <c r="B903" s="1"/>
      <c r="C903" s="1"/>
      <c r="D903" s="1"/>
      <c r="E903" s="110"/>
      <c r="F903" s="1"/>
      <c r="G903" s="1"/>
      <c r="H903" s="1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3"/>
      <c r="U903" s="1"/>
      <c r="V903" s="1"/>
    </row>
    <row r="904" spans="1:22" x14ac:dyDescent="0.25">
      <c r="A904" s="1"/>
      <c r="B904" s="1"/>
      <c r="C904" s="1"/>
      <c r="D904" s="1"/>
      <c r="E904" s="110"/>
      <c r="F904" s="1"/>
      <c r="G904" s="1"/>
      <c r="H904" s="1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3"/>
      <c r="U904" s="1"/>
      <c r="V904" s="1"/>
    </row>
    <row r="905" spans="1:22" x14ac:dyDescent="0.25">
      <c r="A905" s="1"/>
      <c r="B905" s="1"/>
      <c r="C905" s="1"/>
      <c r="D905" s="1"/>
      <c r="E905" s="110"/>
      <c r="F905" s="1"/>
      <c r="G905" s="1"/>
      <c r="H905" s="1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3"/>
      <c r="U905" s="1"/>
      <c r="V905" s="1"/>
    </row>
    <row r="906" spans="1:22" x14ac:dyDescent="0.25">
      <c r="A906" s="1"/>
      <c r="B906" s="1"/>
      <c r="C906" s="1"/>
      <c r="D906" s="1"/>
      <c r="E906" s="110"/>
      <c r="F906" s="1"/>
      <c r="G906" s="1"/>
      <c r="H906" s="1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3"/>
      <c r="U906" s="1"/>
      <c r="V906" s="1"/>
    </row>
    <row r="907" spans="1:22" x14ac:dyDescent="0.25">
      <c r="A907" s="1"/>
      <c r="B907" s="1"/>
      <c r="C907" s="1"/>
      <c r="D907" s="1"/>
      <c r="E907" s="110"/>
      <c r="F907" s="1"/>
      <c r="G907" s="1"/>
      <c r="H907" s="1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3"/>
      <c r="U907" s="1"/>
      <c r="V907" s="1"/>
    </row>
    <row r="908" spans="1:22" x14ac:dyDescent="0.25">
      <c r="A908" s="1"/>
      <c r="B908" s="1"/>
      <c r="C908" s="1"/>
      <c r="D908" s="1"/>
      <c r="E908" s="110"/>
      <c r="F908" s="1"/>
      <c r="G908" s="1"/>
      <c r="H908" s="1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3"/>
      <c r="U908" s="1"/>
      <c r="V908" s="1"/>
    </row>
    <row r="909" spans="1:22" x14ac:dyDescent="0.25">
      <c r="A909" s="1"/>
      <c r="B909" s="1"/>
      <c r="C909" s="1"/>
      <c r="D909" s="1"/>
      <c r="E909" s="110"/>
      <c r="F909" s="1"/>
      <c r="G909" s="1"/>
      <c r="H909" s="1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3"/>
      <c r="U909" s="1"/>
      <c r="V909" s="1"/>
    </row>
    <row r="910" spans="1:22" x14ac:dyDescent="0.25">
      <c r="A910" s="1"/>
      <c r="B910" s="1"/>
      <c r="C910" s="1"/>
      <c r="D910" s="1"/>
      <c r="E910" s="110"/>
      <c r="F910" s="1"/>
      <c r="G910" s="1"/>
      <c r="H910" s="1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3"/>
      <c r="U910" s="1"/>
      <c r="V910" s="1"/>
    </row>
    <row r="911" spans="1:22" x14ac:dyDescent="0.25">
      <c r="A911" s="1"/>
      <c r="B911" s="1"/>
      <c r="C911" s="1"/>
      <c r="D911" s="1"/>
      <c r="E911" s="110"/>
      <c r="F911" s="1"/>
      <c r="G911" s="1"/>
      <c r="H911" s="1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3"/>
      <c r="U911" s="1"/>
      <c r="V911" s="1"/>
    </row>
    <row r="912" spans="1:22" x14ac:dyDescent="0.25">
      <c r="A912" s="1"/>
      <c r="B912" s="1"/>
      <c r="C912" s="1"/>
      <c r="D912" s="1"/>
      <c r="E912" s="110"/>
      <c r="F912" s="1"/>
      <c r="G912" s="1"/>
      <c r="H912" s="1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3"/>
      <c r="U912" s="1"/>
      <c r="V912" s="1"/>
    </row>
    <row r="913" spans="1:22" x14ac:dyDescent="0.25">
      <c r="A913" s="1"/>
      <c r="B913" s="1"/>
      <c r="C913" s="1"/>
      <c r="D913" s="1"/>
      <c r="E913" s="110"/>
      <c r="F913" s="1"/>
      <c r="G913" s="1"/>
      <c r="H913" s="1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3"/>
      <c r="U913" s="1"/>
      <c r="V913" s="1"/>
    </row>
    <row r="914" spans="1:22" x14ac:dyDescent="0.25">
      <c r="A914" s="1"/>
      <c r="B914" s="1"/>
      <c r="C914" s="1"/>
      <c r="D914" s="1"/>
      <c r="E914" s="110"/>
      <c r="F914" s="1"/>
      <c r="G914" s="1"/>
      <c r="H914" s="1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3"/>
      <c r="U914" s="1"/>
      <c r="V914" s="1"/>
    </row>
    <row r="915" spans="1:22" x14ac:dyDescent="0.25">
      <c r="A915" s="1"/>
      <c r="B915" s="1"/>
      <c r="C915" s="1"/>
      <c r="D915" s="1"/>
      <c r="E915" s="110"/>
      <c r="F915" s="1"/>
      <c r="G915" s="1"/>
      <c r="H915" s="1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3"/>
      <c r="U915" s="1"/>
      <c r="V915" s="1"/>
    </row>
    <row r="916" spans="1:22" x14ac:dyDescent="0.25">
      <c r="A916" s="1"/>
      <c r="B916" s="1"/>
      <c r="C916" s="1"/>
      <c r="D916" s="1"/>
      <c r="E916" s="110"/>
      <c r="F916" s="1"/>
      <c r="G916" s="1"/>
      <c r="H916" s="1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3"/>
      <c r="U916" s="1"/>
      <c r="V916" s="1"/>
    </row>
    <row r="917" spans="1:22" x14ac:dyDescent="0.25">
      <c r="A917" s="1"/>
      <c r="B917" s="1"/>
      <c r="C917" s="1"/>
      <c r="D917" s="1"/>
      <c r="E917" s="110"/>
      <c r="F917" s="1"/>
      <c r="G917" s="1"/>
      <c r="H917" s="1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3"/>
      <c r="U917" s="1"/>
      <c r="V917" s="1"/>
    </row>
    <row r="918" spans="1:22" x14ac:dyDescent="0.25">
      <c r="A918" s="1"/>
      <c r="B918" s="1"/>
      <c r="C918" s="1"/>
      <c r="D918" s="1"/>
      <c r="E918" s="110"/>
      <c r="F918" s="1"/>
      <c r="G918" s="1"/>
      <c r="H918" s="1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3"/>
      <c r="U918" s="1"/>
      <c r="V918" s="1"/>
    </row>
    <row r="919" spans="1:22" x14ac:dyDescent="0.25">
      <c r="A919" s="1"/>
      <c r="B919" s="1"/>
      <c r="C919" s="1"/>
      <c r="D919" s="1"/>
      <c r="E919" s="110"/>
      <c r="F919" s="1"/>
      <c r="G919" s="1"/>
      <c r="H919" s="1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3"/>
      <c r="U919" s="1"/>
      <c r="V919" s="1"/>
    </row>
    <row r="920" spans="1:22" x14ac:dyDescent="0.25">
      <c r="A920" s="1"/>
      <c r="B920" s="1"/>
      <c r="C920" s="1"/>
      <c r="D920" s="1"/>
      <c r="E920" s="110"/>
      <c r="F920" s="1"/>
      <c r="G920" s="1"/>
      <c r="H920" s="1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3"/>
      <c r="U920" s="1"/>
      <c r="V920" s="1"/>
    </row>
    <row r="921" spans="1:22" x14ac:dyDescent="0.25">
      <c r="A921" s="1"/>
      <c r="B921" s="1"/>
      <c r="C921" s="1"/>
      <c r="D921" s="1"/>
      <c r="E921" s="110"/>
      <c r="F921" s="1"/>
      <c r="G921" s="1"/>
      <c r="H921" s="1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3"/>
      <c r="U921" s="1"/>
      <c r="V921" s="1"/>
    </row>
    <row r="922" spans="1:22" x14ac:dyDescent="0.25">
      <c r="A922" s="1"/>
      <c r="B922" s="1"/>
      <c r="C922" s="1"/>
      <c r="D922" s="1"/>
      <c r="E922" s="110"/>
      <c r="F922" s="1"/>
      <c r="G922" s="1"/>
      <c r="H922" s="1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3"/>
      <c r="U922" s="1"/>
      <c r="V922" s="1"/>
    </row>
    <row r="923" spans="1:22" x14ac:dyDescent="0.25">
      <c r="A923" s="1"/>
      <c r="B923" s="1"/>
      <c r="C923" s="1"/>
      <c r="D923" s="1"/>
      <c r="E923" s="110"/>
      <c r="F923" s="1"/>
      <c r="G923" s="1"/>
      <c r="H923" s="1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3"/>
      <c r="U923" s="1"/>
      <c r="V923" s="1"/>
    </row>
    <row r="924" spans="1:22" x14ac:dyDescent="0.25">
      <c r="A924" s="1"/>
      <c r="B924" s="1"/>
      <c r="C924" s="1"/>
      <c r="D924" s="1"/>
      <c r="E924" s="110"/>
      <c r="F924" s="1"/>
      <c r="G924" s="1"/>
      <c r="H924" s="1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3"/>
      <c r="U924" s="1"/>
      <c r="V924" s="1"/>
    </row>
    <row r="925" spans="1:22" x14ac:dyDescent="0.25">
      <c r="A925" s="1"/>
      <c r="B925" s="1"/>
      <c r="C925" s="1"/>
      <c r="D925" s="1"/>
      <c r="E925" s="110"/>
      <c r="F925" s="1"/>
      <c r="G925" s="1"/>
      <c r="H925" s="1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3"/>
      <c r="U925" s="1"/>
      <c r="V925" s="1"/>
    </row>
    <row r="926" spans="1:22" x14ac:dyDescent="0.25">
      <c r="A926" s="1"/>
      <c r="B926" s="1"/>
      <c r="C926" s="1"/>
      <c r="D926" s="1"/>
      <c r="E926" s="110"/>
      <c r="F926" s="1"/>
      <c r="G926" s="1"/>
      <c r="H926" s="1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3"/>
      <c r="U926" s="1"/>
      <c r="V926" s="1"/>
    </row>
    <row r="927" spans="1:22" x14ac:dyDescent="0.25">
      <c r="A927" s="1"/>
      <c r="B927" s="1"/>
      <c r="C927" s="1"/>
      <c r="D927" s="1"/>
      <c r="E927" s="110"/>
      <c r="F927" s="1"/>
      <c r="G927" s="1"/>
      <c r="H927" s="1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3"/>
      <c r="U927" s="1"/>
      <c r="V927" s="1"/>
    </row>
    <row r="928" spans="1:22" x14ac:dyDescent="0.25">
      <c r="A928" s="1"/>
      <c r="B928" s="1"/>
      <c r="C928" s="1"/>
      <c r="D928" s="1"/>
      <c r="E928" s="110"/>
      <c r="F928" s="1"/>
      <c r="G928" s="1"/>
      <c r="H928" s="1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3"/>
      <c r="U928" s="1"/>
      <c r="V928" s="1"/>
    </row>
    <row r="929" spans="1:22" x14ac:dyDescent="0.25">
      <c r="A929" s="1"/>
      <c r="B929" s="1"/>
      <c r="C929" s="1"/>
      <c r="D929" s="1"/>
      <c r="E929" s="110"/>
      <c r="F929" s="1"/>
      <c r="G929" s="1"/>
      <c r="H929" s="1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3"/>
      <c r="U929" s="1"/>
      <c r="V929" s="1"/>
    </row>
    <row r="930" spans="1:22" x14ac:dyDescent="0.25">
      <c r="A930" s="1"/>
      <c r="B930" s="1"/>
      <c r="C930" s="1"/>
      <c r="D930" s="1"/>
      <c r="E930" s="110"/>
      <c r="F930" s="1"/>
      <c r="G930" s="1"/>
      <c r="H930" s="1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3"/>
      <c r="U930" s="1"/>
      <c r="V930" s="1"/>
    </row>
    <row r="931" spans="1:22" x14ac:dyDescent="0.25">
      <c r="A931" s="1"/>
      <c r="B931" s="1"/>
      <c r="C931" s="1"/>
      <c r="D931" s="1"/>
      <c r="E931" s="110"/>
      <c r="F931" s="1"/>
      <c r="G931" s="1"/>
      <c r="H931" s="1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3"/>
      <c r="U931" s="1"/>
      <c r="V931" s="1"/>
    </row>
    <row r="932" spans="1:22" x14ac:dyDescent="0.25">
      <c r="A932" s="1"/>
      <c r="B932" s="1"/>
      <c r="C932" s="1"/>
      <c r="D932" s="1"/>
      <c r="E932" s="110"/>
      <c r="F932" s="1"/>
      <c r="G932" s="1"/>
      <c r="H932" s="1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3"/>
      <c r="U932" s="1"/>
      <c r="V932" s="1"/>
    </row>
    <row r="933" spans="1:22" x14ac:dyDescent="0.25">
      <c r="A933" s="1"/>
      <c r="B933" s="1"/>
      <c r="C933" s="1"/>
      <c r="D933" s="1"/>
      <c r="E933" s="110"/>
      <c r="F933" s="1"/>
      <c r="G933" s="1"/>
      <c r="H933" s="1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3"/>
      <c r="U933" s="1"/>
      <c r="V933" s="1"/>
    </row>
    <row r="934" spans="1:22" x14ac:dyDescent="0.25">
      <c r="A934" s="1"/>
      <c r="B934" s="1"/>
      <c r="C934" s="1"/>
      <c r="D934" s="1"/>
      <c r="E934" s="110"/>
      <c r="F934" s="1"/>
      <c r="G934" s="1"/>
      <c r="H934" s="1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3"/>
      <c r="U934" s="1"/>
      <c r="V934" s="1"/>
    </row>
    <row r="935" spans="1:22" x14ac:dyDescent="0.25">
      <c r="A935" s="1"/>
      <c r="B935" s="1"/>
      <c r="C935" s="1"/>
      <c r="D935" s="1"/>
      <c r="E935" s="110"/>
      <c r="F935" s="1"/>
      <c r="G935" s="1"/>
      <c r="H935" s="1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3"/>
      <c r="U935" s="1"/>
      <c r="V935" s="1"/>
    </row>
    <row r="936" spans="1:22" x14ac:dyDescent="0.25">
      <c r="A936" s="1"/>
      <c r="B936" s="1"/>
      <c r="C936" s="1"/>
      <c r="D936" s="1"/>
      <c r="E936" s="110"/>
      <c r="F936" s="1"/>
      <c r="G936" s="1"/>
      <c r="H936" s="1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3"/>
      <c r="U936" s="1"/>
      <c r="V936" s="1"/>
    </row>
    <row r="937" spans="1:22" x14ac:dyDescent="0.25">
      <c r="A937" s="1"/>
      <c r="B937" s="1"/>
      <c r="C937" s="1"/>
      <c r="D937" s="1"/>
      <c r="E937" s="110"/>
      <c r="F937" s="1"/>
      <c r="G937" s="1"/>
      <c r="H937" s="1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3"/>
      <c r="U937" s="1"/>
      <c r="V937" s="1"/>
    </row>
    <row r="938" spans="1:22" x14ac:dyDescent="0.25">
      <c r="A938" s="1"/>
      <c r="B938" s="1"/>
      <c r="C938" s="1"/>
      <c r="D938" s="1"/>
      <c r="E938" s="110"/>
      <c r="F938" s="1"/>
      <c r="G938" s="1"/>
      <c r="H938" s="1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3"/>
      <c r="U938" s="1"/>
      <c r="V938" s="1"/>
    </row>
    <row r="939" spans="1:22" x14ac:dyDescent="0.25">
      <c r="A939" s="1"/>
      <c r="B939" s="1"/>
      <c r="C939" s="1"/>
      <c r="D939" s="1"/>
      <c r="E939" s="110"/>
      <c r="F939" s="1"/>
      <c r="G939" s="1"/>
      <c r="H939" s="1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3"/>
      <c r="U939" s="1"/>
      <c r="V939" s="1"/>
    </row>
    <row r="940" spans="1:22" x14ac:dyDescent="0.25">
      <c r="A940" s="1"/>
      <c r="B940" s="1"/>
      <c r="C940" s="1"/>
      <c r="D940" s="1"/>
      <c r="E940" s="110"/>
      <c r="F940" s="1"/>
      <c r="G940" s="1"/>
      <c r="H940" s="1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3"/>
      <c r="U940" s="1"/>
      <c r="V940" s="1"/>
    </row>
    <row r="941" spans="1:22" x14ac:dyDescent="0.25">
      <c r="A941" s="1"/>
      <c r="B941" s="1"/>
      <c r="C941" s="1"/>
      <c r="D941" s="1"/>
      <c r="E941" s="110"/>
      <c r="F941" s="1"/>
      <c r="G941" s="1"/>
      <c r="H941" s="1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3"/>
      <c r="U941" s="1"/>
      <c r="V941" s="1"/>
    </row>
    <row r="942" spans="1:22" x14ac:dyDescent="0.25">
      <c r="A942" s="1"/>
      <c r="B942" s="1"/>
      <c r="C942" s="1"/>
      <c r="D942" s="1"/>
      <c r="E942" s="110"/>
      <c r="F942" s="1"/>
      <c r="G942" s="1"/>
      <c r="H942" s="1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3"/>
      <c r="U942" s="1"/>
      <c r="V942" s="1"/>
    </row>
    <row r="943" spans="1:22" x14ac:dyDescent="0.25">
      <c r="A943" s="1"/>
      <c r="B943" s="1"/>
      <c r="C943" s="1"/>
      <c r="D943" s="1"/>
      <c r="E943" s="110"/>
      <c r="F943" s="1"/>
      <c r="G943" s="1"/>
      <c r="H943" s="1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3"/>
      <c r="U943" s="1"/>
      <c r="V943" s="1"/>
    </row>
    <row r="944" spans="1:22" x14ac:dyDescent="0.25">
      <c r="A944" s="1"/>
      <c r="B944" s="1"/>
      <c r="C944" s="1"/>
      <c r="D944" s="1"/>
      <c r="E944" s="110"/>
      <c r="F944" s="1"/>
      <c r="G944" s="1"/>
      <c r="H944" s="1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3"/>
      <c r="U944" s="1"/>
      <c r="V944" s="1"/>
    </row>
    <row r="945" spans="1:22" x14ac:dyDescent="0.25">
      <c r="A945" s="1"/>
      <c r="B945" s="1"/>
      <c r="C945" s="1"/>
      <c r="D945" s="1"/>
      <c r="E945" s="110"/>
      <c r="F945" s="1"/>
      <c r="G945" s="1"/>
      <c r="H945" s="1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3"/>
      <c r="U945" s="1"/>
      <c r="V945" s="1"/>
    </row>
    <row r="946" spans="1:22" x14ac:dyDescent="0.25">
      <c r="A946" s="1"/>
      <c r="B946" s="1"/>
      <c r="C946" s="1"/>
      <c r="D946" s="1"/>
      <c r="E946" s="110"/>
      <c r="F946" s="1"/>
      <c r="G946" s="1"/>
      <c r="H946" s="1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3"/>
      <c r="U946" s="1"/>
      <c r="V946" s="1"/>
    </row>
    <row r="947" spans="1:22" x14ac:dyDescent="0.25">
      <c r="A947" s="1"/>
      <c r="B947" s="1"/>
      <c r="C947" s="1"/>
      <c r="D947" s="1"/>
      <c r="E947" s="110"/>
      <c r="F947" s="1"/>
      <c r="G947" s="1"/>
      <c r="H947" s="1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3"/>
      <c r="U947" s="1"/>
      <c r="V947" s="1"/>
    </row>
    <row r="948" spans="1:22" x14ac:dyDescent="0.25">
      <c r="A948" s="1"/>
      <c r="B948" s="1"/>
      <c r="C948" s="1"/>
      <c r="D948" s="1"/>
      <c r="E948" s="110"/>
      <c r="F948" s="1"/>
      <c r="G948" s="1"/>
      <c r="H948" s="1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3"/>
      <c r="U948" s="1"/>
      <c r="V948" s="1"/>
    </row>
    <row r="949" spans="1:22" x14ac:dyDescent="0.25">
      <c r="A949" s="1"/>
      <c r="B949" s="1"/>
      <c r="C949" s="1"/>
      <c r="D949" s="1"/>
      <c r="E949" s="110"/>
      <c r="F949" s="1"/>
      <c r="G949" s="1"/>
      <c r="H949" s="1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3"/>
      <c r="U949" s="1"/>
      <c r="V949" s="1"/>
    </row>
    <row r="950" spans="1:22" x14ac:dyDescent="0.25">
      <c r="A950" s="1"/>
      <c r="B950" s="1"/>
      <c r="C950" s="1"/>
      <c r="D950" s="1"/>
      <c r="E950" s="110"/>
      <c r="F950" s="1"/>
      <c r="G950" s="1"/>
      <c r="H950" s="1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3"/>
      <c r="U950" s="1"/>
      <c r="V950" s="1"/>
    </row>
    <row r="951" spans="1:22" x14ac:dyDescent="0.25">
      <c r="A951" s="1"/>
      <c r="B951" s="1"/>
      <c r="C951" s="1"/>
      <c r="D951" s="1"/>
      <c r="E951" s="110"/>
      <c r="F951" s="1"/>
      <c r="G951" s="1"/>
      <c r="H951" s="1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3"/>
      <c r="U951" s="1"/>
      <c r="V951" s="1"/>
    </row>
    <row r="952" spans="1:22" x14ac:dyDescent="0.25">
      <c r="A952" s="1"/>
      <c r="B952" s="1"/>
      <c r="C952" s="1"/>
      <c r="D952" s="1"/>
      <c r="E952" s="110"/>
      <c r="F952" s="1"/>
      <c r="G952" s="1"/>
      <c r="H952" s="1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3"/>
      <c r="U952" s="1"/>
      <c r="V952" s="1"/>
    </row>
    <row r="953" spans="1:22" x14ac:dyDescent="0.25">
      <c r="A953" s="1"/>
      <c r="B953" s="1"/>
      <c r="C953" s="1"/>
      <c r="D953" s="1"/>
      <c r="E953" s="110"/>
      <c r="F953" s="1"/>
      <c r="G953" s="1"/>
      <c r="H953" s="1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3"/>
      <c r="U953" s="1"/>
      <c r="V953" s="1"/>
    </row>
    <row r="954" spans="1:22" x14ac:dyDescent="0.25">
      <c r="A954" s="1"/>
      <c r="B954" s="1"/>
      <c r="C954" s="1"/>
      <c r="D954" s="1"/>
      <c r="E954" s="110"/>
      <c r="F954" s="1"/>
      <c r="G954" s="1"/>
      <c r="H954" s="1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3"/>
      <c r="U954" s="1"/>
      <c r="V954" s="1"/>
    </row>
    <row r="955" spans="1:22" x14ac:dyDescent="0.25">
      <c r="A955" s="1"/>
      <c r="B955" s="1"/>
      <c r="C955" s="1"/>
      <c r="D955" s="1"/>
      <c r="E955" s="110"/>
      <c r="F955" s="1"/>
      <c r="G955" s="1"/>
      <c r="H955" s="1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3"/>
      <c r="U955" s="1"/>
      <c r="V955" s="1"/>
    </row>
    <row r="956" spans="1:22" x14ac:dyDescent="0.25">
      <c r="A956" s="1"/>
      <c r="B956" s="1"/>
      <c r="C956" s="1"/>
      <c r="D956" s="1"/>
      <c r="E956" s="110"/>
      <c r="F956" s="1"/>
      <c r="G956" s="1"/>
      <c r="H956" s="1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3"/>
      <c r="U956" s="1"/>
      <c r="V956" s="1"/>
    </row>
    <row r="957" spans="1:22" x14ac:dyDescent="0.25">
      <c r="A957" s="1"/>
      <c r="B957" s="1"/>
      <c r="C957" s="1"/>
      <c r="D957" s="1"/>
      <c r="E957" s="110"/>
      <c r="F957" s="1"/>
      <c r="G957" s="1"/>
      <c r="H957" s="1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3"/>
      <c r="U957" s="1"/>
      <c r="V957" s="1"/>
    </row>
    <row r="958" spans="1:22" x14ac:dyDescent="0.25">
      <c r="A958" s="1"/>
      <c r="B958" s="1"/>
      <c r="C958" s="1"/>
      <c r="D958" s="1"/>
      <c r="E958" s="110"/>
      <c r="F958" s="1"/>
      <c r="G958" s="1"/>
      <c r="H958" s="1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3"/>
      <c r="U958" s="1"/>
      <c r="V958" s="1"/>
    </row>
    <row r="959" spans="1:22" x14ac:dyDescent="0.25">
      <c r="A959" s="1"/>
      <c r="B959" s="1"/>
      <c r="C959" s="1"/>
      <c r="D959" s="1"/>
      <c r="E959" s="110"/>
      <c r="F959" s="1"/>
      <c r="G959" s="1"/>
      <c r="H959" s="1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3"/>
      <c r="U959" s="1"/>
      <c r="V959" s="1"/>
    </row>
    <row r="960" spans="1:22" x14ac:dyDescent="0.25">
      <c r="A960" s="1"/>
      <c r="B960" s="1"/>
      <c r="C960" s="1"/>
      <c r="D960" s="1"/>
      <c r="E960" s="110"/>
      <c r="F960" s="1"/>
      <c r="G960" s="1"/>
      <c r="H960" s="1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3"/>
      <c r="U960" s="1"/>
      <c r="V960" s="1"/>
    </row>
    <row r="961" spans="1:22" x14ac:dyDescent="0.25">
      <c r="A961" s="1"/>
      <c r="B961" s="1"/>
      <c r="C961" s="1"/>
      <c r="D961" s="1"/>
      <c r="E961" s="110"/>
      <c r="F961" s="1"/>
      <c r="G961" s="1"/>
      <c r="H961" s="1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3"/>
      <c r="U961" s="1"/>
      <c r="V961" s="1"/>
    </row>
    <row r="962" spans="1:22" x14ac:dyDescent="0.25">
      <c r="A962" s="1"/>
      <c r="B962" s="1"/>
      <c r="C962" s="1"/>
      <c r="D962" s="1"/>
      <c r="E962" s="110"/>
      <c r="F962" s="1"/>
      <c r="G962" s="1"/>
      <c r="H962" s="1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3"/>
      <c r="U962" s="1"/>
      <c r="V962" s="1"/>
    </row>
    <row r="963" spans="1:22" x14ac:dyDescent="0.25">
      <c r="A963" s="1"/>
      <c r="B963" s="1"/>
      <c r="C963" s="1"/>
      <c r="D963" s="1"/>
      <c r="E963" s="110"/>
      <c r="F963" s="1"/>
      <c r="G963" s="1"/>
      <c r="H963" s="1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3"/>
      <c r="U963" s="1"/>
      <c r="V963" s="1"/>
    </row>
    <row r="964" spans="1:22" x14ac:dyDescent="0.25">
      <c r="A964" s="1"/>
      <c r="B964" s="1"/>
      <c r="C964" s="1"/>
      <c r="D964" s="1"/>
      <c r="E964" s="110"/>
      <c r="F964" s="1"/>
      <c r="G964" s="1"/>
      <c r="H964" s="1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3"/>
      <c r="U964" s="1"/>
      <c r="V964" s="1"/>
    </row>
    <row r="965" spans="1:22" x14ac:dyDescent="0.25">
      <c r="A965" s="1"/>
      <c r="B965" s="1"/>
      <c r="C965" s="1"/>
      <c r="D965" s="1"/>
      <c r="E965" s="110"/>
      <c r="F965" s="1"/>
      <c r="G965" s="1"/>
      <c r="H965" s="1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3"/>
      <c r="U965" s="1"/>
      <c r="V965" s="1"/>
    </row>
    <row r="966" spans="1:22" x14ac:dyDescent="0.25">
      <c r="A966" s="1"/>
      <c r="B966" s="1"/>
      <c r="C966" s="1"/>
      <c r="D966" s="1"/>
      <c r="E966" s="110"/>
      <c r="F966" s="1"/>
      <c r="G966" s="1"/>
      <c r="H966" s="1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3"/>
      <c r="U966" s="1"/>
      <c r="V966" s="1"/>
    </row>
    <row r="967" spans="1:22" x14ac:dyDescent="0.25">
      <c r="A967" s="1"/>
      <c r="B967" s="1"/>
      <c r="C967" s="1"/>
      <c r="D967" s="1"/>
      <c r="E967" s="110"/>
      <c r="F967" s="1"/>
      <c r="G967" s="1"/>
      <c r="H967" s="1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3"/>
      <c r="U967" s="1"/>
      <c r="V967" s="1"/>
    </row>
    <row r="968" spans="1:22" x14ac:dyDescent="0.25">
      <c r="A968" s="1"/>
      <c r="B968" s="1"/>
      <c r="C968" s="1"/>
      <c r="D968" s="1"/>
      <c r="E968" s="110"/>
      <c r="F968" s="1"/>
      <c r="G968" s="1"/>
      <c r="H968" s="1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3"/>
      <c r="U968" s="1"/>
      <c r="V968" s="1"/>
    </row>
    <row r="969" spans="1:22" x14ac:dyDescent="0.25">
      <c r="A969" s="1"/>
      <c r="B969" s="1"/>
      <c r="C969" s="1"/>
      <c r="D969" s="1"/>
      <c r="E969" s="110"/>
      <c r="F969" s="1"/>
      <c r="G969" s="1"/>
      <c r="H969" s="1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3"/>
      <c r="U969" s="1"/>
      <c r="V969" s="1"/>
    </row>
    <row r="970" spans="1:22" x14ac:dyDescent="0.25">
      <c r="A970" s="1"/>
      <c r="B970" s="1"/>
      <c r="C970" s="1"/>
      <c r="D970" s="1"/>
      <c r="E970" s="110"/>
      <c r="F970" s="1"/>
      <c r="G970" s="1"/>
      <c r="H970" s="1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3"/>
      <c r="U970" s="1"/>
      <c r="V970" s="1"/>
    </row>
    <row r="971" spans="1:22" x14ac:dyDescent="0.25">
      <c r="A971" s="1"/>
      <c r="B971" s="1"/>
      <c r="C971" s="1"/>
      <c r="D971" s="1"/>
      <c r="E971" s="110"/>
      <c r="F971" s="1"/>
      <c r="G971" s="1"/>
      <c r="H971" s="1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3"/>
      <c r="U971" s="1"/>
      <c r="V971" s="1"/>
    </row>
    <row r="972" spans="1:22" x14ac:dyDescent="0.25">
      <c r="A972" s="1"/>
      <c r="B972" s="1"/>
      <c r="C972" s="1"/>
      <c r="D972" s="1"/>
      <c r="E972" s="110"/>
      <c r="F972" s="1"/>
      <c r="G972" s="1"/>
      <c r="H972" s="1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3"/>
      <c r="U972" s="1"/>
      <c r="V972" s="1"/>
    </row>
    <row r="973" spans="1:22" x14ac:dyDescent="0.25">
      <c r="A973" s="1"/>
      <c r="B973" s="1"/>
      <c r="C973" s="1"/>
      <c r="D973" s="1"/>
      <c r="E973" s="110"/>
      <c r="F973" s="1"/>
      <c r="G973" s="1"/>
      <c r="H973" s="1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3"/>
      <c r="U973" s="1"/>
      <c r="V973" s="1"/>
    </row>
    <row r="974" spans="1:22" x14ac:dyDescent="0.25">
      <c r="A974" s="1"/>
      <c r="B974" s="1"/>
      <c r="C974" s="1"/>
      <c r="D974" s="1"/>
      <c r="E974" s="110"/>
      <c r="F974" s="1"/>
      <c r="G974" s="1"/>
      <c r="H974" s="1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3"/>
      <c r="U974" s="1"/>
      <c r="V974" s="1"/>
    </row>
    <row r="975" spans="1:22" x14ac:dyDescent="0.25">
      <c r="A975" s="1"/>
      <c r="B975" s="1"/>
      <c r="C975" s="1"/>
      <c r="D975" s="1"/>
      <c r="E975" s="110"/>
      <c r="F975" s="1"/>
      <c r="G975" s="1"/>
      <c r="H975" s="1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3"/>
      <c r="U975" s="1"/>
      <c r="V975" s="1"/>
    </row>
    <row r="976" spans="1:22" x14ac:dyDescent="0.25">
      <c r="A976" s="1"/>
      <c r="B976" s="1"/>
      <c r="C976" s="1"/>
      <c r="D976" s="1"/>
      <c r="E976" s="110"/>
      <c r="F976" s="1"/>
      <c r="G976" s="1"/>
      <c r="H976" s="1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3"/>
      <c r="U976" s="1"/>
      <c r="V976" s="1"/>
    </row>
    <row r="977" spans="1:22" x14ac:dyDescent="0.25">
      <c r="A977" s="1"/>
      <c r="B977" s="1"/>
      <c r="C977" s="1"/>
      <c r="D977" s="1"/>
      <c r="E977" s="110"/>
      <c r="F977" s="1"/>
      <c r="G977" s="1"/>
      <c r="H977" s="1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3"/>
      <c r="U977" s="1"/>
      <c r="V977" s="1"/>
    </row>
    <row r="978" spans="1:22" x14ac:dyDescent="0.25">
      <c r="A978" s="1"/>
      <c r="B978" s="1"/>
      <c r="C978" s="1"/>
      <c r="D978" s="1"/>
      <c r="E978" s="110"/>
      <c r="F978" s="1"/>
      <c r="G978" s="1"/>
      <c r="H978" s="1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3"/>
      <c r="U978" s="1"/>
      <c r="V978" s="1"/>
    </row>
    <row r="979" spans="1:22" x14ac:dyDescent="0.25">
      <c r="A979" s="1"/>
      <c r="B979" s="1"/>
      <c r="C979" s="1"/>
      <c r="D979" s="1"/>
      <c r="E979" s="110"/>
      <c r="F979" s="1"/>
      <c r="G979" s="1"/>
      <c r="H979" s="1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3"/>
      <c r="U979" s="1"/>
      <c r="V979" s="1"/>
    </row>
    <row r="980" spans="1:22" x14ac:dyDescent="0.25">
      <c r="A980" s="1"/>
      <c r="B980" s="1"/>
      <c r="C980" s="1"/>
      <c r="D980" s="1"/>
      <c r="E980" s="110"/>
      <c r="F980" s="1"/>
      <c r="G980" s="1"/>
      <c r="H980" s="1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3"/>
      <c r="U980" s="1"/>
      <c r="V980" s="1"/>
    </row>
    <row r="981" spans="1:22" x14ac:dyDescent="0.25">
      <c r="A981" s="1"/>
      <c r="B981" s="1"/>
      <c r="C981" s="1"/>
      <c r="D981" s="1"/>
      <c r="E981" s="110"/>
      <c r="F981" s="1"/>
      <c r="G981" s="1"/>
      <c r="H981" s="1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3"/>
      <c r="U981" s="1"/>
      <c r="V981" s="1"/>
    </row>
    <row r="982" spans="1:22" x14ac:dyDescent="0.25">
      <c r="A982" s="1"/>
      <c r="B982" s="1"/>
      <c r="C982" s="1"/>
      <c r="D982" s="1"/>
      <c r="E982" s="110"/>
      <c r="F982" s="1"/>
      <c r="G982" s="1"/>
      <c r="H982" s="1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3"/>
      <c r="U982" s="1"/>
      <c r="V982" s="1"/>
    </row>
    <row r="983" spans="1:22" x14ac:dyDescent="0.25">
      <c r="A983" s="1"/>
      <c r="B983" s="1"/>
      <c r="C983" s="1"/>
      <c r="D983" s="1"/>
      <c r="E983" s="110"/>
      <c r="F983" s="1"/>
      <c r="G983" s="1"/>
      <c r="H983" s="1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3"/>
      <c r="U983" s="1"/>
      <c r="V983" s="1"/>
    </row>
    <row r="984" spans="1:22" x14ac:dyDescent="0.25">
      <c r="A984" s="1"/>
      <c r="B984" s="1"/>
      <c r="C984" s="1"/>
      <c r="D984" s="1"/>
      <c r="E984" s="110"/>
      <c r="F984" s="1"/>
      <c r="G984" s="1"/>
      <c r="H984" s="1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3"/>
      <c r="U984" s="1"/>
      <c r="V984" s="1"/>
    </row>
    <row r="985" spans="1:22" x14ac:dyDescent="0.25">
      <c r="A985" s="1"/>
      <c r="B985" s="1"/>
      <c r="C985" s="1"/>
      <c r="D985" s="1"/>
      <c r="E985" s="110"/>
      <c r="F985" s="1"/>
      <c r="G985" s="1"/>
      <c r="H985" s="1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3"/>
      <c r="U985" s="1"/>
      <c r="V985" s="1"/>
    </row>
    <row r="986" spans="1:22" x14ac:dyDescent="0.25">
      <c r="A986" s="1"/>
      <c r="B986" s="1"/>
      <c r="C986" s="1"/>
      <c r="D986" s="1"/>
      <c r="E986" s="110"/>
      <c r="F986" s="1"/>
      <c r="G986" s="1"/>
      <c r="H986" s="1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3"/>
      <c r="U986" s="1"/>
      <c r="V986" s="1"/>
    </row>
    <row r="987" spans="1:22" x14ac:dyDescent="0.25">
      <c r="A987" s="1"/>
      <c r="B987" s="1"/>
      <c r="C987" s="1"/>
      <c r="D987" s="1"/>
      <c r="E987" s="110"/>
      <c r="F987" s="1"/>
      <c r="G987" s="1"/>
      <c r="H987" s="1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3"/>
      <c r="U987" s="1"/>
      <c r="V987" s="1"/>
    </row>
    <row r="988" spans="1:22" x14ac:dyDescent="0.25">
      <c r="A988" s="1"/>
      <c r="B988" s="1"/>
      <c r="C988" s="1"/>
      <c r="D988" s="1"/>
      <c r="E988" s="110"/>
      <c r="F988" s="1"/>
      <c r="G988" s="1"/>
      <c r="H988" s="1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3"/>
      <c r="U988" s="1"/>
      <c r="V988" s="1"/>
    </row>
    <row r="989" spans="1:22" x14ac:dyDescent="0.25">
      <c r="A989" s="1"/>
      <c r="B989" s="1"/>
      <c r="C989" s="1"/>
      <c r="D989" s="1"/>
      <c r="E989" s="110"/>
      <c r="F989" s="1"/>
      <c r="G989" s="1"/>
      <c r="H989" s="1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3"/>
      <c r="U989" s="1"/>
      <c r="V989" s="1"/>
    </row>
    <row r="990" spans="1:22" x14ac:dyDescent="0.25">
      <c r="A990" s="1"/>
      <c r="B990" s="1"/>
      <c r="C990" s="1"/>
      <c r="D990" s="1"/>
      <c r="E990" s="110"/>
      <c r="F990" s="1"/>
      <c r="G990" s="1"/>
      <c r="H990" s="1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3"/>
      <c r="U990" s="1"/>
      <c r="V990" s="1"/>
    </row>
    <row r="991" spans="1:22" x14ac:dyDescent="0.25">
      <c r="A991" s="1"/>
      <c r="B991" s="1"/>
      <c r="C991" s="1"/>
      <c r="D991" s="1"/>
      <c r="E991" s="110"/>
      <c r="F991" s="1"/>
      <c r="G991" s="1"/>
      <c r="H991" s="1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3"/>
      <c r="U991" s="1"/>
      <c r="V991" s="1"/>
    </row>
    <row r="992" spans="1:22" x14ac:dyDescent="0.25">
      <c r="A992" s="1"/>
      <c r="B992" s="1"/>
      <c r="C992" s="1"/>
      <c r="D992" s="1"/>
      <c r="E992" s="110"/>
      <c r="F992" s="1"/>
      <c r="G992" s="1"/>
      <c r="H992" s="1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3"/>
      <c r="U992" s="1"/>
      <c r="V992" s="1"/>
    </row>
    <row r="993" spans="1:22" x14ac:dyDescent="0.25">
      <c r="A993" s="1"/>
      <c r="B993" s="1"/>
      <c r="C993" s="1"/>
      <c r="D993" s="1"/>
      <c r="E993" s="110"/>
      <c r="F993" s="1"/>
      <c r="G993" s="1"/>
      <c r="H993" s="1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3"/>
      <c r="U993" s="1"/>
      <c r="V993" s="1"/>
    </row>
    <row r="994" spans="1:22" x14ac:dyDescent="0.25">
      <c r="A994" s="1"/>
      <c r="B994" s="1"/>
      <c r="C994" s="1"/>
      <c r="D994" s="1"/>
      <c r="E994" s="110"/>
      <c r="F994" s="1"/>
      <c r="G994" s="1"/>
      <c r="H994" s="1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3"/>
      <c r="U994" s="1"/>
      <c r="V994" s="1"/>
    </row>
    <row r="995" spans="1:22" x14ac:dyDescent="0.25">
      <c r="A995" s="1"/>
      <c r="B995" s="1"/>
      <c r="C995" s="1"/>
      <c r="D995" s="1"/>
      <c r="E995" s="110"/>
      <c r="F995" s="1"/>
      <c r="G995" s="1"/>
      <c r="H995" s="1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3"/>
      <c r="U995" s="1"/>
      <c r="V995" s="1"/>
    </row>
    <row r="996" spans="1:22" x14ac:dyDescent="0.25">
      <c r="A996" s="1"/>
      <c r="B996" s="1"/>
      <c r="C996" s="1"/>
      <c r="D996" s="1"/>
      <c r="E996" s="110"/>
      <c r="F996" s="1"/>
      <c r="G996" s="1"/>
      <c r="H996" s="1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3"/>
      <c r="U996" s="1"/>
      <c r="V996" s="1"/>
    </row>
    <row r="997" spans="1:22" x14ac:dyDescent="0.25">
      <c r="A997" s="1"/>
      <c r="B997" s="1"/>
      <c r="C997" s="1"/>
      <c r="D997" s="1"/>
      <c r="E997" s="110"/>
      <c r="F997" s="1"/>
      <c r="G997" s="1"/>
      <c r="H997" s="1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3"/>
      <c r="U997" s="1"/>
      <c r="V997" s="1"/>
    </row>
    <row r="998" spans="1:22" x14ac:dyDescent="0.25">
      <c r="A998" s="1"/>
      <c r="B998" s="1"/>
      <c r="C998" s="1"/>
      <c r="D998" s="1"/>
      <c r="E998" s="110"/>
      <c r="F998" s="1"/>
      <c r="G998" s="1"/>
      <c r="H998" s="1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3"/>
      <c r="U998" s="1"/>
      <c r="V998" s="1"/>
    </row>
    <row r="999" spans="1:22" x14ac:dyDescent="0.25">
      <c r="A999" s="1"/>
      <c r="B999" s="1"/>
      <c r="C999" s="1"/>
      <c r="D999" s="1"/>
      <c r="E999" s="110"/>
      <c r="F999" s="1"/>
      <c r="G999" s="1"/>
      <c r="H999" s="1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3"/>
      <c r="U999" s="1"/>
      <c r="V999" s="1"/>
    </row>
    <row r="1000" spans="1:22" x14ac:dyDescent="0.25">
      <c r="A1000" s="1"/>
      <c r="B1000" s="1"/>
      <c r="C1000" s="1"/>
      <c r="D1000" s="1"/>
      <c r="E1000" s="110"/>
      <c r="F1000" s="1"/>
      <c r="G1000" s="1"/>
      <c r="H1000" s="11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3"/>
      <c r="U1000" s="1"/>
      <c r="V1000" s="1"/>
    </row>
    <row r="1001" spans="1:22" x14ac:dyDescent="0.25">
      <c r="A1001" s="1"/>
      <c r="B1001" s="1"/>
      <c r="C1001" s="1"/>
      <c r="D1001" s="1"/>
      <c r="E1001" s="110"/>
      <c r="F1001" s="1"/>
      <c r="G1001" s="1"/>
      <c r="H1001" s="11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3"/>
      <c r="U1001" s="1"/>
      <c r="V1001" s="1"/>
    </row>
    <row r="1002" spans="1:22" x14ac:dyDescent="0.25">
      <c r="A1002" s="1"/>
      <c r="B1002" s="1"/>
      <c r="C1002" s="1"/>
      <c r="D1002" s="1"/>
      <c r="E1002" s="110"/>
      <c r="F1002" s="1"/>
      <c r="G1002" s="1"/>
      <c r="H1002" s="11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3"/>
      <c r="U1002" s="1"/>
      <c r="V1002" s="1"/>
    </row>
    <row r="1003" spans="1:22" x14ac:dyDescent="0.25">
      <c r="A1003" s="1"/>
      <c r="B1003" s="1"/>
      <c r="C1003" s="1"/>
      <c r="D1003" s="1"/>
      <c r="E1003" s="110"/>
      <c r="F1003" s="1"/>
      <c r="G1003" s="1"/>
      <c r="H1003" s="11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3"/>
      <c r="U1003" s="1"/>
      <c r="V1003" s="1"/>
    </row>
    <row r="1004" spans="1:22" x14ac:dyDescent="0.25">
      <c r="A1004" s="1"/>
      <c r="B1004" s="1"/>
      <c r="C1004" s="1"/>
      <c r="D1004" s="1"/>
      <c r="E1004" s="110"/>
      <c r="F1004" s="1"/>
      <c r="G1004" s="1"/>
      <c r="H1004" s="11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3"/>
      <c r="U1004" s="1"/>
      <c r="V1004" s="1"/>
    </row>
    <row r="1005" spans="1:22" x14ac:dyDescent="0.25">
      <c r="A1005" s="1"/>
      <c r="B1005" s="1"/>
      <c r="C1005" s="1"/>
      <c r="D1005" s="1"/>
      <c r="E1005" s="110"/>
      <c r="F1005" s="1"/>
      <c r="G1005" s="1"/>
      <c r="H1005" s="110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3"/>
      <c r="U1005" s="1"/>
      <c r="V1005" s="1"/>
    </row>
    <row r="1006" spans="1:22" x14ac:dyDescent="0.25">
      <c r="A1006" s="1"/>
      <c r="B1006" s="1"/>
      <c r="C1006" s="1"/>
      <c r="D1006" s="1"/>
      <c r="E1006" s="110"/>
      <c r="F1006" s="1"/>
      <c r="G1006" s="1"/>
      <c r="H1006" s="110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3"/>
      <c r="U1006" s="1"/>
      <c r="V1006" s="1"/>
    </row>
    <row r="1007" spans="1:22" x14ac:dyDescent="0.25">
      <c r="A1007" s="1"/>
      <c r="B1007" s="1"/>
      <c r="C1007" s="1"/>
      <c r="D1007" s="1"/>
      <c r="E1007" s="110"/>
      <c r="F1007" s="1"/>
      <c r="G1007" s="1"/>
      <c r="H1007" s="110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3"/>
      <c r="U1007" s="1"/>
      <c r="V1007" s="1"/>
    </row>
    <row r="1008" spans="1:22" x14ac:dyDescent="0.25">
      <c r="A1008" s="1"/>
      <c r="B1008" s="1"/>
      <c r="C1008" s="1"/>
      <c r="D1008" s="1"/>
      <c r="E1008" s="110"/>
      <c r="F1008" s="1"/>
      <c r="G1008" s="1"/>
      <c r="H1008" s="110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3"/>
      <c r="U1008" s="1"/>
      <c r="V1008" s="1"/>
    </row>
    <row r="1009" spans="1:22" x14ac:dyDescent="0.25">
      <c r="A1009" s="1"/>
      <c r="B1009" s="1"/>
      <c r="C1009" s="1"/>
      <c r="D1009" s="1"/>
      <c r="E1009" s="110"/>
      <c r="F1009" s="1"/>
      <c r="G1009" s="1"/>
      <c r="H1009" s="110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3"/>
      <c r="U1009" s="1"/>
      <c r="V1009" s="1"/>
    </row>
    <row r="1010" spans="1:22" x14ac:dyDescent="0.25">
      <c r="A1010" s="1"/>
      <c r="B1010" s="1"/>
      <c r="C1010" s="1"/>
      <c r="D1010" s="1"/>
      <c r="E1010" s="110"/>
      <c r="F1010" s="1"/>
      <c r="G1010" s="1"/>
      <c r="H1010" s="110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3"/>
      <c r="U1010" s="1"/>
      <c r="V1010" s="1"/>
    </row>
    <row r="1011" spans="1:22" x14ac:dyDescent="0.25">
      <c r="A1011" s="1"/>
      <c r="B1011" s="1"/>
      <c r="C1011" s="1"/>
      <c r="D1011" s="1"/>
      <c r="E1011" s="110"/>
      <c r="F1011" s="1"/>
      <c r="G1011" s="1"/>
      <c r="H1011" s="110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3"/>
      <c r="U1011" s="1"/>
      <c r="V1011" s="1"/>
    </row>
    <row r="1012" spans="1:22" x14ac:dyDescent="0.25">
      <c r="A1012" s="1"/>
      <c r="B1012" s="1"/>
      <c r="C1012" s="1"/>
      <c r="D1012" s="1"/>
      <c r="E1012" s="110"/>
      <c r="F1012" s="1"/>
      <c r="G1012" s="1"/>
      <c r="H1012" s="110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3"/>
      <c r="U1012" s="1"/>
      <c r="V1012" s="1"/>
    </row>
    <row r="1013" spans="1:22" x14ac:dyDescent="0.25">
      <c r="A1013" s="1"/>
      <c r="B1013" s="1"/>
      <c r="C1013" s="1"/>
      <c r="D1013" s="1"/>
      <c r="E1013" s="110"/>
      <c r="F1013" s="1"/>
      <c r="G1013" s="1"/>
      <c r="H1013" s="110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3"/>
      <c r="U1013" s="1"/>
      <c r="V1013" s="1"/>
    </row>
    <row r="1014" spans="1:22" x14ac:dyDescent="0.25">
      <c r="A1014" s="1"/>
      <c r="B1014" s="1"/>
      <c r="C1014" s="1"/>
      <c r="D1014" s="1"/>
      <c r="E1014" s="110"/>
      <c r="F1014" s="1"/>
      <c r="G1014" s="1"/>
      <c r="H1014" s="110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3"/>
      <c r="U1014" s="1"/>
      <c r="V1014" s="1"/>
    </row>
    <row r="1015" spans="1:22" x14ac:dyDescent="0.25">
      <c r="A1015" s="1"/>
      <c r="B1015" s="1"/>
      <c r="C1015" s="1"/>
      <c r="D1015" s="1"/>
      <c r="E1015" s="110"/>
      <c r="F1015" s="1"/>
      <c r="G1015" s="1"/>
      <c r="H1015" s="110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3"/>
      <c r="U1015" s="1"/>
      <c r="V1015" s="1"/>
    </row>
    <row r="1016" spans="1:22" x14ac:dyDescent="0.25">
      <c r="A1016" s="1"/>
      <c r="B1016" s="1"/>
      <c r="C1016" s="1"/>
      <c r="D1016" s="1"/>
      <c r="E1016" s="110"/>
      <c r="F1016" s="1"/>
      <c r="G1016" s="1"/>
      <c r="H1016" s="110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3"/>
      <c r="U1016" s="1"/>
      <c r="V1016" s="1"/>
    </row>
    <row r="1017" spans="1:22" x14ac:dyDescent="0.25">
      <c r="A1017" s="1"/>
      <c r="B1017" s="1"/>
      <c r="C1017" s="1"/>
      <c r="D1017" s="1"/>
      <c r="E1017" s="110"/>
      <c r="F1017" s="1"/>
      <c r="G1017" s="1"/>
      <c r="H1017" s="110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3"/>
      <c r="U1017" s="1"/>
      <c r="V1017" s="1"/>
    </row>
    <row r="1018" spans="1:22" x14ac:dyDescent="0.25">
      <c r="A1018" s="1"/>
      <c r="B1018" s="1"/>
      <c r="C1018" s="1"/>
      <c r="D1018" s="1"/>
      <c r="E1018" s="110"/>
      <c r="F1018" s="1"/>
      <c r="G1018" s="1"/>
      <c r="H1018" s="110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3"/>
      <c r="U1018" s="1"/>
      <c r="V1018" s="1"/>
    </row>
    <row r="1019" spans="1:22" x14ac:dyDescent="0.25">
      <c r="A1019" s="1"/>
      <c r="B1019" s="1"/>
      <c r="C1019" s="1"/>
      <c r="D1019" s="1"/>
      <c r="E1019" s="110"/>
      <c r="F1019" s="1"/>
      <c r="G1019" s="1"/>
      <c r="H1019" s="110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3"/>
      <c r="U1019" s="1"/>
      <c r="V1019" s="1"/>
    </row>
    <row r="1020" spans="1:22" x14ac:dyDescent="0.25">
      <c r="A1020" s="1"/>
      <c r="B1020" s="1"/>
      <c r="C1020" s="1"/>
      <c r="D1020" s="1"/>
      <c r="E1020" s="110"/>
      <c r="F1020" s="1"/>
      <c r="G1020" s="1"/>
      <c r="H1020" s="110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3"/>
      <c r="U1020" s="1"/>
      <c r="V1020" s="1"/>
    </row>
    <row r="1021" spans="1:22" x14ac:dyDescent="0.25">
      <c r="A1021" s="1"/>
      <c r="B1021" s="1"/>
      <c r="C1021" s="1"/>
      <c r="D1021" s="1"/>
      <c r="E1021" s="110"/>
      <c r="F1021" s="1"/>
      <c r="G1021" s="1"/>
      <c r="H1021" s="110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3"/>
      <c r="U1021" s="1"/>
      <c r="V1021" s="1"/>
    </row>
    <row r="1022" spans="1:22" x14ac:dyDescent="0.25">
      <c r="A1022" s="1"/>
      <c r="B1022" s="1"/>
      <c r="C1022" s="1"/>
      <c r="D1022" s="1"/>
      <c r="E1022" s="110"/>
      <c r="F1022" s="1"/>
      <c r="G1022" s="1"/>
      <c r="H1022" s="110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3"/>
      <c r="U1022" s="1"/>
      <c r="V1022" s="1"/>
    </row>
    <row r="1023" spans="1:22" x14ac:dyDescent="0.25">
      <c r="A1023" s="1"/>
      <c r="B1023" s="1"/>
      <c r="C1023" s="1"/>
      <c r="D1023" s="1"/>
      <c r="E1023" s="110"/>
      <c r="F1023" s="1"/>
      <c r="G1023" s="1"/>
      <c r="H1023" s="110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3"/>
      <c r="U1023" s="1"/>
      <c r="V1023" s="1"/>
    </row>
    <row r="1024" spans="1:22" x14ac:dyDescent="0.25">
      <c r="A1024" s="1"/>
      <c r="B1024" s="1"/>
      <c r="C1024" s="1"/>
      <c r="D1024" s="1"/>
      <c r="E1024" s="110"/>
      <c r="F1024" s="1"/>
      <c r="G1024" s="1"/>
      <c r="H1024" s="110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3"/>
      <c r="U1024" s="1"/>
      <c r="V1024" s="1"/>
    </row>
    <row r="1025" spans="1:22" x14ac:dyDescent="0.25">
      <c r="A1025" s="1"/>
      <c r="B1025" s="1"/>
      <c r="C1025" s="1"/>
      <c r="D1025" s="1"/>
      <c r="E1025" s="110"/>
      <c r="F1025" s="1"/>
      <c r="G1025" s="1"/>
      <c r="H1025" s="110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3"/>
      <c r="U1025" s="1"/>
      <c r="V1025" s="1"/>
    </row>
    <row r="1026" spans="1:22" x14ac:dyDescent="0.25">
      <c r="A1026" s="1"/>
      <c r="B1026" s="1"/>
      <c r="C1026" s="1"/>
      <c r="D1026" s="1"/>
      <c r="E1026" s="110"/>
      <c r="F1026" s="1"/>
      <c r="G1026" s="1"/>
      <c r="H1026" s="110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3"/>
      <c r="U1026" s="1"/>
      <c r="V1026" s="1"/>
    </row>
    <row r="1027" spans="1:22" x14ac:dyDescent="0.25">
      <c r="A1027" s="1"/>
      <c r="B1027" s="1"/>
      <c r="C1027" s="1"/>
      <c r="D1027" s="1"/>
      <c r="E1027" s="110"/>
      <c r="F1027" s="1"/>
      <c r="G1027" s="1"/>
      <c r="H1027" s="110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3"/>
      <c r="U1027" s="1"/>
      <c r="V1027" s="1"/>
    </row>
    <row r="1028" spans="1:22" x14ac:dyDescent="0.25">
      <c r="A1028" s="1"/>
      <c r="B1028" s="1"/>
      <c r="C1028" s="1"/>
      <c r="D1028" s="1"/>
      <c r="E1028" s="110"/>
      <c r="F1028" s="1"/>
      <c r="G1028" s="1"/>
      <c r="H1028" s="110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3"/>
      <c r="U1028" s="1"/>
      <c r="V1028" s="1"/>
    </row>
    <row r="1029" spans="1:22" x14ac:dyDescent="0.25">
      <c r="A1029" s="1"/>
      <c r="B1029" s="1"/>
      <c r="C1029" s="1"/>
      <c r="D1029" s="1"/>
      <c r="E1029" s="110"/>
      <c r="F1029" s="1"/>
      <c r="G1029" s="1"/>
      <c r="H1029" s="110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3"/>
      <c r="U1029" s="1"/>
      <c r="V1029" s="1"/>
    </row>
    <row r="1030" spans="1:22" x14ac:dyDescent="0.25">
      <c r="A1030" s="1"/>
      <c r="B1030" s="1"/>
      <c r="C1030" s="1"/>
      <c r="D1030" s="1"/>
      <c r="E1030" s="110"/>
      <c r="F1030" s="1"/>
      <c r="G1030" s="1"/>
      <c r="H1030" s="110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3"/>
      <c r="U1030" s="1"/>
      <c r="V1030" s="1"/>
    </row>
    <row r="1031" spans="1:22" x14ac:dyDescent="0.25">
      <c r="A1031" s="1"/>
      <c r="B1031" s="1"/>
      <c r="C1031" s="1"/>
      <c r="D1031" s="1"/>
      <c r="E1031" s="110"/>
      <c r="F1031" s="1"/>
      <c r="G1031" s="1"/>
      <c r="H1031" s="110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3"/>
      <c r="U1031" s="1"/>
      <c r="V1031" s="1"/>
    </row>
    <row r="1032" spans="1:22" x14ac:dyDescent="0.25">
      <c r="A1032" s="1"/>
      <c r="B1032" s="1"/>
      <c r="C1032" s="1"/>
      <c r="D1032" s="1"/>
      <c r="E1032" s="110"/>
      <c r="F1032" s="1"/>
      <c r="G1032" s="1"/>
      <c r="H1032" s="110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3"/>
      <c r="U1032" s="1"/>
      <c r="V1032" s="1"/>
    </row>
    <row r="1033" spans="1:22" x14ac:dyDescent="0.25">
      <c r="A1033" s="1"/>
      <c r="B1033" s="1"/>
      <c r="C1033" s="1"/>
      <c r="D1033" s="1"/>
      <c r="E1033" s="110"/>
      <c r="F1033" s="1"/>
      <c r="G1033" s="1"/>
      <c r="H1033" s="110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3"/>
      <c r="U1033" s="1"/>
      <c r="V1033" s="1"/>
    </row>
    <row r="1034" spans="1:22" x14ac:dyDescent="0.25">
      <c r="A1034" s="1"/>
      <c r="B1034" s="1"/>
      <c r="C1034" s="1"/>
      <c r="D1034" s="1"/>
      <c r="E1034" s="110"/>
      <c r="F1034" s="1"/>
      <c r="G1034" s="1"/>
      <c r="H1034" s="110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3"/>
      <c r="U1034" s="1"/>
      <c r="V1034" s="1"/>
    </row>
    <row r="1035" spans="1:22" x14ac:dyDescent="0.25">
      <c r="A1035" s="1"/>
      <c r="B1035" s="1"/>
      <c r="C1035" s="1"/>
      <c r="D1035" s="1"/>
      <c r="E1035" s="110"/>
      <c r="F1035" s="1"/>
      <c r="G1035" s="1"/>
      <c r="H1035" s="110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3"/>
      <c r="U1035" s="1"/>
      <c r="V1035" s="1"/>
    </row>
    <row r="1036" spans="1:22" x14ac:dyDescent="0.25">
      <c r="A1036" s="1"/>
      <c r="B1036" s="1"/>
      <c r="C1036" s="1"/>
      <c r="D1036" s="1"/>
      <c r="E1036" s="110"/>
      <c r="F1036" s="1"/>
      <c r="G1036" s="1"/>
      <c r="H1036" s="110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3"/>
      <c r="U1036" s="1"/>
      <c r="V1036" s="1"/>
    </row>
    <row r="1037" spans="1:22" x14ac:dyDescent="0.25">
      <c r="A1037" s="1"/>
      <c r="B1037" s="1"/>
      <c r="C1037" s="1"/>
      <c r="D1037" s="1"/>
      <c r="E1037" s="110"/>
      <c r="F1037" s="1"/>
      <c r="G1037" s="1"/>
      <c r="H1037" s="110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3"/>
      <c r="U1037" s="1"/>
      <c r="V1037" s="1"/>
    </row>
    <row r="1038" spans="1:22" x14ac:dyDescent="0.25">
      <c r="A1038" s="1"/>
      <c r="B1038" s="1"/>
      <c r="C1038" s="1"/>
      <c r="D1038" s="1"/>
      <c r="E1038" s="110"/>
      <c r="F1038" s="1"/>
      <c r="G1038" s="1"/>
      <c r="H1038" s="110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3"/>
      <c r="U1038" s="1"/>
      <c r="V1038" s="1"/>
    </row>
    <row r="1039" spans="1:22" x14ac:dyDescent="0.25">
      <c r="A1039" s="1"/>
      <c r="B1039" s="1"/>
      <c r="C1039" s="1"/>
      <c r="D1039" s="1"/>
      <c r="E1039" s="110"/>
      <c r="F1039" s="1"/>
      <c r="G1039" s="1"/>
      <c r="H1039" s="110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3"/>
      <c r="U1039" s="1"/>
      <c r="V1039" s="1"/>
    </row>
    <row r="1040" spans="1:22" x14ac:dyDescent="0.25">
      <c r="A1040" s="1"/>
      <c r="B1040" s="1"/>
      <c r="C1040" s="1"/>
      <c r="D1040" s="1"/>
      <c r="E1040" s="110"/>
      <c r="F1040" s="1"/>
      <c r="G1040" s="1"/>
      <c r="H1040" s="110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3"/>
      <c r="U1040" s="1"/>
      <c r="V1040" s="1"/>
    </row>
    <row r="1041" spans="1:22" x14ac:dyDescent="0.25">
      <c r="A1041" s="1"/>
      <c r="B1041" s="1"/>
      <c r="C1041" s="1"/>
      <c r="D1041" s="1"/>
      <c r="E1041" s="110"/>
      <c r="F1041" s="1"/>
      <c r="G1041" s="1"/>
      <c r="H1041" s="110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3"/>
      <c r="U1041" s="1"/>
      <c r="V1041" s="1"/>
    </row>
    <row r="1042" spans="1:22" x14ac:dyDescent="0.25">
      <c r="A1042" s="1"/>
      <c r="B1042" s="1"/>
      <c r="C1042" s="1"/>
      <c r="D1042" s="1"/>
      <c r="E1042" s="110"/>
      <c r="F1042" s="1"/>
      <c r="G1042" s="1"/>
      <c r="H1042" s="110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3"/>
      <c r="U1042" s="1"/>
      <c r="V1042" s="1"/>
    </row>
    <row r="1043" spans="1:22" x14ac:dyDescent="0.25">
      <c r="A1043" s="1"/>
      <c r="B1043" s="1"/>
      <c r="C1043" s="1"/>
      <c r="D1043" s="1"/>
      <c r="E1043" s="110"/>
      <c r="F1043" s="1"/>
      <c r="G1043" s="1"/>
      <c r="H1043" s="110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3"/>
      <c r="U1043" s="1"/>
      <c r="V1043" s="1"/>
    </row>
    <row r="1044" spans="1:22" x14ac:dyDescent="0.25">
      <c r="A1044" s="1"/>
      <c r="B1044" s="1"/>
      <c r="C1044" s="1"/>
      <c r="D1044" s="1"/>
      <c r="E1044" s="110"/>
      <c r="F1044" s="1"/>
      <c r="G1044" s="1"/>
      <c r="H1044" s="110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3"/>
      <c r="U1044" s="1"/>
      <c r="V1044" s="1"/>
    </row>
    <row r="1045" spans="1:22" x14ac:dyDescent="0.25">
      <c r="A1045" s="1"/>
      <c r="B1045" s="1"/>
      <c r="C1045" s="1"/>
      <c r="D1045" s="1"/>
      <c r="E1045" s="110"/>
      <c r="F1045" s="1"/>
      <c r="G1045" s="1"/>
      <c r="H1045" s="110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3"/>
      <c r="U1045" s="1"/>
      <c r="V1045" s="1"/>
    </row>
    <row r="1046" spans="1:22" x14ac:dyDescent="0.25">
      <c r="A1046" s="1"/>
      <c r="B1046" s="1"/>
      <c r="C1046" s="1"/>
      <c r="D1046" s="1"/>
      <c r="E1046" s="110"/>
      <c r="F1046" s="1"/>
      <c r="G1046" s="1"/>
      <c r="H1046" s="110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3"/>
      <c r="U1046" s="1"/>
      <c r="V1046" s="1"/>
    </row>
    <row r="1047" spans="1:22" x14ac:dyDescent="0.25">
      <c r="A1047" s="1"/>
      <c r="B1047" s="1"/>
      <c r="C1047" s="1"/>
      <c r="D1047" s="1"/>
      <c r="E1047" s="110"/>
      <c r="F1047" s="1"/>
      <c r="G1047" s="1"/>
      <c r="H1047" s="110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3"/>
      <c r="U1047" s="1"/>
      <c r="V1047" s="1"/>
    </row>
    <row r="1048" spans="1:22" x14ac:dyDescent="0.25">
      <c r="A1048" s="1"/>
      <c r="B1048" s="1"/>
      <c r="C1048" s="1"/>
      <c r="D1048" s="1"/>
      <c r="E1048" s="110"/>
      <c r="F1048" s="1"/>
      <c r="G1048" s="1"/>
      <c r="H1048" s="110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3"/>
      <c r="U1048" s="1"/>
      <c r="V1048" s="1"/>
    </row>
    <row r="1049" spans="1:22" x14ac:dyDescent="0.25">
      <c r="A1049" s="1"/>
      <c r="B1049" s="1"/>
      <c r="C1049" s="1"/>
      <c r="D1049" s="1"/>
      <c r="E1049" s="110"/>
      <c r="F1049" s="1"/>
      <c r="G1049" s="1"/>
      <c r="H1049" s="110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3"/>
      <c r="U1049" s="1"/>
      <c r="V1049" s="1"/>
    </row>
    <row r="1050" spans="1:22" x14ac:dyDescent="0.25">
      <c r="A1050" s="1"/>
      <c r="B1050" s="1"/>
      <c r="C1050" s="1"/>
      <c r="D1050" s="1"/>
      <c r="E1050" s="110"/>
      <c r="F1050" s="1"/>
      <c r="G1050" s="1"/>
      <c r="H1050" s="110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3"/>
      <c r="U1050" s="1"/>
      <c r="V1050" s="1"/>
    </row>
    <row r="1051" spans="1:22" x14ac:dyDescent="0.25">
      <c r="A1051" s="1"/>
      <c r="B1051" s="1"/>
      <c r="C1051" s="1"/>
      <c r="D1051" s="1"/>
      <c r="E1051" s="110"/>
      <c r="F1051" s="1"/>
      <c r="G1051" s="1"/>
      <c r="H1051" s="110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3"/>
      <c r="U1051" s="1"/>
      <c r="V1051" s="1"/>
    </row>
    <row r="1052" spans="1:22" x14ac:dyDescent="0.25">
      <c r="A1052" s="1"/>
      <c r="B1052" s="1"/>
      <c r="C1052" s="1"/>
      <c r="D1052" s="1"/>
      <c r="E1052" s="110"/>
      <c r="F1052" s="1"/>
      <c r="G1052" s="1"/>
      <c r="H1052" s="110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3"/>
      <c r="U1052" s="1"/>
      <c r="V1052" s="1"/>
    </row>
    <row r="1053" spans="1:22" x14ac:dyDescent="0.25">
      <c r="A1053" s="1"/>
      <c r="B1053" s="1"/>
      <c r="C1053" s="1"/>
      <c r="D1053" s="1"/>
      <c r="E1053" s="110"/>
      <c r="F1053" s="1"/>
      <c r="G1053" s="1"/>
      <c r="H1053" s="110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3"/>
      <c r="U1053" s="1"/>
      <c r="V1053" s="1"/>
    </row>
    <row r="1054" spans="1:22" x14ac:dyDescent="0.25">
      <c r="A1054" s="1"/>
      <c r="B1054" s="1"/>
      <c r="C1054" s="1"/>
      <c r="D1054" s="1"/>
      <c r="E1054" s="110"/>
      <c r="F1054" s="1"/>
      <c r="G1054" s="1"/>
      <c r="H1054" s="110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3"/>
      <c r="U1054" s="1"/>
      <c r="V1054" s="1"/>
    </row>
    <row r="1055" spans="1:22" x14ac:dyDescent="0.25">
      <c r="A1055" s="1"/>
      <c r="B1055" s="1"/>
      <c r="C1055" s="1"/>
      <c r="D1055" s="1"/>
      <c r="E1055" s="110"/>
      <c r="F1055" s="1"/>
      <c r="G1055" s="1"/>
      <c r="H1055" s="110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3"/>
      <c r="U1055" s="1"/>
      <c r="V1055" s="1"/>
    </row>
    <row r="1056" spans="1:22" x14ac:dyDescent="0.25">
      <c r="A1056" s="1"/>
      <c r="B1056" s="1"/>
      <c r="C1056" s="1"/>
      <c r="D1056" s="1"/>
      <c r="E1056" s="110"/>
      <c r="F1056" s="1"/>
      <c r="G1056" s="1"/>
      <c r="H1056" s="110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3"/>
      <c r="U1056" s="1"/>
      <c r="V1056" s="1"/>
    </row>
    <row r="1057" spans="1:22" x14ac:dyDescent="0.25">
      <c r="A1057" s="1"/>
      <c r="B1057" s="1"/>
      <c r="C1057" s="1"/>
      <c r="D1057" s="1"/>
      <c r="E1057" s="110"/>
      <c r="F1057" s="1"/>
      <c r="G1057" s="1"/>
      <c r="H1057" s="110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3"/>
      <c r="U1057" s="1"/>
      <c r="V1057" s="1"/>
    </row>
    <row r="1058" spans="1:22" x14ac:dyDescent="0.25">
      <c r="A1058" s="1"/>
      <c r="B1058" s="1"/>
      <c r="C1058" s="1"/>
      <c r="D1058" s="1"/>
      <c r="E1058" s="110"/>
      <c r="F1058" s="1"/>
      <c r="G1058" s="1"/>
      <c r="H1058" s="110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3"/>
      <c r="U1058" s="1"/>
      <c r="V1058" s="1"/>
    </row>
    <row r="1059" spans="1:22" x14ac:dyDescent="0.25">
      <c r="A1059" s="1"/>
      <c r="B1059" s="1"/>
      <c r="C1059" s="1"/>
      <c r="D1059" s="1"/>
      <c r="E1059" s="110"/>
      <c r="F1059" s="1"/>
      <c r="G1059" s="1"/>
      <c r="H1059" s="110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3"/>
      <c r="U1059" s="1"/>
      <c r="V1059" s="1"/>
    </row>
    <row r="1060" spans="1:22" x14ac:dyDescent="0.25">
      <c r="A1060" s="1"/>
      <c r="B1060" s="1"/>
      <c r="C1060" s="1"/>
      <c r="D1060" s="1"/>
      <c r="E1060" s="110"/>
      <c r="F1060" s="1"/>
      <c r="G1060" s="1"/>
      <c r="H1060" s="110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3"/>
      <c r="U1060" s="1"/>
      <c r="V1060" s="1"/>
    </row>
    <row r="1061" spans="1:22" x14ac:dyDescent="0.25">
      <c r="A1061" s="1"/>
      <c r="B1061" s="1"/>
      <c r="C1061" s="1"/>
      <c r="D1061" s="1"/>
      <c r="E1061" s="110"/>
      <c r="F1061" s="1"/>
      <c r="G1061" s="1"/>
      <c r="H1061" s="110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3"/>
      <c r="U1061" s="1"/>
      <c r="V1061" s="1"/>
    </row>
    <row r="1062" spans="1:22" x14ac:dyDescent="0.25">
      <c r="A1062" s="1"/>
      <c r="B1062" s="1"/>
      <c r="C1062" s="1"/>
      <c r="D1062" s="1"/>
      <c r="E1062" s="110"/>
      <c r="F1062" s="1"/>
      <c r="G1062" s="1"/>
      <c r="H1062" s="110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3"/>
      <c r="U1062" s="1"/>
      <c r="V1062" s="1"/>
    </row>
    <row r="1063" spans="1:22" x14ac:dyDescent="0.25">
      <c r="A1063" s="1"/>
      <c r="B1063" s="1"/>
      <c r="C1063" s="1"/>
      <c r="D1063" s="1"/>
      <c r="E1063" s="110"/>
      <c r="F1063" s="1"/>
      <c r="G1063" s="1"/>
      <c r="H1063" s="110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3"/>
      <c r="U1063" s="1"/>
      <c r="V1063" s="1"/>
    </row>
    <row r="1064" spans="1:22" x14ac:dyDescent="0.25">
      <c r="A1064" s="1"/>
      <c r="B1064" s="1"/>
      <c r="C1064" s="1"/>
      <c r="D1064" s="1"/>
      <c r="E1064" s="110"/>
      <c r="F1064" s="1"/>
      <c r="G1064" s="1"/>
      <c r="H1064" s="110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3"/>
      <c r="U1064" s="1"/>
      <c r="V1064" s="1"/>
    </row>
    <row r="1065" spans="1:22" x14ac:dyDescent="0.25">
      <c r="A1065" s="1"/>
      <c r="B1065" s="1"/>
      <c r="C1065" s="1"/>
      <c r="D1065" s="1"/>
      <c r="E1065" s="110"/>
      <c r="F1065" s="1"/>
      <c r="G1065" s="1"/>
      <c r="H1065" s="110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3"/>
      <c r="U1065" s="1"/>
      <c r="V1065" s="1"/>
    </row>
    <row r="1066" spans="1:22" x14ac:dyDescent="0.25">
      <c r="A1066" s="1"/>
      <c r="B1066" s="1"/>
      <c r="C1066" s="1"/>
      <c r="D1066" s="1"/>
      <c r="E1066" s="110"/>
      <c r="F1066" s="1"/>
      <c r="G1066" s="1"/>
      <c r="H1066" s="110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3"/>
      <c r="U1066" s="1"/>
      <c r="V1066" s="1"/>
    </row>
    <row r="1067" spans="1:22" x14ac:dyDescent="0.25">
      <c r="A1067" s="1"/>
      <c r="B1067" s="1"/>
      <c r="C1067" s="1"/>
      <c r="D1067" s="1"/>
      <c r="E1067" s="110"/>
      <c r="F1067" s="1"/>
      <c r="G1067" s="1"/>
      <c r="H1067" s="110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3"/>
      <c r="U1067" s="1"/>
      <c r="V1067" s="1"/>
    </row>
    <row r="1068" spans="1:22" x14ac:dyDescent="0.25">
      <c r="A1068" s="1"/>
      <c r="B1068" s="1"/>
      <c r="C1068" s="1"/>
      <c r="D1068" s="1"/>
      <c r="E1068" s="110"/>
      <c r="F1068" s="1"/>
      <c r="G1068" s="1"/>
      <c r="H1068" s="110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3"/>
      <c r="U1068" s="1"/>
      <c r="V1068" s="1"/>
    </row>
    <row r="1069" spans="1:22" x14ac:dyDescent="0.25">
      <c r="A1069" s="1"/>
      <c r="B1069" s="1"/>
      <c r="C1069" s="1"/>
      <c r="D1069" s="1"/>
      <c r="E1069" s="110"/>
      <c r="F1069" s="1"/>
      <c r="G1069" s="1"/>
      <c r="H1069" s="110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3"/>
      <c r="U1069" s="1"/>
      <c r="V1069" s="1"/>
    </row>
    <row r="1070" spans="1:22" x14ac:dyDescent="0.25">
      <c r="A1070" s="1"/>
      <c r="B1070" s="1"/>
      <c r="C1070" s="1"/>
      <c r="D1070" s="1"/>
      <c r="E1070" s="110"/>
      <c r="F1070" s="1"/>
      <c r="G1070" s="1"/>
      <c r="H1070" s="110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3"/>
      <c r="U1070" s="1"/>
      <c r="V1070" s="1"/>
    </row>
    <row r="1071" spans="1:22" x14ac:dyDescent="0.25">
      <c r="A1071" s="1"/>
      <c r="B1071" s="1"/>
      <c r="C1071" s="1"/>
      <c r="D1071" s="1"/>
      <c r="E1071" s="110"/>
      <c r="F1071" s="1"/>
      <c r="G1071" s="1"/>
      <c r="H1071" s="110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3"/>
      <c r="U1071" s="1"/>
      <c r="V1071" s="1"/>
    </row>
    <row r="1072" spans="1:22" x14ac:dyDescent="0.25">
      <c r="A1072" s="1"/>
      <c r="B1072" s="1"/>
      <c r="C1072" s="1"/>
      <c r="D1072" s="1"/>
      <c r="E1072" s="110"/>
      <c r="F1072" s="1"/>
      <c r="G1072" s="1"/>
      <c r="H1072" s="110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3"/>
      <c r="U1072" s="1"/>
      <c r="V1072" s="1"/>
    </row>
    <row r="1073" spans="1:22" x14ac:dyDescent="0.25">
      <c r="A1073" s="1"/>
      <c r="B1073" s="1"/>
      <c r="C1073" s="1"/>
      <c r="D1073" s="1"/>
      <c r="E1073" s="110"/>
      <c r="F1073" s="1"/>
      <c r="G1073" s="1"/>
      <c r="H1073" s="110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3"/>
      <c r="U1073" s="1"/>
      <c r="V1073" s="1"/>
    </row>
    <row r="1074" spans="1:22" x14ac:dyDescent="0.25">
      <c r="A1074" s="1"/>
      <c r="B1074" s="1"/>
      <c r="C1074" s="1"/>
      <c r="D1074" s="1"/>
      <c r="E1074" s="110"/>
      <c r="F1074" s="1"/>
      <c r="G1074" s="1"/>
      <c r="H1074" s="110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3"/>
      <c r="U1074" s="1"/>
      <c r="V1074" s="1"/>
    </row>
    <row r="1075" spans="1:22" x14ac:dyDescent="0.25">
      <c r="A1075" s="1"/>
      <c r="B1075" s="1"/>
      <c r="C1075" s="1"/>
      <c r="D1075" s="1"/>
      <c r="E1075" s="110"/>
      <c r="F1075" s="1"/>
      <c r="G1075" s="1"/>
      <c r="H1075" s="110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3"/>
      <c r="U1075" s="1"/>
      <c r="V1075" s="1"/>
    </row>
    <row r="1076" spans="1:22" x14ac:dyDescent="0.25">
      <c r="A1076" s="1"/>
      <c r="B1076" s="1"/>
      <c r="C1076" s="1"/>
      <c r="D1076" s="1"/>
      <c r="E1076" s="110"/>
      <c r="F1076" s="1"/>
      <c r="G1076" s="1"/>
      <c r="H1076" s="110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3"/>
      <c r="U1076" s="1"/>
      <c r="V1076" s="1"/>
    </row>
    <row r="1077" spans="1:22" x14ac:dyDescent="0.25">
      <c r="A1077" s="1"/>
      <c r="B1077" s="1"/>
      <c r="C1077" s="1"/>
      <c r="D1077" s="1"/>
      <c r="E1077" s="110"/>
      <c r="F1077" s="1"/>
      <c r="G1077" s="1"/>
      <c r="H1077" s="110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3"/>
      <c r="U1077" s="1"/>
      <c r="V1077" s="1"/>
    </row>
    <row r="1078" spans="1:22" x14ac:dyDescent="0.25">
      <c r="A1078" s="1"/>
      <c r="B1078" s="1"/>
      <c r="C1078" s="1"/>
      <c r="D1078" s="1"/>
      <c r="E1078" s="110"/>
      <c r="F1078" s="1"/>
      <c r="G1078" s="1"/>
      <c r="H1078" s="110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3"/>
      <c r="U1078" s="1"/>
      <c r="V1078" s="1"/>
    </row>
    <row r="1079" spans="1:22" x14ac:dyDescent="0.25">
      <c r="A1079" s="1"/>
      <c r="B1079" s="1"/>
      <c r="C1079" s="1"/>
      <c r="D1079" s="1"/>
      <c r="E1079" s="110"/>
      <c r="F1079" s="1"/>
      <c r="G1079" s="1"/>
      <c r="H1079" s="110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3"/>
      <c r="U1079" s="1"/>
      <c r="V1079" s="1"/>
    </row>
    <row r="1080" spans="1:22" x14ac:dyDescent="0.25">
      <c r="A1080" s="1"/>
      <c r="B1080" s="1"/>
      <c r="C1080" s="1"/>
      <c r="D1080" s="1"/>
      <c r="E1080" s="110"/>
      <c r="F1080" s="1"/>
      <c r="G1080" s="1"/>
      <c r="H1080" s="110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3"/>
      <c r="U1080" s="1"/>
      <c r="V1080" s="1"/>
    </row>
    <row r="1081" spans="1:22" x14ac:dyDescent="0.25">
      <c r="A1081" s="1"/>
      <c r="B1081" s="1"/>
      <c r="C1081" s="1"/>
      <c r="D1081" s="1"/>
      <c r="E1081" s="110"/>
      <c r="F1081" s="1"/>
      <c r="G1081" s="1"/>
      <c r="H1081" s="110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3"/>
      <c r="U1081" s="1"/>
      <c r="V1081" s="1"/>
    </row>
    <row r="1082" spans="1:22" x14ac:dyDescent="0.25">
      <c r="A1082" s="1"/>
      <c r="B1082" s="1"/>
      <c r="C1082" s="1"/>
      <c r="D1082" s="1"/>
      <c r="E1082" s="110"/>
      <c r="F1082" s="1"/>
      <c r="G1082" s="1"/>
      <c r="H1082" s="110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3"/>
      <c r="U1082" s="1"/>
      <c r="V1082" s="1"/>
    </row>
    <row r="1083" spans="1:22" x14ac:dyDescent="0.25">
      <c r="A1083" s="1"/>
      <c r="B1083" s="1"/>
      <c r="C1083" s="1"/>
      <c r="D1083" s="1"/>
      <c r="E1083" s="110"/>
      <c r="F1083" s="1"/>
      <c r="G1083" s="1"/>
      <c r="H1083" s="110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3"/>
      <c r="U1083" s="1"/>
      <c r="V1083" s="1"/>
    </row>
    <row r="1084" spans="1:22" x14ac:dyDescent="0.25">
      <c r="A1084" s="1"/>
      <c r="B1084" s="1"/>
      <c r="C1084" s="1"/>
      <c r="D1084" s="1"/>
      <c r="E1084" s="110"/>
      <c r="F1084" s="1"/>
      <c r="G1084" s="1"/>
      <c r="H1084" s="110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3"/>
      <c r="U1084" s="1"/>
      <c r="V1084" s="1"/>
    </row>
    <row r="1085" spans="1:22" x14ac:dyDescent="0.25">
      <c r="A1085" s="1"/>
      <c r="B1085" s="1"/>
      <c r="C1085" s="1"/>
      <c r="D1085" s="1"/>
      <c r="E1085" s="110"/>
      <c r="F1085" s="1"/>
      <c r="G1085" s="1"/>
      <c r="H1085" s="110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3"/>
      <c r="U1085" s="1"/>
      <c r="V1085" s="1"/>
    </row>
    <row r="1086" spans="1:22" x14ac:dyDescent="0.25">
      <c r="A1086" s="1"/>
      <c r="B1086" s="1"/>
      <c r="C1086" s="1"/>
      <c r="D1086" s="1"/>
      <c r="E1086" s="110"/>
      <c r="F1086" s="1"/>
      <c r="G1086" s="1"/>
      <c r="H1086" s="110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3"/>
      <c r="U1086" s="1"/>
      <c r="V1086" s="1"/>
    </row>
    <row r="1087" spans="1:22" x14ac:dyDescent="0.25">
      <c r="A1087" s="1"/>
      <c r="B1087" s="1"/>
      <c r="C1087" s="1"/>
      <c r="D1087" s="1"/>
      <c r="E1087" s="110"/>
      <c r="F1087" s="1"/>
      <c r="G1087" s="1"/>
      <c r="H1087" s="110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3"/>
      <c r="U1087" s="1"/>
      <c r="V1087" s="1"/>
    </row>
    <row r="1088" spans="1:22" x14ac:dyDescent="0.25">
      <c r="A1088" s="1"/>
      <c r="B1088" s="1"/>
      <c r="C1088" s="1"/>
      <c r="D1088" s="1"/>
      <c r="E1088" s="110"/>
      <c r="F1088" s="1"/>
      <c r="G1088" s="1"/>
      <c r="H1088" s="110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3"/>
      <c r="U1088" s="1"/>
      <c r="V1088" s="1"/>
    </row>
    <row r="1089" spans="1:22" x14ac:dyDescent="0.25">
      <c r="A1089" s="1"/>
      <c r="B1089" s="1"/>
      <c r="C1089" s="1"/>
      <c r="D1089" s="1"/>
      <c r="E1089" s="110"/>
      <c r="F1089" s="1"/>
      <c r="G1089" s="1"/>
      <c r="H1089" s="110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3"/>
      <c r="U1089" s="1"/>
      <c r="V1089" s="1"/>
    </row>
    <row r="1090" spans="1:22" x14ac:dyDescent="0.25">
      <c r="A1090" s="1"/>
      <c r="B1090" s="1"/>
      <c r="C1090" s="1"/>
      <c r="D1090" s="1"/>
      <c r="E1090" s="110"/>
      <c r="F1090" s="1"/>
      <c r="G1090" s="1"/>
      <c r="H1090" s="110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3"/>
      <c r="U1090" s="1"/>
      <c r="V1090" s="1"/>
    </row>
    <row r="1091" spans="1:22" x14ac:dyDescent="0.25">
      <c r="A1091" s="1"/>
      <c r="B1091" s="1"/>
      <c r="C1091" s="1"/>
      <c r="D1091" s="1"/>
      <c r="E1091" s="110"/>
      <c r="F1091" s="1"/>
      <c r="G1091" s="1"/>
      <c r="H1091" s="110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3"/>
      <c r="U1091" s="1"/>
      <c r="V1091" s="1"/>
    </row>
    <row r="1092" spans="1:22" x14ac:dyDescent="0.25">
      <c r="A1092" s="1"/>
      <c r="B1092" s="1"/>
      <c r="C1092" s="1"/>
      <c r="D1092" s="1"/>
      <c r="E1092" s="110"/>
      <c r="F1092" s="1"/>
      <c r="G1092" s="1"/>
      <c r="H1092" s="110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3"/>
      <c r="U1092" s="1"/>
      <c r="V1092" s="1"/>
    </row>
    <row r="1093" spans="1:22" x14ac:dyDescent="0.25">
      <c r="A1093" s="1"/>
      <c r="B1093" s="1"/>
      <c r="C1093" s="1"/>
      <c r="D1093" s="1"/>
      <c r="E1093" s="110"/>
      <c r="F1093" s="1"/>
      <c r="G1093" s="1"/>
      <c r="H1093" s="110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3"/>
      <c r="U1093" s="1"/>
      <c r="V1093" s="1"/>
    </row>
    <row r="1094" spans="1:22" x14ac:dyDescent="0.25">
      <c r="A1094" s="1"/>
      <c r="B1094" s="1"/>
      <c r="C1094" s="1"/>
      <c r="D1094" s="1"/>
      <c r="E1094" s="110"/>
      <c r="F1094" s="1"/>
      <c r="G1094" s="1"/>
      <c r="H1094" s="110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3"/>
      <c r="U1094" s="1"/>
      <c r="V1094" s="1"/>
    </row>
    <row r="1095" spans="1:22" x14ac:dyDescent="0.25">
      <c r="A1095" s="1"/>
      <c r="B1095" s="1"/>
      <c r="C1095" s="1"/>
      <c r="D1095" s="1"/>
      <c r="E1095" s="110"/>
      <c r="F1095" s="1"/>
      <c r="G1095" s="1"/>
      <c r="H1095" s="110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3"/>
      <c r="U1095" s="1"/>
      <c r="V1095" s="1"/>
    </row>
    <row r="1096" spans="1:22" x14ac:dyDescent="0.25">
      <c r="A1096" s="1"/>
      <c r="B1096" s="1"/>
      <c r="C1096" s="1"/>
      <c r="D1096" s="1"/>
      <c r="E1096" s="110"/>
      <c r="F1096" s="1"/>
      <c r="G1096" s="1"/>
      <c r="H1096" s="110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3"/>
      <c r="U1096" s="1"/>
      <c r="V1096" s="1"/>
    </row>
    <row r="1097" spans="1:22" x14ac:dyDescent="0.25">
      <c r="A1097" s="1"/>
      <c r="B1097" s="1"/>
      <c r="C1097" s="1"/>
      <c r="D1097" s="1"/>
      <c r="E1097" s="110"/>
      <c r="F1097" s="1"/>
      <c r="G1097" s="1"/>
      <c r="H1097" s="110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3"/>
      <c r="U1097" s="1"/>
      <c r="V1097" s="1"/>
    </row>
    <row r="1098" spans="1:22" x14ac:dyDescent="0.25">
      <c r="A1098" s="1"/>
      <c r="B1098" s="1"/>
      <c r="C1098" s="1"/>
      <c r="D1098" s="1"/>
      <c r="E1098" s="110"/>
      <c r="F1098" s="1"/>
      <c r="G1098" s="1"/>
      <c r="H1098" s="110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3"/>
      <c r="U1098" s="1"/>
      <c r="V1098" s="1"/>
    </row>
    <row r="1099" spans="1:22" x14ac:dyDescent="0.25">
      <c r="A1099" s="1"/>
      <c r="B1099" s="1"/>
      <c r="C1099" s="1"/>
      <c r="D1099" s="1"/>
      <c r="E1099" s="110"/>
      <c r="F1099" s="1"/>
      <c r="G1099" s="1"/>
      <c r="H1099" s="110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3"/>
      <c r="U1099" s="1"/>
      <c r="V1099" s="1"/>
    </row>
    <row r="1100" spans="1:22" x14ac:dyDescent="0.25">
      <c r="A1100" s="1"/>
      <c r="B1100" s="1"/>
      <c r="C1100" s="1"/>
      <c r="D1100" s="1"/>
      <c r="E1100" s="110"/>
      <c r="F1100" s="1"/>
      <c r="G1100" s="1"/>
      <c r="H1100" s="110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3"/>
      <c r="U1100" s="1"/>
      <c r="V1100" s="1"/>
    </row>
    <row r="1101" spans="1:22" x14ac:dyDescent="0.25">
      <c r="A1101" s="1"/>
      <c r="B1101" s="1"/>
      <c r="C1101" s="1"/>
      <c r="D1101" s="1"/>
      <c r="E1101" s="110"/>
      <c r="F1101" s="1"/>
      <c r="G1101" s="1"/>
      <c r="H1101" s="110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3"/>
      <c r="U1101" s="1"/>
      <c r="V1101" s="1"/>
    </row>
    <row r="1102" spans="1:22" x14ac:dyDescent="0.25">
      <c r="A1102" s="1"/>
      <c r="B1102" s="1"/>
      <c r="C1102" s="1"/>
      <c r="D1102" s="1"/>
      <c r="E1102" s="110"/>
      <c r="F1102" s="1"/>
      <c r="G1102" s="1"/>
      <c r="H1102" s="110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3"/>
      <c r="U1102" s="1"/>
      <c r="V1102" s="1"/>
    </row>
    <row r="1103" spans="1:22" x14ac:dyDescent="0.25">
      <c r="A1103" s="1"/>
      <c r="B1103" s="1"/>
      <c r="C1103" s="1"/>
      <c r="D1103" s="1"/>
      <c r="E1103" s="110"/>
      <c r="F1103" s="1"/>
      <c r="G1103" s="1"/>
      <c r="H1103" s="110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3"/>
      <c r="U1103" s="1"/>
      <c r="V1103" s="1"/>
    </row>
    <row r="1104" spans="1:22" x14ac:dyDescent="0.25">
      <c r="A1104" s="1"/>
      <c r="B1104" s="1"/>
      <c r="C1104" s="1"/>
      <c r="D1104" s="1"/>
      <c r="E1104" s="110"/>
      <c r="F1104" s="1"/>
      <c r="G1104" s="1"/>
      <c r="H1104" s="110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3"/>
      <c r="U1104" s="1"/>
      <c r="V1104" s="1"/>
    </row>
    <row r="1105" spans="1:22" x14ac:dyDescent="0.25">
      <c r="A1105" s="1"/>
      <c r="B1105" s="1"/>
      <c r="C1105" s="1"/>
      <c r="D1105" s="1"/>
      <c r="E1105" s="110"/>
      <c r="F1105" s="1"/>
      <c r="G1105" s="1"/>
      <c r="H1105" s="110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3"/>
      <c r="U1105" s="1"/>
      <c r="V1105" s="1"/>
    </row>
    <row r="1106" spans="1:22" x14ac:dyDescent="0.25">
      <c r="A1106" s="1"/>
      <c r="B1106" s="1"/>
      <c r="C1106" s="1"/>
      <c r="D1106" s="1"/>
      <c r="E1106" s="110"/>
      <c r="F1106" s="1"/>
      <c r="G1106" s="1"/>
      <c r="H1106" s="110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3"/>
      <c r="U1106" s="1"/>
      <c r="V1106" s="1"/>
    </row>
    <row r="1107" spans="1:22" x14ac:dyDescent="0.25">
      <c r="A1107" s="1"/>
      <c r="B1107" s="1"/>
      <c r="C1107" s="1"/>
      <c r="D1107" s="1"/>
      <c r="E1107" s="110"/>
      <c r="F1107" s="1"/>
      <c r="G1107" s="1"/>
      <c r="H1107" s="110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3"/>
      <c r="U1107" s="1"/>
      <c r="V1107" s="1"/>
    </row>
    <row r="1108" spans="1:22" x14ac:dyDescent="0.25">
      <c r="A1108" s="1"/>
      <c r="B1108" s="1"/>
      <c r="C1108" s="1"/>
      <c r="D1108" s="1"/>
      <c r="E1108" s="110"/>
      <c r="F1108" s="1"/>
      <c r="G1108" s="1"/>
      <c r="H1108" s="110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3"/>
      <c r="U1108" s="1"/>
      <c r="V1108" s="1"/>
    </row>
    <row r="1109" spans="1:22" x14ac:dyDescent="0.25">
      <c r="A1109" s="1"/>
      <c r="B1109" s="1"/>
      <c r="C1109" s="1"/>
      <c r="D1109" s="1"/>
      <c r="E1109" s="110"/>
      <c r="F1109" s="1"/>
      <c r="G1109" s="1"/>
      <c r="H1109" s="110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3"/>
      <c r="U1109" s="1"/>
      <c r="V1109" s="1"/>
    </row>
    <row r="1110" spans="1:22" x14ac:dyDescent="0.25">
      <c r="A1110" s="1"/>
      <c r="B1110" s="1"/>
      <c r="C1110" s="1"/>
      <c r="D1110" s="1"/>
      <c r="E1110" s="110"/>
      <c r="F1110" s="1"/>
      <c r="G1110" s="1"/>
      <c r="H1110" s="110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3"/>
      <c r="U1110" s="1"/>
      <c r="V1110" s="1"/>
    </row>
    <row r="1111" spans="1:22" x14ac:dyDescent="0.25">
      <c r="A1111" s="1"/>
      <c r="B1111" s="1"/>
      <c r="C1111" s="1"/>
      <c r="D1111" s="1"/>
      <c r="E1111" s="110"/>
      <c r="F1111" s="1"/>
      <c r="G1111" s="1"/>
      <c r="H1111" s="110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3"/>
      <c r="U1111" s="1"/>
      <c r="V1111" s="1"/>
    </row>
    <row r="1112" spans="1:22" x14ac:dyDescent="0.25">
      <c r="A1112" s="1"/>
      <c r="B1112" s="1"/>
      <c r="C1112" s="1"/>
      <c r="D1112" s="1"/>
      <c r="E1112" s="110"/>
      <c r="F1112" s="1"/>
      <c r="G1112" s="1"/>
      <c r="H1112" s="110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3"/>
      <c r="U1112" s="1"/>
      <c r="V1112" s="1"/>
    </row>
    <row r="1113" spans="1:22" x14ac:dyDescent="0.25">
      <c r="A1113" s="1"/>
      <c r="B1113" s="1"/>
      <c r="C1113" s="1"/>
      <c r="D1113" s="1"/>
      <c r="E1113" s="110"/>
      <c r="F1113" s="1"/>
      <c r="G1113" s="1"/>
      <c r="H1113" s="110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3"/>
      <c r="U1113" s="1"/>
      <c r="V1113" s="1"/>
    </row>
    <row r="1114" spans="1:22" x14ac:dyDescent="0.25">
      <c r="A1114" s="1"/>
      <c r="B1114" s="1"/>
      <c r="C1114" s="1"/>
      <c r="D1114" s="1"/>
      <c r="E1114" s="110"/>
      <c r="F1114" s="1"/>
      <c r="G1114" s="1"/>
      <c r="H1114" s="110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3"/>
      <c r="U1114" s="1"/>
      <c r="V1114" s="1"/>
    </row>
    <row r="1115" spans="1:22" x14ac:dyDescent="0.25">
      <c r="A1115" s="1"/>
      <c r="B1115" s="1"/>
      <c r="C1115" s="1"/>
      <c r="D1115" s="1"/>
      <c r="E1115" s="110"/>
      <c r="F1115" s="1"/>
      <c r="G1115" s="1"/>
      <c r="H1115" s="110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3"/>
      <c r="U1115" s="1"/>
      <c r="V1115" s="1"/>
    </row>
    <row r="1116" spans="1:22" x14ac:dyDescent="0.25">
      <c r="A1116" s="1"/>
      <c r="B1116" s="1"/>
      <c r="C1116" s="1"/>
      <c r="D1116" s="1"/>
      <c r="E1116" s="110"/>
      <c r="F1116" s="1"/>
      <c r="G1116" s="1"/>
      <c r="H1116" s="110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3"/>
      <c r="U1116" s="1"/>
      <c r="V1116" s="1"/>
    </row>
    <row r="1117" spans="1:22" x14ac:dyDescent="0.25">
      <c r="A1117" s="1"/>
      <c r="B1117" s="1"/>
      <c r="C1117" s="1"/>
      <c r="D1117" s="1"/>
      <c r="E1117" s="110"/>
      <c r="F1117" s="1"/>
      <c r="G1117" s="1"/>
      <c r="H1117" s="110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3"/>
      <c r="U1117" s="1"/>
      <c r="V1117" s="1"/>
    </row>
    <row r="1118" spans="1:22" x14ac:dyDescent="0.25">
      <c r="A1118" s="1"/>
      <c r="B1118" s="1"/>
      <c r="C1118" s="1"/>
      <c r="D1118" s="1"/>
      <c r="E1118" s="110"/>
      <c r="F1118" s="1"/>
      <c r="G1118" s="1"/>
      <c r="H1118" s="110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3"/>
      <c r="U1118" s="1"/>
      <c r="V1118" s="1"/>
    </row>
    <row r="1119" spans="1:22" x14ac:dyDescent="0.25">
      <c r="A1119" s="1"/>
      <c r="B1119" s="1"/>
      <c r="C1119" s="1"/>
      <c r="D1119" s="1"/>
      <c r="E1119" s="110"/>
      <c r="F1119" s="1"/>
      <c r="G1119" s="1"/>
      <c r="H1119" s="110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3"/>
      <c r="U1119" s="1"/>
      <c r="V1119" s="1"/>
    </row>
    <row r="1120" spans="1:22" x14ac:dyDescent="0.25">
      <c r="A1120" s="1"/>
      <c r="B1120" s="1"/>
      <c r="C1120" s="1"/>
      <c r="D1120" s="1"/>
      <c r="E1120" s="110"/>
      <c r="F1120" s="1"/>
      <c r="G1120" s="1"/>
      <c r="H1120" s="110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3"/>
      <c r="U1120" s="1"/>
      <c r="V1120" s="1"/>
    </row>
    <row r="1121" spans="1:22" x14ac:dyDescent="0.25">
      <c r="A1121" s="1"/>
      <c r="B1121" s="1"/>
      <c r="C1121" s="1"/>
      <c r="D1121" s="1"/>
      <c r="E1121" s="110"/>
      <c r="F1121" s="1"/>
      <c r="G1121" s="1"/>
      <c r="H1121" s="110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3"/>
      <c r="U1121" s="1"/>
      <c r="V1121" s="1"/>
    </row>
    <row r="1122" spans="1:22" x14ac:dyDescent="0.25">
      <c r="A1122" s="1"/>
      <c r="B1122" s="1"/>
      <c r="C1122" s="1"/>
      <c r="D1122" s="1"/>
      <c r="E1122" s="110"/>
      <c r="F1122" s="1"/>
      <c r="G1122" s="1"/>
      <c r="H1122" s="110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3"/>
      <c r="U1122" s="1"/>
      <c r="V1122" s="1"/>
    </row>
    <row r="1123" spans="1:22" x14ac:dyDescent="0.25">
      <c r="A1123" s="1"/>
      <c r="B1123" s="1"/>
      <c r="C1123" s="1"/>
      <c r="D1123" s="1"/>
      <c r="E1123" s="110"/>
      <c r="F1123" s="1"/>
      <c r="G1123" s="1"/>
      <c r="H1123" s="110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3"/>
      <c r="U1123" s="1"/>
      <c r="V1123" s="1"/>
    </row>
    <row r="1124" spans="1:22" x14ac:dyDescent="0.25">
      <c r="A1124" s="1"/>
      <c r="B1124" s="1"/>
      <c r="C1124" s="1"/>
      <c r="D1124" s="1"/>
      <c r="E1124" s="110"/>
      <c r="F1124" s="1"/>
      <c r="G1124" s="1"/>
      <c r="H1124" s="110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3"/>
      <c r="U1124" s="1"/>
      <c r="V1124" s="1"/>
    </row>
    <row r="1125" spans="1:22" x14ac:dyDescent="0.25">
      <c r="A1125" s="1"/>
      <c r="B1125" s="1"/>
      <c r="C1125" s="1"/>
      <c r="D1125" s="1"/>
      <c r="E1125" s="110"/>
      <c r="F1125" s="1"/>
      <c r="G1125" s="1"/>
      <c r="H1125" s="110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3"/>
      <c r="U1125" s="1"/>
      <c r="V1125" s="1"/>
    </row>
    <row r="1126" spans="1:22" x14ac:dyDescent="0.25">
      <c r="A1126" s="1"/>
      <c r="B1126" s="1"/>
      <c r="C1126" s="1"/>
      <c r="D1126" s="1"/>
      <c r="E1126" s="110"/>
      <c r="F1126" s="1"/>
      <c r="G1126" s="1"/>
      <c r="H1126" s="110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3"/>
      <c r="U1126" s="1"/>
      <c r="V1126" s="1"/>
    </row>
    <row r="1127" spans="1:22" x14ac:dyDescent="0.25">
      <c r="A1127" s="1"/>
      <c r="B1127" s="1"/>
      <c r="C1127" s="1"/>
      <c r="D1127" s="1"/>
      <c r="E1127" s="110"/>
      <c r="F1127" s="1"/>
      <c r="G1127" s="1"/>
      <c r="H1127" s="110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3"/>
      <c r="U1127" s="1"/>
      <c r="V1127" s="1"/>
    </row>
    <row r="1128" spans="1:22" x14ac:dyDescent="0.25">
      <c r="A1128" s="1"/>
      <c r="B1128" s="1"/>
      <c r="C1128" s="1"/>
      <c r="D1128" s="1"/>
      <c r="E1128" s="110"/>
      <c r="F1128" s="1"/>
      <c r="G1128" s="1"/>
      <c r="H1128" s="110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3"/>
      <c r="U1128" s="1"/>
      <c r="V1128" s="1"/>
    </row>
    <row r="1129" spans="1:22" x14ac:dyDescent="0.25">
      <c r="A1129" s="1"/>
      <c r="B1129" s="1"/>
      <c r="C1129" s="1"/>
      <c r="D1129" s="1"/>
      <c r="E1129" s="110"/>
      <c r="F1129" s="1"/>
      <c r="G1129" s="1"/>
      <c r="H1129" s="110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3"/>
      <c r="U1129" s="1"/>
      <c r="V1129" s="1"/>
    </row>
    <row r="1130" spans="1:22" x14ac:dyDescent="0.25">
      <c r="A1130" s="1"/>
      <c r="B1130" s="1"/>
      <c r="C1130" s="1"/>
      <c r="D1130" s="1"/>
      <c r="E1130" s="110"/>
      <c r="F1130" s="1"/>
      <c r="G1130" s="1"/>
      <c r="H1130" s="110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3"/>
      <c r="U1130" s="1"/>
      <c r="V1130" s="1"/>
    </row>
    <row r="1131" spans="1:22" x14ac:dyDescent="0.25">
      <c r="A1131" s="1"/>
      <c r="B1131" s="1"/>
      <c r="C1131" s="1"/>
      <c r="D1131" s="1"/>
      <c r="E1131" s="110"/>
      <c r="F1131" s="1"/>
      <c r="G1131" s="1"/>
      <c r="H1131" s="110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3"/>
      <c r="U1131" s="1"/>
      <c r="V1131" s="1"/>
    </row>
    <row r="1132" spans="1:22" x14ac:dyDescent="0.25">
      <c r="A1132" s="1"/>
      <c r="B1132" s="1"/>
      <c r="C1132" s="1"/>
      <c r="D1132" s="1"/>
      <c r="E1132" s="110"/>
      <c r="F1132" s="1"/>
      <c r="G1132" s="1"/>
      <c r="H1132" s="110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3"/>
      <c r="U1132" s="1"/>
      <c r="V1132" s="1"/>
    </row>
    <row r="1133" spans="1:22" x14ac:dyDescent="0.25">
      <c r="A1133" s="1"/>
      <c r="B1133" s="1"/>
      <c r="C1133" s="1"/>
      <c r="D1133" s="1"/>
      <c r="E1133" s="110"/>
      <c r="F1133" s="1"/>
      <c r="G1133" s="1"/>
      <c r="H1133" s="110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3"/>
      <c r="U1133" s="1"/>
      <c r="V1133" s="1"/>
    </row>
    <row r="1134" spans="1:22" x14ac:dyDescent="0.25">
      <c r="A1134" s="1"/>
      <c r="B1134" s="1"/>
      <c r="C1134" s="1"/>
      <c r="D1134" s="1"/>
      <c r="E1134" s="110"/>
      <c r="F1134" s="1"/>
      <c r="G1134" s="1"/>
      <c r="H1134" s="110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3"/>
      <c r="U1134" s="1"/>
      <c r="V1134" s="1"/>
    </row>
    <row r="1135" spans="1:22" x14ac:dyDescent="0.25">
      <c r="A1135" s="1"/>
      <c r="B1135" s="1"/>
      <c r="C1135" s="1"/>
      <c r="D1135" s="1"/>
      <c r="E1135" s="110"/>
      <c r="F1135" s="1"/>
      <c r="G1135" s="1"/>
      <c r="H1135" s="110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3"/>
      <c r="U1135" s="1"/>
      <c r="V1135" s="1"/>
    </row>
    <row r="1136" spans="1:22" x14ac:dyDescent="0.25">
      <c r="A1136" s="1"/>
      <c r="B1136" s="1"/>
      <c r="C1136" s="1"/>
      <c r="D1136" s="1"/>
      <c r="E1136" s="110"/>
      <c r="F1136" s="1"/>
      <c r="G1136" s="1"/>
      <c r="H1136" s="110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3"/>
      <c r="U1136" s="1"/>
      <c r="V1136" s="1"/>
    </row>
    <row r="1137" spans="1:22" x14ac:dyDescent="0.25">
      <c r="A1137" s="1"/>
      <c r="B1137" s="1"/>
      <c r="C1137" s="1"/>
      <c r="D1137" s="1"/>
      <c r="E1137" s="110"/>
      <c r="F1137" s="1"/>
      <c r="G1137" s="1"/>
      <c r="H1137" s="110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3"/>
      <c r="U1137" s="1"/>
      <c r="V1137" s="1"/>
    </row>
    <row r="1138" spans="1:22" x14ac:dyDescent="0.25">
      <c r="A1138" s="1"/>
      <c r="B1138" s="1"/>
      <c r="C1138" s="1"/>
      <c r="D1138" s="1"/>
      <c r="E1138" s="110"/>
      <c r="F1138" s="1"/>
      <c r="G1138" s="1"/>
      <c r="H1138" s="110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3"/>
      <c r="U1138" s="1"/>
      <c r="V1138" s="1"/>
    </row>
    <row r="1139" spans="1:22" x14ac:dyDescent="0.25">
      <c r="A1139" s="1"/>
      <c r="B1139" s="1"/>
      <c r="C1139" s="1"/>
      <c r="D1139" s="1"/>
      <c r="E1139" s="110"/>
      <c r="F1139" s="1"/>
      <c r="G1139" s="1"/>
      <c r="H1139" s="110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3"/>
      <c r="U1139" s="1"/>
      <c r="V1139" s="1"/>
    </row>
    <row r="1140" spans="1:22" x14ac:dyDescent="0.25">
      <c r="A1140" s="1"/>
      <c r="B1140" s="1"/>
      <c r="C1140" s="1"/>
      <c r="D1140" s="1"/>
      <c r="E1140" s="110"/>
      <c r="F1140" s="1"/>
      <c r="G1140" s="1"/>
      <c r="H1140" s="110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3"/>
      <c r="U1140" s="1"/>
      <c r="V1140" s="1"/>
    </row>
    <row r="1141" spans="1:22" x14ac:dyDescent="0.25">
      <c r="A1141" s="1"/>
      <c r="B1141" s="1"/>
      <c r="C1141" s="1"/>
      <c r="D1141" s="1"/>
      <c r="E1141" s="110"/>
      <c r="F1141" s="1"/>
      <c r="G1141" s="1"/>
      <c r="H1141" s="110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3"/>
      <c r="U1141" s="1"/>
      <c r="V1141" s="1"/>
    </row>
    <row r="1142" spans="1:22" x14ac:dyDescent="0.25">
      <c r="A1142" s="1"/>
      <c r="B1142" s="1"/>
      <c r="C1142" s="1"/>
      <c r="D1142" s="1"/>
      <c r="E1142" s="110"/>
      <c r="F1142" s="1"/>
      <c r="G1142" s="1"/>
      <c r="H1142" s="110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3"/>
      <c r="U1142" s="1"/>
      <c r="V1142" s="1"/>
    </row>
    <row r="1143" spans="1:22" x14ac:dyDescent="0.25">
      <c r="A1143" s="1"/>
      <c r="B1143" s="1"/>
      <c r="C1143" s="1"/>
      <c r="D1143" s="1"/>
      <c r="E1143" s="110"/>
      <c r="F1143" s="1"/>
      <c r="G1143" s="1"/>
      <c r="H1143" s="110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3"/>
      <c r="U1143" s="1"/>
      <c r="V1143" s="1"/>
    </row>
    <row r="1144" spans="1:22" x14ac:dyDescent="0.25">
      <c r="A1144" s="1"/>
      <c r="B1144" s="1"/>
      <c r="C1144" s="1"/>
      <c r="D1144" s="1"/>
      <c r="E1144" s="110"/>
      <c r="F1144" s="1"/>
      <c r="G1144" s="1"/>
      <c r="H1144" s="110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3"/>
      <c r="U1144" s="1"/>
      <c r="V1144" s="1"/>
    </row>
    <row r="1145" spans="1:22" x14ac:dyDescent="0.25">
      <c r="A1145" s="1"/>
      <c r="B1145" s="1"/>
      <c r="C1145" s="1"/>
      <c r="D1145" s="1"/>
      <c r="E1145" s="110"/>
      <c r="F1145" s="1"/>
      <c r="G1145" s="1"/>
      <c r="H1145" s="110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3"/>
      <c r="U1145" s="1"/>
      <c r="V1145" s="1"/>
    </row>
    <row r="1146" spans="1:22" x14ac:dyDescent="0.25">
      <c r="A1146" s="1"/>
      <c r="B1146" s="1"/>
      <c r="C1146" s="1"/>
      <c r="D1146" s="1"/>
      <c r="E1146" s="110"/>
      <c r="F1146" s="1"/>
      <c r="G1146" s="1"/>
      <c r="H1146" s="110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3"/>
      <c r="U1146" s="1"/>
      <c r="V1146" s="1"/>
    </row>
    <row r="1147" spans="1:22" x14ac:dyDescent="0.25">
      <c r="A1147" s="1"/>
      <c r="B1147" s="1"/>
      <c r="C1147" s="1"/>
      <c r="D1147" s="1"/>
      <c r="E1147" s="110"/>
      <c r="F1147" s="1"/>
      <c r="G1147" s="1"/>
      <c r="H1147" s="110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3"/>
      <c r="U1147" s="1"/>
      <c r="V1147" s="1"/>
    </row>
    <row r="1148" spans="1:22" x14ac:dyDescent="0.25">
      <c r="A1148" s="1"/>
      <c r="B1148" s="1"/>
      <c r="C1148" s="1"/>
      <c r="D1148" s="1"/>
      <c r="E1148" s="110"/>
      <c r="F1148" s="1"/>
      <c r="G1148" s="1"/>
      <c r="H1148" s="110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3"/>
      <c r="U1148" s="1"/>
      <c r="V1148" s="1"/>
    </row>
    <row r="1149" spans="1:22" x14ac:dyDescent="0.25">
      <c r="A1149" s="1"/>
      <c r="B1149" s="1"/>
      <c r="C1149" s="1"/>
      <c r="D1149" s="1"/>
      <c r="E1149" s="110"/>
      <c r="F1149" s="1"/>
      <c r="G1149" s="1"/>
      <c r="H1149" s="110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3"/>
      <c r="U1149" s="1"/>
      <c r="V1149" s="1"/>
    </row>
    <row r="1150" spans="1:22" x14ac:dyDescent="0.25">
      <c r="A1150" s="1"/>
      <c r="B1150" s="1"/>
      <c r="C1150" s="1"/>
      <c r="D1150" s="1"/>
      <c r="E1150" s="110"/>
      <c r="F1150" s="1"/>
      <c r="G1150" s="1"/>
      <c r="H1150" s="110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3"/>
      <c r="U1150" s="1"/>
      <c r="V1150" s="1"/>
    </row>
    <row r="1151" spans="1:22" x14ac:dyDescent="0.25">
      <c r="A1151" s="1"/>
      <c r="B1151" s="1"/>
      <c r="C1151" s="1"/>
      <c r="D1151" s="1"/>
      <c r="E1151" s="110"/>
      <c r="F1151" s="1"/>
      <c r="G1151" s="1"/>
      <c r="H1151" s="110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3"/>
      <c r="U1151" s="1"/>
      <c r="V1151" s="1"/>
    </row>
    <row r="1152" spans="1:22" x14ac:dyDescent="0.25">
      <c r="A1152" s="1"/>
      <c r="B1152" s="1"/>
      <c r="C1152" s="1"/>
      <c r="D1152" s="1"/>
      <c r="E1152" s="110"/>
      <c r="F1152" s="1"/>
      <c r="G1152" s="1"/>
      <c r="H1152" s="110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3"/>
      <c r="U1152" s="1"/>
      <c r="V1152" s="1"/>
    </row>
    <row r="1153" spans="1:22" x14ac:dyDescent="0.25">
      <c r="A1153" s="1"/>
      <c r="B1153" s="1"/>
      <c r="C1153" s="1"/>
      <c r="D1153" s="1"/>
      <c r="E1153" s="110"/>
      <c r="F1153" s="1"/>
      <c r="G1153" s="1"/>
      <c r="H1153" s="110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3"/>
      <c r="U1153" s="1"/>
      <c r="V1153" s="1"/>
    </row>
    <row r="1154" spans="1:22" x14ac:dyDescent="0.25">
      <c r="A1154" s="1"/>
      <c r="B1154" s="1"/>
      <c r="C1154" s="1"/>
      <c r="D1154" s="1"/>
      <c r="E1154" s="110"/>
      <c r="F1154" s="1"/>
      <c r="G1154" s="1"/>
      <c r="H1154" s="110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3"/>
      <c r="U1154" s="1"/>
      <c r="V1154" s="1"/>
    </row>
    <row r="1155" spans="1:22" x14ac:dyDescent="0.25">
      <c r="A1155" s="1"/>
      <c r="B1155" s="1"/>
      <c r="C1155" s="1"/>
      <c r="D1155" s="1"/>
      <c r="E1155" s="110"/>
      <c r="F1155" s="1"/>
      <c r="G1155" s="1"/>
      <c r="H1155" s="110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3"/>
      <c r="U1155" s="1"/>
      <c r="V1155" s="1"/>
    </row>
    <row r="1156" spans="1:22" x14ac:dyDescent="0.25">
      <c r="A1156" s="1"/>
      <c r="B1156" s="1"/>
      <c r="C1156" s="1"/>
      <c r="D1156" s="1"/>
      <c r="E1156" s="110"/>
      <c r="F1156" s="1"/>
      <c r="G1156" s="1"/>
      <c r="H1156" s="110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3"/>
      <c r="U1156" s="1"/>
      <c r="V1156" s="1"/>
    </row>
    <row r="1157" spans="1:22" x14ac:dyDescent="0.25">
      <c r="A1157" s="1"/>
      <c r="B1157" s="1"/>
      <c r="C1157" s="1"/>
      <c r="D1157" s="1"/>
      <c r="E1157" s="110"/>
      <c r="F1157" s="1"/>
      <c r="G1157" s="1"/>
      <c r="H1157" s="110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3"/>
      <c r="U1157" s="1"/>
      <c r="V1157" s="1"/>
    </row>
    <row r="1158" spans="1:22" x14ac:dyDescent="0.25">
      <c r="A1158" s="1"/>
      <c r="B1158" s="1"/>
      <c r="C1158" s="1"/>
      <c r="D1158" s="1"/>
      <c r="E1158" s="110"/>
      <c r="F1158" s="1"/>
      <c r="G1158" s="1"/>
      <c r="H1158" s="110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3"/>
      <c r="U1158" s="1"/>
      <c r="V1158" s="1"/>
    </row>
    <row r="1159" spans="1:22" x14ac:dyDescent="0.25">
      <c r="A1159" s="1"/>
      <c r="B1159" s="1"/>
      <c r="C1159" s="1"/>
      <c r="D1159" s="1"/>
      <c r="E1159" s="110"/>
      <c r="F1159" s="1"/>
      <c r="G1159" s="1"/>
      <c r="H1159" s="110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3"/>
      <c r="U1159" s="1"/>
      <c r="V1159" s="1"/>
    </row>
    <row r="1160" spans="1:22" x14ac:dyDescent="0.25">
      <c r="A1160" s="1"/>
      <c r="B1160" s="1"/>
      <c r="C1160" s="1"/>
      <c r="D1160" s="1"/>
      <c r="E1160" s="110"/>
      <c r="F1160" s="1"/>
      <c r="G1160" s="1"/>
      <c r="H1160" s="110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3"/>
      <c r="U1160" s="1"/>
      <c r="V1160" s="1"/>
    </row>
    <row r="1161" spans="1:22" x14ac:dyDescent="0.25">
      <c r="A1161" s="1"/>
      <c r="B1161" s="1"/>
      <c r="C1161" s="1"/>
      <c r="D1161" s="1"/>
      <c r="E1161" s="110"/>
      <c r="F1161" s="1"/>
      <c r="G1161" s="1"/>
      <c r="H1161" s="110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3"/>
      <c r="U1161" s="1"/>
      <c r="V1161" s="1"/>
    </row>
    <row r="1162" spans="1:22" x14ac:dyDescent="0.25">
      <c r="A1162" s="1"/>
      <c r="B1162" s="1"/>
      <c r="C1162" s="1"/>
      <c r="D1162" s="1"/>
      <c r="E1162" s="110"/>
      <c r="F1162" s="1"/>
      <c r="G1162" s="1"/>
      <c r="H1162" s="110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3"/>
      <c r="U1162" s="1"/>
      <c r="V1162" s="1"/>
    </row>
    <row r="1163" spans="1:22" x14ac:dyDescent="0.25">
      <c r="A1163" s="1"/>
      <c r="B1163" s="1"/>
      <c r="C1163" s="1"/>
      <c r="D1163" s="1"/>
      <c r="E1163" s="110"/>
      <c r="F1163" s="1"/>
      <c r="G1163" s="1"/>
      <c r="H1163" s="110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3"/>
      <c r="U1163" s="1"/>
      <c r="V1163" s="1"/>
    </row>
    <row r="1164" spans="1:22" x14ac:dyDescent="0.25">
      <c r="A1164" s="1"/>
      <c r="B1164" s="1"/>
      <c r="C1164" s="1"/>
      <c r="D1164" s="1"/>
      <c r="E1164" s="110"/>
      <c r="F1164" s="1"/>
      <c r="G1164" s="1"/>
      <c r="H1164" s="110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3"/>
      <c r="U1164" s="1"/>
      <c r="V1164" s="1"/>
    </row>
    <row r="1165" spans="1:22" x14ac:dyDescent="0.25">
      <c r="A1165" s="1"/>
      <c r="B1165" s="1"/>
      <c r="C1165" s="1"/>
      <c r="D1165" s="1"/>
      <c r="E1165" s="110"/>
      <c r="F1165" s="1"/>
      <c r="G1165" s="1"/>
      <c r="H1165" s="110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3"/>
      <c r="U1165" s="1"/>
      <c r="V1165" s="1"/>
    </row>
    <row r="1166" spans="1:22" x14ac:dyDescent="0.25">
      <c r="A1166" s="1"/>
      <c r="B1166" s="1"/>
      <c r="C1166" s="1"/>
      <c r="D1166" s="1"/>
      <c r="E1166" s="110"/>
      <c r="F1166" s="1"/>
      <c r="G1166" s="1"/>
      <c r="H1166" s="110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3"/>
      <c r="U1166" s="1"/>
      <c r="V1166" s="1"/>
    </row>
    <row r="1167" spans="1:22" x14ac:dyDescent="0.25">
      <c r="A1167" s="1"/>
      <c r="B1167" s="1"/>
      <c r="C1167" s="1"/>
      <c r="D1167" s="1"/>
      <c r="E1167" s="110"/>
      <c r="F1167" s="1"/>
      <c r="G1167" s="1"/>
      <c r="H1167" s="110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3"/>
      <c r="U1167" s="1"/>
      <c r="V1167" s="1"/>
    </row>
    <row r="1168" spans="1:22" x14ac:dyDescent="0.25">
      <c r="A1168" s="1"/>
      <c r="B1168" s="1"/>
      <c r="C1168" s="1"/>
      <c r="D1168" s="1"/>
      <c r="E1168" s="110"/>
      <c r="F1168" s="1"/>
      <c r="G1168" s="1"/>
      <c r="H1168" s="110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3"/>
      <c r="U1168" s="1"/>
      <c r="V1168" s="1"/>
    </row>
    <row r="1169" spans="1:22" x14ac:dyDescent="0.25">
      <c r="A1169" s="1"/>
      <c r="B1169" s="1"/>
      <c r="C1169" s="1"/>
      <c r="D1169" s="1"/>
      <c r="E1169" s="110"/>
      <c r="F1169" s="1"/>
      <c r="G1169" s="1"/>
      <c r="H1169" s="110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3"/>
      <c r="U1169" s="1"/>
      <c r="V1169" s="1"/>
    </row>
    <row r="1170" spans="1:22" x14ac:dyDescent="0.25">
      <c r="A1170" s="1"/>
      <c r="B1170" s="1"/>
      <c r="C1170" s="1"/>
      <c r="D1170" s="1"/>
      <c r="E1170" s="110"/>
      <c r="F1170" s="1"/>
      <c r="G1170" s="1"/>
      <c r="H1170" s="110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3"/>
      <c r="U1170" s="1"/>
      <c r="V1170" s="1"/>
    </row>
    <row r="1171" spans="1:22" x14ac:dyDescent="0.25">
      <c r="A1171" s="1"/>
      <c r="B1171" s="1"/>
      <c r="C1171" s="1"/>
      <c r="D1171" s="1"/>
      <c r="E1171" s="110"/>
      <c r="F1171" s="1"/>
      <c r="G1171" s="1"/>
      <c r="H1171" s="110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3"/>
      <c r="U1171" s="1"/>
      <c r="V1171" s="1"/>
    </row>
    <row r="1172" spans="1:22" x14ac:dyDescent="0.25">
      <c r="A1172" s="1"/>
      <c r="B1172" s="1"/>
      <c r="C1172" s="1"/>
      <c r="D1172" s="1"/>
      <c r="E1172" s="110"/>
      <c r="F1172" s="1"/>
      <c r="G1172" s="1"/>
      <c r="H1172" s="110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3"/>
      <c r="U1172" s="1"/>
      <c r="V1172" s="1"/>
    </row>
    <row r="1173" spans="1:22" x14ac:dyDescent="0.25">
      <c r="A1173" s="1"/>
      <c r="B1173" s="1"/>
      <c r="C1173" s="1"/>
      <c r="D1173" s="1"/>
      <c r="E1173" s="110"/>
      <c r="F1173" s="1"/>
      <c r="G1173" s="1"/>
      <c r="H1173" s="110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3"/>
      <c r="U1173" s="1"/>
      <c r="V1173" s="1"/>
    </row>
    <row r="1174" spans="1:22" x14ac:dyDescent="0.25">
      <c r="A1174" s="1"/>
      <c r="B1174" s="1"/>
      <c r="C1174" s="1"/>
      <c r="D1174" s="1"/>
      <c r="E1174" s="110"/>
      <c r="F1174" s="1"/>
      <c r="G1174" s="1"/>
      <c r="H1174" s="110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3"/>
      <c r="U1174" s="1"/>
      <c r="V1174" s="1"/>
    </row>
    <row r="1175" spans="1:22" x14ac:dyDescent="0.25">
      <c r="A1175" s="1"/>
      <c r="B1175" s="1"/>
      <c r="C1175" s="1"/>
      <c r="D1175" s="1"/>
      <c r="E1175" s="110"/>
      <c r="F1175" s="1"/>
      <c r="G1175" s="1"/>
      <c r="H1175" s="110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3"/>
      <c r="U1175" s="1"/>
      <c r="V1175" s="1"/>
    </row>
    <row r="1176" spans="1:22" x14ac:dyDescent="0.25">
      <c r="A1176" s="1"/>
      <c r="B1176" s="1"/>
      <c r="C1176" s="1"/>
      <c r="D1176" s="1"/>
      <c r="E1176" s="110"/>
      <c r="F1176" s="1"/>
      <c r="G1176" s="1"/>
      <c r="H1176" s="110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3"/>
      <c r="U1176" s="1"/>
      <c r="V1176" s="1"/>
    </row>
    <row r="1177" spans="1:22" x14ac:dyDescent="0.25">
      <c r="A1177" s="1"/>
      <c r="B1177" s="1"/>
      <c r="C1177" s="1"/>
      <c r="D1177" s="1"/>
      <c r="E1177" s="110"/>
      <c r="F1177" s="1"/>
      <c r="G1177" s="1"/>
      <c r="H1177" s="110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3"/>
      <c r="U1177" s="1"/>
      <c r="V1177" s="1"/>
    </row>
    <row r="1178" spans="1:22" x14ac:dyDescent="0.25">
      <c r="A1178" s="1"/>
      <c r="B1178" s="1"/>
      <c r="C1178" s="1"/>
      <c r="D1178" s="1"/>
      <c r="E1178" s="110"/>
      <c r="F1178" s="1"/>
      <c r="G1178" s="1"/>
      <c r="H1178" s="110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3"/>
      <c r="U1178" s="1"/>
      <c r="V1178" s="1"/>
    </row>
    <row r="1179" spans="1:22" x14ac:dyDescent="0.25">
      <c r="A1179" s="1"/>
      <c r="B1179" s="1"/>
      <c r="C1179" s="1"/>
      <c r="D1179" s="1"/>
      <c r="E1179" s="110"/>
      <c r="F1179" s="1"/>
      <c r="G1179" s="1"/>
      <c r="H1179" s="110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3"/>
      <c r="U1179" s="1"/>
      <c r="V1179" s="1"/>
    </row>
    <row r="1180" spans="1:22" x14ac:dyDescent="0.25">
      <c r="A1180" s="1"/>
      <c r="B1180" s="1"/>
      <c r="C1180" s="1"/>
      <c r="D1180" s="1"/>
      <c r="E1180" s="110"/>
      <c r="F1180" s="1"/>
      <c r="G1180" s="1"/>
      <c r="H1180" s="110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3"/>
      <c r="U1180" s="1"/>
      <c r="V1180" s="1"/>
    </row>
    <row r="1181" spans="1:22" x14ac:dyDescent="0.25">
      <c r="A1181" s="1"/>
      <c r="B1181" s="1"/>
      <c r="C1181" s="1"/>
      <c r="D1181" s="1"/>
      <c r="E1181" s="110"/>
      <c r="F1181" s="1"/>
      <c r="G1181" s="1"/>
      <c r="H1181" s="110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3"/>
      <c r="U1181" s="1"/>
      <c r="V1181" s="1"/>
    </row>
    <row r="1182" spans="1:22" x14ac:dyDescent="0.25">
      <c r="A1182" s="1"/>
      <c r="B1182" s="1"/>
      <c r="C1182" s="1"/>
      <c r="D1182" s="1"/>
      <c r="E1182" s="110"/>
      <c r="F1182" s="1"/>
      <c r="G1182" s="1"/>
      <c r="H1182" s="110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3"/>
      <c r="U1182" s="1"/>
      <c r="V1182" s="1"/>
    </row>
    <row r="1183" spans="1:22" x14ac:dyDescent="0.25">
      <c r="A1183" s="1"/>
      <c r="B1183" s="1"/>
      <c r="C1183" s="1"/>
      <c r="D1183" s="1"/>
      <c r="E1183" s="110"/>
      <c r="F1183" s="1"/>
      <c r="G1183" s="1"/>
      <c r="H1183" s="110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3"/>
      <c r="U1183" s="1"/>
      <c r="V1183" s="1"/>
    </row>
    <row r="1184" spans="1:22" x14ac:dyDescent="0.25">
      <c r="A1184" s="1"/>
      <c r="B1184" s="1"/>
      <c r="C1184" s="1"/>
      <c r="D1184" s="1"/>
      <c r="E1184" s="110"/>
      <c r="F1184" s="1"/>
      <c r="G1184" s="1"/>
      <c r="H1184" s="110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3"/>
      <c r="U1184" s="1"/>
      <c r="V1184" s="1"/>
    </row>
    <row r="1185" spans="1:22" x14ac:dyDescent="0.25">
      <c r="A1185" s="1"/>
      <c r="B1185" s="1"/>
      <c r="C1185" s="1"/>
      <c r="D1185" s="1"/>
      <c r="E1185" s="110"/>
      <c r="F1185" s="1"/>
      <c r="G1185" s="1"/>
      <c r="H1185" s="110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3"/>
      <c r="U1185" s="1"/>
      <c r="V1185" s="1"/>
    </row>
    <row r="1186" spans="1:22" x14ac:dyDescent="0.25">
      <c r="A1186" s="1"/>
      <c r="B1186" s="1"/>
      <c r="C1186" s="1"/>
      <c r="D1186" s="1"/>
      <c r="E1186" s="110"/>
      <c r="F1186" s="1"/>
      <c r="G1186" s="1"/>
      <c r="H1186" s="110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3"/>
      <c r="U1186" s="1"/>
      <c r="V1186" s="1"/>
    </row>
    <row r="1187" spans="1:22" x14ac:dyDescent="0.25">
      <c r="A1187" s="1"/>
      <c r="B1187" s="1"/>
      <c r="C1187" s="1"/>
      <c r="D1187" s="1"/>
      <c r="E1187" s="110"/>
      <c r="F1187" s="1"/>
      <c r="G1187" s="1"/>
      <c r="H1187" s="110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3"/>
      <c r="U1187" s="1"/>
      <c r="V1187" s="1"/>
    </row>
    <row r="1188" spans="1:22" x14ac:dyDescent="0.25">
      <c r="A1188" s="1"/>
      <c r="B1188" s="1"/>
      <c r="C1188" s="1"/>
      <c r="D1188" s="1"/>
      <c r="E1188" s="110"/>
      <c r="F1188" s="1"/>
      <c r="G1188" s="1"/>
      <c r="H1188" s="110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3"/>
      <c r="U1188" s="1"/>
      <c r="V1188" s="1"/>
    </row>
    <row r="1189" spans="1:22" x14ac:dyDescent="0.25">
      <c r="A1189" s="1"/>
      <c r="B1189" s="1"/>
      <c r="C1189" s="1"/>
      <c r="D1189" s="1"/>
      <c r="E1189" s="110"/>
      <c r="F1189" s="1"/>
      <c r="G1189" s="1"/>
      <c r="H1189" s="110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3"/>
      <c r="U1189" s="1"/>
      <c r="V1189" s="1"/>
    </row>
    <row r="1190" spans="1:22" x14ac:dyDescent="0.25">
      <c r="A1190" s="1"/>
      <c r="B1190" s="1"/>
      <c r="C1190" s="1"/>
      <c r="D1190" s="1"/>
      <c r="E1190" s="110"/>
      <c r="F1190" s="1"/>
      <c r="G1190" s="1"/>
      <c r="H1190" s="110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3"/>
      <c r="U1190" s="1"/>
      <c r="V1190" s="1"/>
    </row>
    <row r="1191" spans="1:22" x14ac:dyDescent="0.25">
      <c r="A1191" s="1"/>
      <c r="B1191" s="1"/>
      <c r="C1191" s="1"/>
      <c r="D1191" s="1"/>
      <c r="E1191" s="110"/>
      <c r="F1191" s="1"/>
      <c r="G1191" s="1"/>
      <c r="H1191" s="110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3"/>
      <c r="U1191" s="1"/>
      <c r="V1191" s="1"/>
    </row>
    <row r="1192" spans="1:22" x14ac:dyDescent="0.25">
      <c r="A1192" s="1"/>
      <c r="B1192" s="1"/>
      <c r="C1192" s="1"/>
      <c r="D1192" s="1"/>
      <c r="E1192" s="110"/>
      <c r="F1192" s="1"/>
      <c r="G1192" s="1"/>
      <c r="H1192" s="110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3"/>
      <c r="U1192" s="1"/>
      <c r="V1192" s="1"/>
    </row>
    <row r="1193" spans="1:22" x14ac:dyDescent="0.25">
      <c r="A1193" s="1"/>
      <c r="B1193" s="1"/>
      <c r="C1193" s="1"/>
      <c r="D1193" s="1"/>
      <c r="E1193" s="110"/>
      <c r="F1193" s="1"/>
      <c r="G1193" s="1"/>
      <c r="H1193" s="110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3"/>
      <c r="U1193" s="1"/>
      <c r="V1193" s="1"/>
    </row>
    <row r="1194" spans="1:22" x14ac:dyDescent="0.25">
      <c r="A1194" s="1"/>
      <c r="B1194" s="1"/>
      <c r="C1194" s="1"/>
      <c r="D1194" s="1"/>
      <c r="E1194" s="110"/>
      <c r="F1194" s="1"/>
      <c r="G1194" s="1"/>
      <c r="H1194" s="110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3"/>
      <c r="U1194" s="1"/>
      <c r="V1194" s="1"/>
    </row>
    <row r="1195" spans="1:22" x14ac:dyDescent="0.25">
      <c r="A1195" s="1"/>
      <c r="B1195" s="1"/>
      <c r="C1195" s="1"/>
      <c r="D1195" s="1"/>
      <c r="E1195" s="110"/>
      <c r="F1195" s="1"/>
      <c r="G1195" s="1"/>
      <c r="H1195" s="110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3"/>
      <c r="U1195" s="1"/>
      <c r="V1195" s="1"/>
    </row>
    <row r="1196" spans="1:22" x14ac:dyDescent="0.25">
      <c r="A1196" s="1"/>
      <c r="B1196" s="1"/>
      <c r="C1196" s="1"/>
      <c r="D1196" s="1"/>
      <c r="E1196" s="110"/>
      <c r="F1196" s="1"/>
      <c r="G1196" s="1"/>
      <c r="H1196" s="110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3"/>
      <c r="U1196" s="1"/>
      <c r="V1196" s="1"/>
    </row>
    <row r="1197" spans="1:22" x14ac:dyDescent="0.25">
      <c r="A1197" s="1"/>
      <c r="B1197" s="1"/>
      <c r="C1197" s="1"/>
      <c r="D1197" s="1"/>
      <c r="E1197" s="110"/>
      <c r="F1197" s="1"/>
      <c r="G1197" s="1"/>
      <c r="H1197" s="110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3"/>
      <c r="U1197" s="1"/>
      <c r="V1197" s="1"/>
    </row>
    <row r="1198" spans="1:22" x14ac:dyDescent="0.25">
      <c r="A1198" s="1"/>
      <c r="B1198" s="1"/>
      <c r="C1198" s="1"/>
      <c r="D1198" s="1"/>
      <c r="E1198" s="110"/>
      <c r="F1198" s="1"/>
      <c r="G1198" s="1"/>
      <c r="H1198" s="110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3"/>
      <c r="U1198" s="1"/>
      <c r="V1198" s="1"/>
    </row>
    <row r="1199" spans="1:22" x14ac:dyDescent="0.25">
      <c r="A1199" s="1"/>
      <c r="B1199" s="1"/>
      <c r="C1199" s="1"/>
      <c r="D1199" s="1"/>
      <c r="E1199" s="110"/>
      <c r="F1199" s="1"/>
      <c r="G1199" s="1"/>
      <c r="H1199" s="110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3"/>
      <c r="U1199" s="1"/>
      <c r="V1199" s="1"/>
    </row>
    <row r="1200" spans="1:22" x14ac:dyDescent="0.25">
      <c r="A1200" s="1"/>
      <c r="B1200" s="1"/>
      <c r="C1200" s="1"/>
      <c r="D1200" s="1"/>
      <c r="E1200" s="110"/>
      <c r="F1200" s="1"/>
      <c r="G1200" s="1"/>
      <c r="H1200" s="110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3"/>
      <c r="U1200" s="1"/>
      <c r="V1200" s="1"/>
    </row>
    <row r="1201" spans="1:22" x14ac:dyDescent="0.25">
      <c r="A1201" s="1"/>
      <c r="B1201" s="1"/>
      <c r="C1201" s="1"/>
      <c r="D1201" s="1"/>
      <c r="E1201" s="110"/>
      <c r="F1201" s="1"/>
      <c r="G1201" s="1"/>
      <c r="H1201" s="110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3"/>
      <c r="U1201" s="1"/>
      <c r="V1201" s="1"/>
    </row>
    <row r="1202" spans="1:22" x14ac:dyDescent="0.25">
      <c r="A1202" s="1"/>
      <c r="B1202" s="1"/>
      <c r="C1202" s="1"/>
      <c r="D1202" s="1"/>
      <c r="E1202" s="110"/>
      <c r="F1202" s="1"/>
      <c r="G1202" s="1"/>
      <c r="H1202" s="110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3"/>
      <c r="U1202" s="1"/>
      <c r="V1202" s="1"/>
    </row>
    <row r="1203" spans="1:22" x14ac:dyDescent="0.25">
      <c r="A1203" s="1"/>
      <c r="B1203" s="1"/>
      <c r="C1203" s="1"/>
      <c r="D1203" s="1"/>
      <c r="E1203" s="110"/>
      <c r="F1203" s="1"/>
      <c r="G1203" s="1"/>
      <c r="H1203" s="110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3"/>
      <c r="U1203" s="1"/>
      <c r="V1203" s="1"/>
    </row>
    <row r="1204" spans="1:22" x14ac:dyDescent="0.25">
      <c r="A1204" s="1"/>
      <c r="B1204" s="1"/>
      <c r="C1204" s="1"/>
      <c r="D1204" s="1"/>
      <c r="E1204" s="110"/>
      <c r="F1204" s="1"/>
      <c r="G1204" s="1"/>
      <c r="H1204" s="110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3"/>
      <c r="U1204" s="1"/>
      <c r="V1204" s="1"/>
    </row>
    <row r="1205" spans="1:22" x14ac:dyDescent="0.25">
      <c r="A1205" s="1"/>
      <c r="B1205" s="1"/>
      <c r="C1205" s="1"/>
      <c r="D1205" s="1"/>
      <c r="E1205" s="110"/>
      <c r="F1205" s="1"/>
      <c r="G1205" s="1"/>
      <c r="H1205" s="110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3"/>
      <c r="U1205" s="1"/>
      <c r="V1205" s="1"/>
    </row>
    <row r="1206" spans="1:22" x14ac:dyDescent="0.25">
      <c r="A1206" s="1"/>
      <c r="B1206" s="1"/>
      <c r="C1206" s="1"/>
      <c r="D1206" s="1"/>
      <c r="E1206" s="110"/>
      <c r="F1206" s="1"/>
      <c r="G1206" s="1"/>
      <c r="H1206" s="110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3"/>
      <c r="U1206" s="1"/>
      <c r="V1206" s="1"/>
    </row>
    <row r="1207" spans="1:22" x14ac:dyDescent="0.25">
      <c r="A1207" s="1"/>
      <c r="B1207" s="1"/>
      <c r="C1207" s="1"/>
      <c r="D1207" s="1"/>
      <c r="E1207" s="110"/>
      <c r="F1207" s="1"/>
      <c r="G1207" s="1"/>
      <c r="H1207" s="110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3"/>
      <c r="U1207" s="1"/>
      <c r="V1207" s="1"/>
    </row>
    <row r="1208" spans="1:22" x14ac:dyDescent="0.25">
      <c r="A1208" s="1"/>
      <c r="B1208" s="1"/>
      <c r="C1208" s="1"/>
      <c r="D1208" s="1"/>
      <c r="E1208" s="110"/>
      <c r="F1208" s="1"/>
      <c r="G1208" s="1"/>
      <c r="H1208" s="110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3"/>
      <c r="U1208" s="1"/>
      <c r="V1208" s="1"/>
    </row>
    <row r="1209" spans="1:22" x14ac:dyDescent="0.25">
      <c r="A1209" s="1"/>
      <c r="B1209" s="1"/>
      <c r="C1209" s="1"/>
      <c r="D1209" s="1"/>
      <c r="E1209" s="110"/>
      <c r="F1209" s="1"/>
      <c r="G1209" s="1"/>
      <c r="H1209" s="110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3"/>
      <c r="U1209" s="1"/>
      <c r="V1209" s="1"/>
    </row>
    <row r="1210" spans="1:22" x14ac:dyDescent="0.25">
      <c r="A1210" s="1"/>
      <c r="B1210" s="1"/>
      <c r="C1210" s="1"/>
      <c r="D1210" s="1"/>
      <c r="E1210" s="110"/>
      <c r="F1210" s="1"/>
      <c r="G1210" s="1"/>
      <c r="H1210" s="110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3"/>
      <c r="U1210" s="1"/>
      <c r="V1210" s="1"/>
    </row>
    <row r="1211" spans="1:22" x14ac:dyDescent="0.25">
      <c r="A1211" s="1"/>
      <c r="B1211" s="1"/>
      <c r="C1211" s="1"/>
      <c r="D1211" s="1"/>
      <c r="E1211" s="110"/>
      <c r="F1211" s="1"/>
      <c r="G1211" s="1"/>
      <c r="H1211" s="110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3"/>
      <c r="U1211" s="1"/>
      <c r="V1211" s="1"/>
    </row>
    <row r="1212" spans="1:22" x14ac:dyDescent="0.25">
      <c r="A1212" s="1"/>
      <c r="B1212" s="1"/>
      <c r="C1212" s="1"/>
      <c r="D1212" s="1"/>
      <c r="E1212" s="110"/>
      <c r="F1212" s="1"/>
      <c r="G1212" s="1"/>
      <c r="H1212" s="110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3"/>
      <c r="U1212" s="1"/>
      <c r="V1212" s="1"/>
    </row>
    <row r="1213" spans="1:22" x14ac:dyDescent="0.25">
      <c r="A1213" s="1"/>
      <c r="B1213" s="1"/>
      <c r="C1213" s="1"/>
      <c r="D1213" s="1"/>
      <c r="E1213" s="110"/>
      <c r="F1213" s="1"/>
      <c r="G1213" s="1"/>
      <c r="H1213" s="110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3"/>
      <c r="U1213" s="1"/>
      <c r="V1213" s="1"/>
    </row>
    <row r="1214" spans="1:22" x14ac:dyDescent="0.25">
      <c r="A1214" s="1"/>
      <c r="B1214" s="1"/>
      <c r="C1214" s="1"/>
      <c r="D1214" s="1"/>
      <c r="E1214" s="110"/>
      <c r="F1214" s="1"/>
      <c r="G1214" s="1"/>
      <c r="H1214" s="110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3"/>
      <c r="U1214" s="1"/>
      <c r="V1214" s="1"/>
    </row>
    <row r="1215" spans="1:22" x14ac:dyDescent="0.25">
      <c r="A1215" s="1"/>
      <c r="B1215" s="1"/>
      <c r="C1215" s="1"/>
      <c r="D1215" s="1"/>
      <c r="E1215" s="110"/>
      <c r="F1215" s="1"/>
      <c r="G1215" s="1"/>
      <c r="H1215" s="110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3"/>
      <c r="U1215" s="1"/>
      <c r="V1215" s="1"/>
    </row>
    <row r="1216" spans="1:22" x14ac:dyDescent="0.25">
      <c r="A1216" s="1"/>
      <c r="B1216" s="1"/>
      <c r="C1216" s="1"/>
      <c r="D1216" s="1"/>
      <c r="E1216" s="110"/>
      <c r="F1216" s="1"/>
      <c r="G1216" s="1"/>
      <c r="H1216" s="110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3"/>
      <c r="U1216" s="1"/>
      <c r="V1216" s="1"/>
    </row>
    <row r="1217" spans="1:22" x14ac:dyDescent="0.25">
      <c r="A1217" s="1"/>
      <c r="B1217" s="1"/>
      <c r="C1217" s="1"/>
      <c r="D1217" s="1"/>
      <c r="E1217" s="110"/>
      <c r="F1217" s="1"/>
      <c r="G1217" s="1"/>
      <c r="H1217" s="110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3"/>
      <c r="U1217" s="1"/>
      <c r="V1217" s="1"/>
    </row>
    <row r="1218" spans="1:22" x14ac:dyDescent="0.25">
      <c r="A1218" s="1"/>
      <c r="B1218" s="1"/>
      <c r="C1218" s="1"/>
      <c r="D1218" s="1"/>
      <c r="E1218" s="110"/>
      <c r="F1218" s="1"/>
      <c r="G1218" s="1"/>
      <c r="H1218" s="110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3"/>
      <c r="U1218" s="1"/>
      <c r="V1218" s="1"/>
    </row>
    <row r="1219" spans="1:22" x14ac:dyDescent="0.25">
      <c r="A1219" s="1"/>
      <c r="B1219" s="1"/>
      <c r="C1219" s="1"/>
      <c r="D1219" s="1"/>
      <c r="E1219" s="110"/>
      <c r="F1219" s="1"/>
      <c r="G1219" s="1"/>
      <c r="H1219" s="110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3"/>
      <c r="U1219" s="1"/>
      <c r="V1219" s="1"/>
    </row>
    <row r="1220" spans="1:22" x14ac:dyDescent="0.25">
      <c r="A1220" s="1"/>
      <c r="B1220" s="1"/>
      <c r="C1220" s="1"/>
      <c r="D1220" s="1"/>
      <c r="E1220" s="110"/>
      <c r="F1220" s="1"/>
      <c r="G1220" s="1"/>
      <c r="H1220" s="110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3"/>
      <c r="U1220" s="1"/>
      <c r="V1220" s="1"/>
    </row>
    <row r="1221" spans="1:22" x14ac:dyDescent="0.25">
      <c r="A1221" s="1"/>
      <c r="B1221" s="1"/>
      <c r="C1221" s="1"/>
      <c r="D1221" s="1"/>
      <c r="E1221" s="110"/>
      <c r="F1221" s="1"/>
      <c r="G1221" s="1"/>
      <c r="H1221" s="110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3"/>
      <c r="U1221" s="1"/>
      <c r="V1221" s="1"/>
    </row>
    <row r="1222" spans="1:22" x14ac:dyDescent="0.25">
      <c r="A1222" s="1"/>
      <c r="B1222" s="1"/>
      <c r="C1222" s="1"/>
      <c r="D1222" s="1"/>
      <c r="E1222" s="110"/>
      <c r="F1222" s="1"/>
      <c r="G1222" s="1"/>
      <c r="H1222" s="110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3"/>
      <c r="U1222" s="1"/>
      <c r="V1222" s="1"/>
    </row>
    <row r="1223" spans="1:22" x14ac:dyDescent="0.25">
      <c r="A1223" s="1"/>
      <c r="B1223" s="1"/>
      <c r="C1223" s="1"/>
      <c r="D1223" s="1"/>
      <c r="E1223" s="110"/>
      <c r="F1223" s="1"/>
      <c r="G1223" s="1"/>
      <c r="H1223" s="110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3"/>
      <c r="U1223" s="1"/>
      <c r="V1223" s="1"/>
    </row>
    <row r="1224" spans="1:22" x14ac:dyDescent="0.25">
      <c r="A1224" s="1"/>
      <c r="B1224" s="1"/>
      <c r="C1224" s="1"/>
      <c r="D1224" s="1"/>
      <c r="E1224" s="110"/>
      <c r="F1224" s="1"/>
      <c r="G1224" s="1"/>
      <c r="H1224" s="110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3"/>
      <c r="U1224" s="1"/>
      <c r="V1224" s="1"/>
    </row>
    <row r="1225" spans="1:22" x14ac:dyDescent="0.25">
      <c r="A1225" s="1"/>
      <c r="B1225" s="1"/>
      <c r="C1225" s="1"/>
      <c r="D1225" s="1"/>
      <c r="E1225" s="110"/>
      <c r="F1225" s="1"/>
      <c r="G1225" s="1"/>
      <c r="H1225" s="110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3"/>
      <c r="U1225" s="1"/>
      <c r="V1225" s="1"/>
    </row>
    <row r="1226" spans="1:22" x14ac:dyDescent="0.25">
      <c r="A1226" s="1"/>
      <c r="B1226" s="1"/>
      <c r="C1226" s="1"/>
      <c r="D1226" s="1"/>
      <c r="E1226" s="110"/>
      <c r="F1226" s="1"/>
      <c r="G1226" s="1"/>
      <c r="H1226" s="110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3"/>
      <c r="U1226" s="1"/>
      <c r="V1226" s="1"/>
    </row>
    <row r="1227" spans="1:22" x14ac:dyDescent="0.25">
      <c r="A1227" s="1"/>
      <c r="B1227" s="1"/>
      <c r="C1227" s="1"/>
      <c r="D1227" s="1"/>
      <c r="E1227" s="110"/>
      <c r="F1227" s="1"/>
      <c r="G1227" s="1"/>
      <c r="H1227" s="110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3"/>
      <c r="U1227" s="1"/>
      <c r="V1227" s="1"/>
    </row>
    <row r="1228" spans="1:22" x14ac:dyDescent="0.25">
      <c r="A1228" s="1"/>
      <c r="B1228" s="1"/>
      <c r="C1228" s="1"/>
      <c r="D1228" s="1"/>
      <c r="E1228" s="110"/>
      <c r="F1228" s="1"/>
      <c r="G1228" s="1"/>
      <c r="H1228" s="110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3"/>
      <c r="U1228" s="1"/>
      <c r="V1228" s="1"/>
    </row>
    <row r="1229" spans="1:22" x14ac:dyDescent="0.25">
      <c r="A1229" s="1"/>
      <c r="B1229" s="1"/>
      <c r="C1229" s="1"/>
      <c r="D1229" s="1"/>
      <c r="E1229" s="110"/>
      <c r="F1229" s="1"/>
      <c r="G1229" s="1"/>
      <c r="H1229" s="110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3"/>
      <c r="U1229" s="1"/>
      <c r="V1229" s="1"/>
    </row>
    <row r="1230" spans="1:22" x14ac:dyDescent="0.25">
      <c r="A1230" s="1"/>
      <c r="B1230" s="1"/>
      <c r="C1230" s="1"/>
      <c r="D1230" s="1"/>
      <c r="E1230" s="110"/>
      <c r="F1230" s="1"/>
      <c r="G1230" s="1"/>
      <c r="H1230" s="110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3"/>
      <c r="U1230" s="1"/>
      <c r="V1230" s="1"/>
    </row>
    <row r="1231" spans="1:22" x14ac:dyDescent="0.25">
      <c r="A1231" s="1"/>
      <c r="B1231" s="1"/>
      <c r="C1231" s="1"/>
      <c r="D1231" s="1"/>
      <c r="E1231" s="110"/>
      <c r="F1231" s="1"/>
      <c r="G1231" s="1"/>
      <c r="H1231" s="110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3"/>
      <c r="U1231" s="1"/>
      <c r="V1231" s="1"/>
    </row>
    <row r="1232" spans="1:22" x14ac:dyDescent="0.25">
      <c r="A1232" s="1"/>
      <c r="B1232" s="1"/>
      <c r="C1232" s="1"/>
      <c r="D1232" s="1"/>
      <c r="E1232" s="110"/>
      <c r="F1232" s="1"/>
      <c r="G1232" s="1"/>
      <c r="H1232" s="110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3"/>
      <c r="U1232" s="1"/>
      <c r="V1232" s="1"/>
    </row>
    <row r="1233" spans="1:22" x14ac:dyDescent="0.25">
      <c r="A1233" s="1"/>
      <c r="B1233" s="1"/>
      <c r="C1233" s="1"/>
      <c r="D1233" s="1"/>
      <c r="E1233" s="110"/>
      <c r="F1233" s="1"/>
      <c r="G1233" s="1"/>
      <c r="H1233" s="110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3"/>
      <c r="U1233" s="1"/>
      <c r="V1233" s="1"/>
    </row>
    <row r="1234" spans="1:22" x14ac:dyDescent="0.25">
      <c r="A1234" s="1"/>
      <c r="B1234" s="1"/>
      <c r="C1234" s="1"/>
      <c r="D1234" s="1"/>
      <c r="E1234" s="110"/>
      <c r="F1234" s="1"/>
      <c r="G1234" s="1"/>
      <c r="H1234" s="110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3"/>
      <c r="U1234" s="1"/>
      <c r="V1234" s="1"/>
    </row>
    <row r="1235" spans="1:22" x14ac:dyDescent="0.25">
      <c r="A1235" s="1"/>
      <c r="B1235" s="1"/>
      <c r="C1235" s="1"/>
      <c r="D1235" s="1"/>
      <c r="E1235" s="110"/>
      <c r="F1235" s="1"/>
      <c r="G1235" s="1"/>
      <c r="H1235" s="110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3"/>
      <c r="U1235" s="1"/>
      <c r="V1235" s="1"/>
    </row>
    <row r="1236" spans="1:22" x14ac:dyDescent="0.25">
      <c r="A1236" s="1"/>
      <c r="B1236" s="1"/>
      <c r="C1236" s="1"/>
      <c r="D1236" s="1"/>
      <c r="E1236" s="110"/>
      <c r="F1236" s="1"/>
      <c r="G1236" s="1"/>
      <c r="H1236" s="110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3"/>
      <c r="U1236" s="1"/>
      <c r="V1236" s="1"/>
    </row>
    <row r="1237" spans="1:22" x14ac:dyDescent="0.25">
      <c r="A1237" s="1"/>
      <c r="B1237" s="1"/>
      <c r="C1237" s="1"/>
      <c r="D1237" s="1"/>
      <c r="E1237" s="110"/>
      <c r="F1237" s="1"/>
      <c r="G1237" s="1"/>
      <c r="H1237" s="110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3"/>
      <c r="U1237" s="1"/>
      <c r="V1237" s="1"/>
    </row>
    <row r="1238" spans="1:22" x14ac:dyDescent="0.25">
      <c r="A1238" s="1"/>
      <c r="B1238" s="1"/>
      <c r="C1238" s="1"/>
      <c r="D1238" s="1"/>
      <c r="E1238" s="110"/>
      <c r="F1238" s="1"/>
      <c r="G1238" s="1"/>
      <c r="H1238" s="110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3"/>
      <c r="U1238" s="1"/>
      <c r="V1238" s="1"/>
    </row>
    <row r="1239" spans="1:22" x14ac:dyDescent="0.25">
      <c r="A1239" s="1"/>
      <c r="B1239" s="1"/>
      <c r="C1239" s="1"/>
      <c r="D1239" s="1"/>
      <c r="E1239" s="110"/>
      <c r="F1239" s="1"/>
      <c r="G1239" s="1"/>
      <c r="H1239" s="110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3"/>
      <c r="U1239" s="1"/>
      <c r="V1239" s="1"/>
    </row>
    <row r="1240" spans="1:22" x14ac:dyDescent="0.25">
      <c r="A1240" s="1"/>
      <c r="B1240" s="1"/>
      <c r="C1240" s="1"/>
      <c r="D1240" s="1"/>
      <c r="E1240" s="110"/>
      <c r="F1240" s="1"/>
      <c r="G1240" s="1"/>
      <c r="H1240" s="110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3"/>
      <c r="U1240" s="1"/>
      <c r="V1240" s="1"/>
    </row>
    <row r="1241" spans="1:22" x14ac:dyDescent="0.25">
      <c r="A1241" s="1"/>
      <c r="B1241" s="1"/>
      <c r="C1241" s="1"/>
      <c r="D1241" s="1"/>
      <c r="E1241" s="110"/>
      <c r="F1241" s="1"/>
      <c r="G1241" s="1"/>
      <c r="H1241" s="110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3"/>
      <c r="U1241" s="1"/>
      <c r="V1241" s="1"/>
    </row>
    <row r="1242" spans="1:22" x14ac:dyDescent="0.25">
      <c r="A1242" s="1"/>
      <c r="B1242" s="1"/>
      <c r="C1242" s="1"/>
      <c r="D1242" s="1"/>
      <c r="E1242" s="110"/>
      <c r="F1242" s="1"/>
      <c r="G1242" s="1"/>
      <c r="H1242" s="110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3"/>
      <c r="U1242" s="1"/>
      <c r="V1242" s="1"/>
    </row>
    <row r="1243" spans="1:22" x14ac:dyDescent="0.25">
      <c r="A1243" s="1"/>
      <c r="B1243" s="1"/>
      <c r="C1243" s="1"/>
      <c r="D1243" s="1"/>
      <c r="E1243" s="110"/>
      <c r="F1243" s="1"/>
      <c r="G1243" s="1"/>
      <c r="H1243" s="110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3"/>
      <c r="U1243" s="1"/>
      <c r="V1243" s="1"/>
    </row>
    <row r="1244" spans="1:22" x14ac:dyDescent="0.25">
      <c r="A1244" s="1"/>
      <c r="B1244" s="1"/>
      <c r="C1244" s="1"/>
      <c r="D1244" s="1"/>
      <c r="E1244" s="110"/>
      <c r="F1244" s="1"/>
      <c r="G1244" s="1"/>
      <c r="H1244" s="110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3"/>
      <c r="U1244" s="1"/>
      <c r="V1244" s="1"/>
    </row>
    <row r="1245" spans="1:22" x14ac:dyDescent="0.25">
      <c r="A1245" s="1"/>
      <c r="B1245" s="1"/>
      <c r="C1245" s="1"/>
      <c r="D1245" s="1"/>
      <c r="E1245" s="110"/>
      <c r="F1245" s="1"/>
      <c r="G1245" s="1"/>
      <c r="H1245" s="110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3"/>
      <c r="U1245" s="1"/>
      <c r="V1245" s="1"/>
    </row>
    <row r="1246" spans="1:22" x14ac:dyDescent="0.25">
      <c r="A1246" s="1"/>
      <c r="B1246" s="1"/>
      <c r="C1246" s="1"/>
      <c r="D1246" s="1"/>
      <c r="E1246" s="110"/>
      <c r="F1246" s="1"/>
      <c r="G1246" s="1"/>
      <c r="H1246" s="110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3"/>
      <c r="U1246" s="1"/>
      <c r="V1246" s="1"/>
    </row>
    <row r="1247" spans="1:22" x14ac:dyDescent="0.25">
      <c r="A1247" s="1"/>
      <c r="B1247" s="1"/>
      <c r="C1247" s="1"/>
      <c r="D1247" s="1"/>
      <c r="E1247" s="110"/>
      <c r="F1247" s="1"/>
      <c r="G1247" s="1"/>
      <c r="H1247" s="110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3"/>
      <c r="U1247" s="1"/>
      <c r="V1247" s="1"/>
    </row>
    <row r="1248" spans="1:22" x14ac:dyDescent="0.25">
      <c r="A1248" s="1"/>
      <c r="B1248" s="1"/>
      <c r="C1248" s="1"/>
      <c r="D1248" s="1"/>
      <c r="E1248" s="110"/>
      <c r="F1248" s="1"/>
      <c r="G1248" s="1"/>
      <c r="H1248" s="110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3"/>
      <c r="U1248" s="1"/>
      <c r="V1248" s="1"/>
    </row>
    <row r="1249" spans="1:22" x14ac:dyDescent="0.25">
      <c r="A1249" s="1"/>
      <c r="B1249" s="1"/>
      <c r="C1249" s="1"/>
      <c r="D1249" s="1"/>
      <c r="E1249" s="110"/>
      <c r="F1249" s="1"/>
      <c r="G1249" s="1"/>
      <c r="H1249" s="110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3"/>
      <c r="U1249" s="1"/>
      <c r="V1249" s="1"/>
    </row>
    <row r="1250" spans="1:22" x14ac:dyDescent="0.25">
      <c r="A1250" s="1"/>
      <c r="B1250" s="1"/>
      <c r="C1250" s="1"/>
      <c r="D1250" s="1"/>
      <c r="E1250" s="110"/>
      <c r="F1250" s="1"/>
      <c r="G1250" s="1"/>
      <c r="H1250" s="110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3"/>
      <c r="U1250" s="1"/>
      <c r="V1250" s="1"/>
    </row>
    <row r="1251" spans="1:22" x14ac:dyDescent="0.25">
      <c r="A1251" s="1"/>
      <c r="B1251" s="1"/>
      <c r="C1251" s="1"/>
      <c r="D1251" s="1"/>
      <c r="E1251" s="110"/>
      <c r="F1251" s="1"/>
      <c r="G1251" s="1"/>
      <c r="H1251" s="110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3"/>
      <c r="U1251" s="1"/>
      <c r="V1251" s="1"/>
    </row>
    <row r="1252" spans="1:22" x14ac:dyDescent="0.25">
      <c r="A1252" s="1"/>
      <c r="B1252" s="1"/>
      <c r="C1252" s="1"/>
      <c r="D1252" s="1"/>
      <c r="E1252" s="110"/>
      <c r="F1252" s="1"/>
      <c r="G1252" s="1"/>
      <c r="H1252" s="110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3"/>
      <c r="U1252" s="1"/>
      <c r="V1252" s="1"/>
    </row>
    <row r="1253" spans="1:22" x14ac:dyDescent="0.25">
      <c r="A1253" s="1"/>
      <c r="B1253" s="1"/>
      <c r="C1253" s="1"/>
      <c r="D1253" s="1"/>
      <c r="E1253" s="110"/>
      <c r="F1253" s="1"/>
      <c r="G1253" s="1"/>
      <c r="H1253" s="110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3"/>
      <c r="U1253" s="1"/>
      <c r="V1253" s="1"/>
    </row>
    <row r="1254" spans="1:22" x14ac:dyDescent="0.25">
      <c r="A1254" s="1"/>
      <c r="B1254" s="1"/>
      <c r="C1254" s="1"/>
      <c r="D1254" s="1"/>
      <c r="E1254" s="110"/>
      <c r="F1254" s="1"/>
      <c r="G1254" s="1"/>
      <c r="H1254" s="110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3"/>
      <c r="U1254" s="1"/>
      <c r="V1254" s="1"/>
    </row>
    <row r="1255" spans="1:22" x14ac:dyDescent="0.25">
      <c r="A1255" s="1"/>
      <c r="B1255" s="1"/>
      <c r="C1255" s="1"/>
      <c r="D1255" s="1"/>
      <c r="E1255" s="110"/>
      <c r="F1255" s="1"/>
      <c r="G1255" s="1"/>
      <c r="H1255" s="110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3"/>
      <c r="U1255" s="1"/>
      <c r="V1255" s="1"/>
    </row>
    <row r="1256" spans="1:22" x14ac:dyDescent="0.25">
      <c r="A1256" s="1"/>
      <c r="B1256" s="1"/>
      <c r="C1256" s="1"/>
      <c r="D1256" s="1"/>
      <c r="E1256" s="110"/>
      <c r="F1256" s="1"/>
      <c r="G1256" s="1"/>
      <c r="H1256" s="110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3"/>
      <c r="U1256" s="1"/>
      <c r="V1256" s="1"/>
    </row>
    <row r="1257" spans="1:22" x14ac:dyDescent="0.25">
      <c r="A1257" s="1"/>
      <c r="B1257" s="1"/>
      <c r="C1257" s="1"/>
      <c r="D1257" s="1"/>
      <c r="E1257" s="110"/>
      <c r="F1257" s="1"/>
      <c r="G1257" s="1"/>
      <c r="H1257" s="110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3"/>
      <c r="U1257" s="1"/>
      <c r="V1257" s="1"/>
    </row>
    <row r="1258" spans="1:22" x14ac:dyDescent="0.25">
      <c r="A1258" s="1"/>
      <c r="B1258" s="1"/>
      <c r="C1258" s="1"/>
      <c r="D1258" s="1"/>
      <c r="E1258" s="110"/>
      <c r="F1258" s="1"/>
      <c r="G1258" s="1"/>
      <c r="H1258" s="110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3"/>
      <c r="U1258" s="1"/>
      <c r="V1258" s="1"/>
    </row>
    <row r="1259" spans="1:22" x14ac:dyDescent="0.25">
      <c r="A1259" s="1"/>
      <c r="B1259" s="1"/>
      <c r="C1259" s="1"/>
      <c r="D1259" s="1"/>
      <c r="E1259" s="110"/>
      <c r="F1259" s="1"/>
      <c r="G1259" s="1"/>
      <c r="H1259" s="110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3"/>
      <c r="U1259" s="1"/>
      <c r="V1259" s="1"/>
    </row>
    <row r="1260" spans="1:22" x14ac:dyDescent="0.25">
      <c r="A1260" s="1"/>
      <c r="B1260" s="1"/>
      <c r="C1260" s="1"/>
      <c r="D1260" s="1"/>
      <c r="E1260" s="110"/>
      <c r="F1260" s="1"/>
      <c r="G1260" s="1"/>
      <c r="H1260" s="110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3"/>
      <c r="U1260" s="1"/>
      <c r="V1260" s="1"/>
    </row>
    <row r="1261" spans="1:22" x14ac:dyDescent="0.25">
      <c r="A1261" s="1"/>
      <c r="B1261" s="1"/>
      <c r="C1261" s="1"/>
      <c r="D1261" s="1"/>
      <c r="E1261" s="110"/>
      <c r="F1261" s="1"/>
      <c r="G1261" s="1"/>
      <c r="H1261" s="110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3"/>
      <c r="U1261" s="1"/>
      <c r="V1261" s="1"/>
    </row>
    <row r="1262" spans="1:22" x14ac:dyDescent="0.25">
      <c r="A1262" s="1"/>
      <c r="B1262" s="1"/>
      <c r="C1262" s="1"/>
      <c r="D1262" s="1"/>
      <c r="E1262" s="110"/>
      <c r="F1262" s="1"/>
      <c r="G1262" s="1"/>
      <c r="H1262" s="110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3"/>
      <c r="U1262" s="1"/>
      <c r="V1262" s="1"/>
    </row>
    <row r="1263" spans="1:22" x14ac:dyDescent="0.25">
      <c r="A1263" s="1"/>
      <c r="B1263" s="1"/>
      <c r="C1263" s="1"/>
      <c r="D1263" s="1"/>
      <c r="E1263" s="110"/>
      <c r="F1263" s="1"/>
      <c r="G1263" s="1"/>
      <c r="H1263" s="110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3"/>
      <c r="U1263" s="1"/>
      <c r="V1263" s="1"/>
    </row>
    <row r="1264" spans="1:22" x14ac:dyDescent="0.25">
      <c r="A1264" s="1"/>
      <c r="B1264" s="1"/>
      <c r="C1264" s="1"/>
      <c r="D1264" s="1"/>
      <c r="E1264" s="110"/>
      <c r="F1264" s="1"/>
      <c r="G1264" s="1"/>
      <c r="H1264" s="110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3"/>
      <c r="U1264" s="1"/>
      <c r="V1264" s="1"/>
    </row>
    <row r="1265" spans="1:22" x14ac:dyDescent="0.25">
      <c r="A1265" s="1"/>
      <c r="B1265" s="1"/>
      <c r="C1265" s="1"/>
      <c r="D1265" s="1"/>
      <c r="E1265" s="110"/>
      <c r="F1265" s="1"/>
      <c r="G1265" s="1"/>
      <c r="H1265" s="110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3"/>
      <c r="U1265" s="1"/>
      <c r="V1265" s="1"/>
    </row>
    <row r="1266" spans="1:22" x14ac:dyDescent="0.25">
      <c r="A1266" s="1"/>
      <c r="B1266" s="1"/>
      <c r="C1266" s="1"/>
      <c r="D1266" s="1"/>
      <c r="E1266" s="110"/>
      <c r="F1266" s="1"/>
      <c r="G1266" s="1"/>
      <c r="H1266" s="110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3"/>
      <c r="U1266" s="1"/>
      <c r="V1266" s="1"/>
    </row>
    <row r="1267" spans="1:22" x14ac:dyDescent="0.25">
      <c r="A1267" s="1"/>
      <c r="B1267" s="1"/>
      <c r="C1267" s="1"/>
      <c r="D1267" s="1"/>
      <c r="E1267" s="110"/>
      <c r="F1267" s="1"/>
      <c r="G1267" s="1"/>
      <c r="H1267" s="110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3"/>
      <c r="U1267" s="1"/>
      <c r="V1267" s="1"/>
    </row>
    <row r="1268" spans="1:22" x14ac:dyDescent="0.25">
      <c r="A1268" s="1"/>
      <c r="B1268" s="1"/>
      <c r="C1268" s="1"/>
      <c r="D1268" s="1"/>
      <c r="E1268" s="110"/>
      <c r="F1268" s="1"/>
      <c r="G1268" s="1"/>
      <c r="H1268" s="110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3"/>
      <c r="U1268" s="1"/>
      <c r="V1268" s="1"/>
    </row>
    <row r="1269" spans="1:22" x14ac:dyDescent="0.25">
      <c r="A1269" s="1"/>
      <c r="B1269" s="1"/>
      <c r="C1269" s="1"/>
      <c r="D1269" s="1"/>
      <c r="E1269" s="110"/>
      <c r="F1269" s="1"/>
      <c r="G1269" s="1"/>
      <c r="H1269" s="110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3"/>
      <c r="U1269" s="1"/>
      <c r="V1269" s="1"/>
    </row>
    <row r="1270" spans="1:22" x14ac:dyDescent="0.25">
      <c r="A1270" s="1"/>
      <c r="B1270" s="1"/>
      <c r="C1270" s="1"/>
      <c r="D1270" s="1"/>
      <c r="E1270" s="110"/>
      <c r="F1270" s="1"/>
      <c r="G1270" s="1"/>
      <c r="H1270" s="110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3"/>
      <c r="U1270" s="1"/>
      <c r="V1270" s="1"/>
    </row>
    <row r="1271" spans="1:22" x14ac:dyDescent="0.25">
      <c r="A1271" s="1"/>
      <c r="B1271" s="1"/>
      <c r="C1271" s="1"/>
      <c r="D1271" s="1"/>
      <c r="E1271" s="110"/>
      <c r="F1271" s="1"/>
      <c r="G1271" s="1"/>
      <c r="H1271" s="110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3"/>
      <c r="U1271" s="1"/>
      <c r="V1271" s="1"/>
    </row>
    <row r="1272" spans="1:22" x14ac:dyDescent="0.25">
      <c r="A1272" s="1"/>
      <c r="B1272" s="1"/>
      <c r="C1272" s="1"/>
      <c r="D1272" s="1"/>
      <c r="E1272" s="110"/>
      <c r="F1272" s="1"/>
      <c r="G1272" s="1"/>
      <c r="H1272" s="110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3"/>
      <c r="U1272" s="1"/>
      <c r="V1272" s="1"/>
    </row>
    <row r="1273" spans="1:22" x14ac:dyDescent="0.25">
      <c r="A1273" s="1"/>
      <c r="B1273" s="1"/>
      <c r="C1273" s="1"/>
      <c r="D1273" s="1"/>
      <c r="E1273" s="110"/>
      <c r="F1273" s="1"/>
      <c r="G1273" s="1"/>
      <c r="H1273" s="110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3"/>
      <c r="U1273" s="1"/>
      <c r="V1273" s="1"/>
    </row>
    <row r="1274" spans="1:22" x14ac:dyDescent="0.25">
      <c r="A1274" s="1"/>
      <c r="B1274" s="1"/>
      <c r="C1274" s="1"/>
      <c r="D1274" s="1"/>
      <c r="E1274" s="110"/>
      <c r="F1274" s="1"/>
      <c r="G1274" s="1"/>
      <c r="H1274" s="110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3"/>
      <c r="U1274" s="1"/>
      <c r="V1274" s="1"/>
    </row>
    <row r="1275" spans="1:22" x14ac:dyDescent="0.25">
      <c r="A1275" s="1"/>
      <c r="B1275" s="1"/>
      <c r="C1275" s="1"/>
      <c r="D1275" s="1"/>
      <c r="E1275" s="110"/>
      <c r="F1275" s="1"/>
      <c r="G1275" s="1"/>
      <c r="H1275" s="110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3"/>
      <c r="U1275" s="1"/>
      <c r="V1275" s="1"/>
    </row>
    <row r="1276" spans="1:22" x14ac:dyDescent="0.25">
      <c r="A1276" s="1"/>
      <c r="B1276" s="1"/>
      <c r="C1276" s="1"/>
      <c r="D1276" s="1"/>
      <c r="E1276" s="110"/>
      <c r="F1276" s="1"/>
      <c r="G1276" s="1"/>
      <c r="H1276" s="110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3"/>
      <c r="U1276" s="1"/>
      <c r="V1276" s="1"/>
    </row>
    <row r="1277" spans="1:22" x14ac:dyDescent="0.25">
      <c r="A1277" s="1"/>
      <c r="B1277" s="1"/>
      <c r="C1277" s="1"/>
      <c r="D1277" s="1"/>
      <c r="E1277" s="110"/>
      <c r="F1277" s="1"/>
      <c r="G1277" s="1"/>
      <c r="H1277" s="110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3"/>
      <c r="U1277" s="1"/>
      <c r="V1277" s="1"/>
    </row>
    <row r="1278" spans="1:22" x14ac:dyDescent="0.25">
      <c r="A1278" s="1"/>
      <c r="B1278" s="1"/>
      <c r="C1278" s="1"/>
      <c r="D1278" s="1"/>
      <c r="E1278" s="110"/>
      <c r="F1278" s="1"/>
      <c r="G1278" s="1"/>
      <c r="H1278" s="110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3"/>
      <c r="U1278" s="1"/>
      <c r="V1278" s="1"/>
    </row>
    <row r="1279" spans="1:22" x14ac:dyDescent="0.25">
      <c r="A1279" s="1"/>
      <c r="B1279" s="1"/>
      <c r="C1279" s="1"/>
      <c r="D1279" s="1"/>
      <c r="E1279" s="110"/>
      <c r="F1279" s="1"/>
      <c r="G1279" s="1"/>
      <c r="H1279" s="110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3"/>
      <c r="U1279" s="1"/>
      <c r="V1279" s="1"/>
    </row>
    <row r="1280" spans="1:22" x14ac:dyDescent="0.25">
      <c r="A1280" s="1"/>
      <c r="B1280" s="1"/>
      <c r="C1280" s="1"/>
      <c r="D1280" s="1"/>
      <c r="E1280" s="110"/>
      <c r="F1280" s="1"/>
      <c r="G1280" s="1"/>
      <c r="H1280" s="110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3"/>
      <c r="U1280" s="1"/>
      <c r="V1280" s="1"/>
    </row>
    <row r="1281" spans="1:22" x14ac:dyDescent="0.25">
      <c r="A1281" s="1"/>
      <c r="B1281" s="1"/>
      <c r="C1281" s="1"/>
      <c r="D1281" s="1"/>
      <c r="E1281" s="110"/>
      <c r="F1281" s="1"/>
      <c r="G1281" s="1"/>
      <c r="H1281" s="110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3"/>
      <c r="U1281" s="1"/>
      <c r="V1281" s="1"/>
    </row>
    <row r="1282" spans="1:22" x14ac:dyDescent="0.25">
      <c r="A1282" s="1"/>
      <c r="B1282" s="1"/>
      <c r="C1282" s="1"/>
      <c r="D1282" s="1"/>
      <c r="E1282" s="110"/>
      <c r="F1282" s="1"/>
      <c r="G1282" s="1"/>
      <c r="H1282" s="110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3"/>
      <c r="U1282" s="1"/>
      <c r="V1282" s="1"/>
    </row>
    <row r="1283" spans="1:22" x14ac:dyDescent="0.25">
      <c r="A1283" s="1"/>
      <c r="B1283" s="1"/>
      <c r="C1283" s="1"/>
      <c r="D1283" s="1"/>
      <c r="E1283" s="110"/>
      <c r="F1283" s="1"/>
      <c r="G1283" s="1"/>
      <c r="H1283" s="110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3"/>
      <c r="U1283" s="1"/>
      <c r="V1283" s="1"/>
    </row>
    <row r="1284" spans="1:22" x14ac:dyDescent="0.25">
      <c r="A1284" s="1"/>
      <c r="B1284" s="1"/>
      <c r="C1284" s="1"/>
      <c r="D1284" s="1"/>
      <c r="E1284" s="110"/>
      <c r="F1284" s="1"/>
      <c r="G1284" s="1"/>
      <c r="H1284" s="110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3"/>
      <c r="U1284" s="1"/>
      <c r="V1284" s="1"/>
    </row>
    <row r="1285" spans="1:22" x14ac:dyDescent="0.25">
      <c r="A1285" s="1"/>
      <c r="B1285" s="1"/>
      <c r="C1285" s="1"/>
      <c r="D1285" s="1"/>
      <c r="E1285" s="110"/>
      <c r="F1285" s="1"/>
      <c r="G1285" s="1"/>
      <c r="H1285" s="110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3"/>
      <c r="U1285" s="1"/>
      <c r="V1285" s="1"/>
    </row>
    <row r="1286" spans="1:22" x14ac:dyDescent="0.25">
      <c r="A1286" s="1"/>
      <c r="B1286" s="1"/>
      <c r="C1286" s="1"/>
      <c r="D1286" s="1"/>
      <c r="E1286" s="110"/>
      <c r="F1286" s="1"/>
      <c r="G1286" s="1"/>
      <c r="H1286" s="110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3"/>
      <c r="U1286" s="1"/>
      <c r="V1286" s="1"/>
    </row>
    <row r="1287" spans="1:22" x14ac:dyDescent="0.25">
      <c r="A1287" s="1"/>
      <c r="B1287" s="1"/>
      <c r="C1287" s="1"/>
      <c r="D1287" s="1"/>
      <c r="E1287" s="110"/>
      <c r="F1287" s="1"/>
      <c r="G1287" s="1"/>
      <c r="H1287" s="110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3"/>
      <c r="U1287" s="1"/>
      <c r="V1287" s="1"/>
    </row>
    <row r="1288" spans="1:22" x14ac:dyDescent="0.25">
      <c r="A1288" s="1"/>
      <c r="B1288" s="1"/>
      <c r="C1288" s="1"/>
      <c r="D1288" s="1"/>
      <c r="E1288" s="110"/>
      <c r="F1288" s="1"/>
      <c r="G1288" s="1"/>
      <c r="H1288" s="110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3"/>
      <c r="U1288" s="1"/>
      <c r="V1288" s="1"/>
    </row>
    <row r="1289" spans="1:22" x14ac:dyDescent="0.25">
      <c r="A1289" s="1"/>
      <c r="B1289" s="1"/>
      <c r="C1289" s="1"/>
      <c r="D1289" s="1"/>
      <c r="E1289" s="110"/>
      <c r="F1289" s="1"/>
      <c r="G1289" s="1"/>
      <c r="H1289" s="110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3"/>
      <c r="U1289" s="1"/>
      <c r="V1289" s="1"/>
    </row>
    <row r="1290" spans="1:22" x14ac:dyDescent="0.25">
      <c r="A1290" s="1"/>
      <c r="B1290" s="1"/>
      <c r="C1290" s="1"/>
      <c r="D1290" s="1"/>
      <c r="E1290" s="110"/>
      <c r="F1290" s="1"/>
      <c r="G1290" s="1"/>
      <c r="H1290" s="110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3"/>
      <c r="U1290" s="1"/>
      <c r="V1290" s="1"/>
    </row>
    <row r="1291" spans="1:22" x14ac:dyDescent="0.25">
      <c r="A1291" s="1"/>
      <c r="B1291" s="1"/>
      <c r="C1291" s="1"/>
      <c r="D1291" s="1"/>
      <c r="E1291" s="110"/>
      <c r="F1291" s="1"/>
      <c r="G1291" s="1"/>
      <c r="H1291" s="110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3"/>
      <c r="U1291" s="1"/>
      <c r="V1291" s="1"/>
    </row>
    <row r="1292" spans="1:22" x14ac:dyDescent="0.25">
      <c r="A1292" s="1"/>
      <c r="B1292" s="1"/>
      <c r="C1292" s="1"/>
      <c r="D1292" s="1"/>
      <c r="E1292" s="110"/>
      <c r="F1292" s="1"/>
      <c r="G1292" s="1"/>
      <c r="H1292" s="110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3"/>
      <c r="U1292" s="1"/>
      <c r="V1292" s="1"/>
    </row>
    <row r="1293" spans="1:22" x14ac:dyDescent="0.25">
      <c r="A1293" s="1"/>
      <c r="B1293" s="1"/>
      <c r="C1293" s="1"/>
      <c r="D1293" s="1"/>
      <c r="E1293" s="110"/>
      <c r="F1293" s="1"/>
      <c r="G1293" s="1"/>
      <c r="H1293" s="110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3"/>
      <c r="U1293" s="1"/>
      <c r="V1293" s="1"/>
    </row>
    <row r="1294" spans="1:22" x14ac:dyDescent="0.25">
      <c r="A1294" s="1"/>
      <c r="B1294" s="1"/>
      <c r="C1294" s="1"/>
      <c r="D1294" s="1"/>
      <c r="E1294" s="110"/>
      <c r="F1294" s="1"/>
      <c r="G1294" s="1"/>
      <c r="H1294" s="110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3"/>
      <c r="U1294" s="1"/>
      <c r="V1294" s="1"/>
    </row>
    <row r="1295" spans="1:22" x14ac:dyDescent="0.25">
      <c r="A1295" s="1"/>
      <c r="B1295" s="1"/>
      <c r="C1295" s="1"/>
      <c r="D1295" s="1"/>
      <c r="E1295" s="110"/>
      <c r="F1295" s="1"/>
      <c r="G1295" s="1"/>
      <c r="H1295" s="110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3"/>
      <c r="U1295" s="1"/>
      <c r="V1295" s="1"/>
    </row>
    <row r="1296" spans="1:22" x14ac:dyDescent="0.25">
      <c r="A1296" s="1"/>
      <c r="B1296" s="1"/>
      <c r="C1296" s="1"/>
      <c r="D1296" s="1"/>
      <c r="E1296" s="110"/>
      <c r="F1296" s="1"/>
      <c r="G1296" s="1"/>
      <c r="H1296" s="110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3"/>
      <c r="U1296" s="1"/>
      <c r="V1296" s="1"/>
    </row>
    <row r="1297" spans="1:22" x14ac:dyDescent="0.25">
      <c r="A1297" s="1"/>
      <c r="B1297" s="1"/>
      <c r="C1297" s="1"/>
      <c r="D1297" s="1"/>
      <c r="E1297" s="110"/>
      <c r="F1297" s="1"/>
      <c r="G1297" s="1"/>
      <c r="H1297" s="110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3"/>
      <c r="U1297" s="1"/>
      <c r="V1297" s="1"/>
    </row>
    <row r="1298" spans="1:22" x14ac:dyDescent="0.25">
      <c r="A1298" s="1"/>
      <c r="B1298" s="1"/>
      <c r="C1298" s="1"/>
      <c r="D1298" s="1"/>
      <c r="E1298" s="110"/>
      <c r="F1298" s="1"/>
      <c r="G1298" s="1"/>
      <c r="H1298" s="110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3"/>
      <c r="U1298" s="1"/>
      <c r="V1298" s="1"/>
    </row>
    <row r="1299" spans="1:22" x14ac:dyDescent="0.25">
      <c r="A1299" s="1"/>
      <c r="B1299" s="1"/>
      <c r="C1299" s="1"/>
      <c r="D1299" s="1"/>
      <c r="E1299" s="110"/>
      <c r="F1299" s="1"/>
      <c r="G1299" s="1"/>
      <c r="H1299" s="110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3"/>
      <c r="U1299" s="1"/>
      <c r="V1299" s="1"/>
    </row>
    <row r="1300" spans="1:22" x14ac:dyDescent="0.25">
      <c r="A1300" s="1"/>
      <c r="B1300" s="1"/>
      <c r="C1300" s="1"/>
      <c r="D1300" s="1"/>
      <c r="E1300" s="110"/>
      <c r="F1300" s="1"/>
      <c r="G1300" s="1"/>
      <c r="H1300" s="110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3"/>
      <c r="U1300" s="1"/>
      <c r="V1300" s="1"/>
    </row>
    <row r="1301" spans="1:22" x14ac:dyDescent="0.25">
      <c r="A1301" s="1"/>
      <c r="B1301" s="1"/>
      <c r="C1301" s="1"/>
      <c r="D1301" s="1"/>
      <c r="E1301" s="110"/>
      <c r="F1301" s="1"/>
      <c r="G1301" s="1"/>
      <c r="H1301" s="110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3"/>
      <c r="U1301" s="1"/>
      <c r="V1301" s="1"/>
    </row>
    <row r="1302" spans="1:22" x14ac:dyDescent="0.25">
      <c r="A1302" s="1"/>
      <c r="B1302" s="1"/>
      <c r="C1302" s="1"/>
      <c r="D1302" s="1"/>
      <c r="E1302" s="110"/>
      <c r="F1302" s="1"/>
      <c r="G1302" s="1"/>
      <c r="H1302" s="110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3"/>
      <c r="U1302" s="1"/>
      <c r="V1302" s="1"/>
    </row>
    <row r="1303" spans="1:22" x14ac:dyDescent="0.25">
      <c r="A1303" s="1"/>
      <c r="B1303" s="1"/>
      <c r="C1303" s="1"/>
      <c r="D1303" s="1"/>
      <c r="E1303" s="110"/>
      <c r="F1303" s="1"/>
      <c r="G1303" s="1"/>
      <c r="H1303" s="110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3"/>
      <c r="U1303" s="1"/>
      <c r="V1303" s="1"/>
    </row>
    <row r="1304" spans="1:22" x14ac:dyDescent="0.25">
      <c r="A1304" s="1"/>
      <c r="B1304" s="1"/>
      <c r="C1304" s="1"/>
      <c r="D1304" s="1"/>
      <c r="E1304" s="110"/>
      <c r="F1304" s="1"/>
      <c r="G1304" s="1"/>
      <c r="H1304" s="110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3"/>
      <c r="U1304" s="1"/>
      <c r="V1304" s="1"/>
    </row>
    <row r="1305" spans="1:22" x14ac:dyDescent="0.25">
      <c r="A1305" s="1"/>
      <c r="B1305" s="1"/>
      <c r="C1305" s="1"/>
      <c r="D1305" s="1"/>
      <c r="E1305" s="110"/>
      <c r="F1305" s="1"/>
      <c r="G1305" s="1"/>
      <c r="H1305" s="110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3"/>
      <c r="U1305" s="1"/>
      <c r="V1305" s="1"/>
    </row>
    <row r="1306" spans="1:22" x14ac:dyDescent="0.25">
      <c r="A1306" s="1"/>
      <c r="B1306" s="1"/>
      <c r="C1306" s="1"/>
      <c r="D1306" s="1"/>
      <c r="E1306" s="110"/>
      <c r="F1306" s="1"/>
      <c r="G1306" s="1"/>
      <c r="H1306" s="110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3"/>
      <c r="U1306" s="1"/>
      <c r="V1306" s="1"/>
    </row>
    <row r="1307" spans="1:22" x14ac:dyDescent="0.25">
      <c r="A1307" s="1"/>
      <c r="B1307" s="1"/>
      <c r="C1307" s="1"/>
      <c r="D1307" s="1"/>
      <c r="E1307" s="110"/>
      <c r="F1307" s="1"/>
      <c r="G1307" s="1"/>
      <c r="H1307" s="110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3"/>
      <c r="U1307" s="1"/>
      <c r="V1307" s="1"/>
    </row>
    <row r="1308" spans="1:22" x14ac:dyDescent="0.25">
      <c r="A1308" s="1"/>
      <c r="B1308" s="1"/>
      <c r="C1308" s="1"/>
      <c r="D1308" s="1"/>
      <c r="E1308" s="110"/>
      <c r="F1308" s="1"/>
      <c r="G1308" s="1"/>
      <c r="H1308" s="110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3"/>
      <c r="U1308" s="1"/>
      <c r="V1308" s="1"/>
    </row>
    <row r="1309" spans="1:22" x14ac:dyDescent="0.25">
      <c r="A1309" s="1"/>
      <c r="B1309" s="1"/>
      <c r="C1309" s="1"/>
      <c r="D1309" s="1"/>
      <c r="E1309" s="110"/>
      <c r="F1309" s="1"/>
      <c r="G1309" s="1"/>
      <c r="H1309" s="110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3"/>
      <c r="U1309" s="1"/>
      <c r="V1309" s="1"/>
    </row>
    <row r="1310" spans="1:22" x14ac:dyDescent="0.25">
      <c r="A1310" s="1"/>
      <c r="B1310" s="1"/>
      <c r="C1310" s="1"/>
      <c r="D1310" s="1"/>
      <c r="E1310" s="110"/>
      <c r="F1310" s="1"/>
      <c r="G1310" s="1"/>
      <c r="H1310" s="110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3"/>
      <c r="U1310" s="1"/>
      <c r="V1310" s="1"/>
    </row>
    <row r="1311" spans="1:22" x14ac:dyDescent="0.25">
      <c r="A1311" s="1"/>
      <c r="B1311" s="1"/>
      <c r="C1311" s="1"/>
      <c r="D1311" s="1"/>
      <c r="E1311" s="110"/>
      <c r="F1311" s="1"/>
      <c r="G1311" s="1"/>
      <c r="H1311" s="110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3"/>
      <c r="U1311" s="1"/>
      <c r="V1311" s="1"/>
    </row>
    <row r="1312" spans="1:22" x14ac:dyDescent="0.25">
      <c r="A1312" s="1"/>
      <c r="B1312" s="1"/>
      <c r="C1312" s="1"/>
      <c r="D1312" s="1"/>
      <c r="E1312" s="110"/>
      <c r="F1312" s="1"/>
      <c r="G1312" s="1"/>
      <c r="H1312" s="110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3"/>
      <c r="U1312" s="1"/>
      <c r="V1312" s="1"/>
    </row>
    <row r="1313" spans="1:22" x14ac:dyDescent="0.25">
      <c r="A1313" s="1"/>
      <c r="B1313" s="1"/>
      <c r="C1313" s="1"/>
      <c r="D1313" s="1"/>
      <c r="E1313" s="110"/>
      <c r="F1313" s="1"/>
      <c r="G1313" s="1"/>
      <c r="H1313" s="110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3"/>
      <c r="U1313" s="1"/>
      <c r="V1313" s="1"/>
    </row>
    <row r="1314" spans="1:22" x14ac:dyDescent="0.25">
      <c r="A1314" s="1"/>
      <c r="B1314" s="1"/>
      <c r="C1314" s="1"/>
      <c r="D1314" s="1"/>
      <c r="E1314" s="110"/>
      <c r="F1314" s="1"/>
      <c r="G1314" s="1"/>
      <c r="H1314" s="110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3"/>
      <c r="U1314" s="1"/>
      <c r="V1314" s="1"/>
    </row>
    <row r="1315" spans="1:22" x14ac:dyDescent="0.25">
      <c r="A1315" s="1"/>
      <c r="B1315" s="1"/>
      <c r="C1315" s="1"/>
      <c r="D1315" s="1"/>
      <c r="E1315" s="110"/>
      <c r="F1315" s="1"/>
      <c r="G1315" s="1"/>
      <c r="H1315" s="110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3"/>
      <c r="U1315" s="1"/>
      <c r="V1315" s="1"/>
    </row>
    <row r="1316" spans="1:22" x14ac:dyDescent="0.25">
      <c r="A1316" s="1"/>
      <c r="B1316" s="1"/>
      <c r="C1316" s="1"/>
      <c r="D1316" s="1"/>
      <c r="E1316" s="110"/>
      <c r="F1316" s="1"/>
      <c r="G1316" s="1"/>
      <c r="H1316" s="110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3"/>
      <c r="U1316" s="1"/>
      <c r="V1316" s="1"/>
    </row>
    <row r="1317" spans="1:22" x14ac:dyDescent="0.25">
      <c r="A1317" s="1"/>
      <c r="B1317" s="1"/>
      <c r="C1317" s="1"/>
      <c r="D1317" s="1"/>
      <c r="E1317" s="110"/>
      <c r="F1317" s="1"/>
      <c r="G1317" s="1"/>
      <c r="H1317" s="110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3"/>
      <c r="U1317" s="1"/>
      <c r="V1317" s="1"/>
    </row>
    <row r="1318" spans="1:22" x14ac:dyDescent="0.25">
      <c r="A1318" s="1"/>
      <c r="B1318" s="1"/>
      <c r="C1318" s="1"/>
      <c r="D1318" s="1"/>
      <c r="E1318" s="110"/>
      <c r="F1318" s="1"/>
      <c r="G1318" s="1"/>
      <c r="H1318" s="110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3"/>
      <c r="U1318" s="1"/>
      <c r="V1318" s="1"/>
    </row>
    <row r="1319" spans="1:22" x14ac:dyDescent="0.25">
      <c r="A1319" s="1"/>
      <c r="B1319" s="1"/>
      <c r="C1319" s="1"/>
      <c r="D1319" s="1"/>
      <c r="E1319" s="110"/>
      <c r="F1319" s="1"/>
      <c r="G1319" s="1"/>
      <c r="H1319" s="110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3"/>
      <c r="U1319" s="1"/>
      <c r="V1319" s="1"/>
    </row>
    <row r="1320" spans="1:22" x14ac:dyDescent="0.25">
      <c r="A1320" s="1"/>
      <c r="B1320" s="1"/>
      <c r="C1320" s="1"/>
      <c r="D1320" s="1"/>
      <c r="E1320" s="110"/>
      <c r="F1320" s="1"/>
      <c r="G1320" s="1"/>
      <c r="H1320" s="110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3"/>
      <c r="U1320" s="1"/>
      <c r="V1320" s="1"/>
    </row>
    <row r="1321" spans="1:22" x14ac:dyDescent="0.25">
      <c r="A1321" s="1"/>
      <c r="B1321" s="1"/>
      <c r="C1321" s="1"/>
      <c r="D1321" s="1"/>
      <c r="E1321" s="110"/>
      <c r="F1321" s="1"/>
      <c r="G1321" s="1"/>
      <c r="H1321" s="110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3"/>
      <c r="U1321" s="1"/>
      <c r="V1321" s="1"/>
    </row>
    <row r="1322" spans="1:22" x14ac:dyDescent="0.25">
      <c r="A1322" s="1"/>
      <c r="B1322" s="1"/>
      <c r="C1322" s="1"/>
      <c r="D1322" s="1"/>
      <c r="E1322" s="110"/>
      <c r="F1322" s="1"/>
      <c r="G1322" s="1"/>
      <c r="H1322" s="110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3"/>
      <c r="U1322" s="1"/>
      <c r="V1322" s="1"/>
    </row>
    <row r="1323" spans="1:22" x14ac:dyDescent="0.25">
      <c r="A1323" s="1"/>
      <c r="B1323" s="1"/>
      <c r="C1323" s="1"/>
      <c r="D1323" s="1"/>
      <c r="E1323" s="110"/>
      <c r="F1323" s="1"/>
      <c r="G1323" s="1"/>
      <c r="H1323" s="110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3"/>
      <c r="U1323" s="1"/>
      <c r="V1323" s="1"/>
    </row>
    <row r="1324" spans="1:22" x14ac:dyDescent="0.25">
      <c r="A1324" s="1"/>
      <c r="B1324" s="1"/>
      <c r="C1324" s="1"/>
      <c r="D1324" s="1"/>
      <c r="E1324" s="110"/>
      <c r="F1324" s="1"/>
      <c r="G1324" s="1"/>
      <c r="H1324" s="110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3"/>
      <c r="U1324" s="1"/>
      <c r="V1324" s="1"/>
    </row>
    <row r="1325" spans="1:22" x14ac:dyDescent="0.25">
      <c r="A1325" s="1"/>
      <c r="B1325" s="1"/>
      <c r="C1325" s="1"/>
      <c r="D1325" s="1"/>
      <c r="E1325" s="110"/>
      <c r="F1325" s="1"/>
      <c r="G1325" s="1"/>
      <c r="H1325" s="110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3"/>
      <c r="U1325" s="1"/>
      <c r="V1325" s="1"/>
    </row>
    <row r="1326" spans="1:22" x14ac:dyDescent="0.25">
      <c r="A1326" s="1"/>
      <c r="B1326" s="1"/>
      <c r="C1326" s="1"/>
      <c r="D1326" s="1"/>
      <c r="E1326" s="110"/>
      <c r="F1326" s="1"/>
      <c r="G1326" s="1"/>
      <c r="H1326" s="110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3"/>
      <c r="U1326" s="1"/>
      <c r="V1326" s="1"/>
    </row>
    <row r="1327" spans="1:22" x14ac:dyDescent="0.25">
      <c r="A1327" s="1"/>
      <c r="B1327" s="1"/>
      <c r="C1327" s="1"/>
      <c r="D1327" s="1"/>
      <c r="E1327" s="110"/>
      <c r="F1327" s="1"/>
      <c r="G1327" s="1"/>
      <c r="H1327" s="110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3"/>
      <c r="U1327" s="1"/>
      <c r="V1327" s="1"/>
    </row>
    <row r="1328" spans="1:22" x14ac:dyDescent="0.25">
      <c r="A1328" s="1"/>
      <c r="B1328" s="1"/>
      <c r="C1328" s="1"/>
      <c r="D1328" s="1"/>
      <c r="E1328" s="110"/>
      <c r="F1328" s="1"/>
      <c r="G1328" s="1"/>
      <c r="H1328" s="110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3"/>
      <c r="U1328" s="1"/>
      <c r="V1328" s="1"/>
    </row>
    <row r="1329" spans="1:22" x14ac:dyDescent="0.25">
      <c r="A1329" s="1"/>
      <c r="B1329" s="1"/>
      <c r="C1329" s="1"/>
      <c r="D1329" s="1"/>
      <c r="E1329" s="110"/>
      <c r="F1329" s="1"/>
      <c r="G1329" s="1"/>
      <c r="H1329" s="110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3"/>
      <c r="U1329" s="1"/>
      <c r="V1329" s="1"/>
    </row>
    <row r="1330" spans="1:22" x14ac:dyDescent="0.25">
      <c r="A1330" s="1"/>
      <c r="B1330" s="1"/>
      <c r="C1330" s="1"/>
      <c r="D1330" s="1"/>
      <c r="E1330" s="110"/>
      <c r="F1330" s="1"/>
      <c r="G1330" s="1"/>
      <c r="H1330" s="110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3"/>
      <c r="U1330" s="1"/>
      <c r="V1330" s="1"/>
    </row>
    <row r="1331" spans="1:22" x14ac:dyDescent="0.25">
      <c r="A1331" s="1"/>
      <c r="B1331" s="1"/>
      <c r="C1331" s="1"/>
      <c r="D1331" s="1"/>
      <c r="E1331" s="110"/>
      <c r="F1331" s="1"/>
      <c r="G1331" s="1"/>
      <c r="H1331" s="110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3"/>
      <c r="U1331" s="1"/>
      <c r="V1331" s="1"/>
    </row>
    <row r="1332" spans="1:22" x14ac:dyDescent="0.25">
      <c r="A1332" s="1"/>
      <c r="B1332" s="1"/>
      <c r="C1332" s="1"/>
      <c r="D1332" s="1"/>
      <c r="E1332" s="110"/>
      <c r="F1332" s="1"/>
      <c r="G1332" s="1"/>
      <c r="H1332" s="110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3"/>
      <c r="U1332" s="1"/>
      <c r="V1332" s="1"/>
    </row>
    <row r="1333" spans="1:22" x14ac:dyDescent="0.25">
      <c r="A1333" s="1"/>
      <c r="B1333" s="1"/>
      <c r="C1333" s="1"/>
      <c r="D1333" s="1"/>
      <c r="E1333" s="110"/>
      <c r="F1333" s="1"/>
      <c r="G1333" s="1"/>
      <c r="H1333" s="110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3"/>
      <c r="U1333" s="1"/>
      <c r="V1333" s="1"/>
    </row>
    <row r="1334" spans="1:22" x14ac:dyDescent="0.25">
      <c r="A1334" s="1"/>
      <c r="B1334" s="1"/>
      <c r="C1334" s="1"/>
      <c r="D1334" s="1"/>
      <c r="E1334" s="110"/>
      <c r="F1334" s="1"/>
      <c r="G1334" s="1"/>
      <c r="H1334" s="110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3"/>
      <c r="U1334" s="1"/>
      <c r="V1334" s="1"/>
    </row>
    <row r="1335" spans="1:22" x14ac:dyDescent="0.25">
      <c r="A1335" s="1"/>
      <c r="B1335" s="1"/>
      <c r="C1335" s="1"/>
      <c r="D1335" s="1"/>
      <c r="E1335" s="110"/>
      <c r="F1335" s="1"/>
      <c r="G1335" s="1"/>
      <c r="H1335" s="110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3"/>
      <c r="U1335" s="1"/>
      <c r="V1335" s="1"/>
    </row>
    <row r="1336" spans="1:22" x14ac:dyDescent="0.25">
      <c r="A1336" s="1"/>
      <c r="B1336" s="1"/>
      <c r="C1336" s="1"/>
      <c r="D1336" s="1"/>
      <c r="E1336" s="110"/>
      <c r="F1336" s="1"/>
      <c r="G1336" s="1"/>
      <c r="H1336" s="110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3"/>
      <c r="U1336" s="1"/>
      <c r="V1336" s="1"/>
    </row>
    <row r="1337" spans="1:22" x14ac:dyDescent="0.25">
      <c r="A1337" s="1"/>
      <c r="B1337" s="1"/>
      <c r="C1337" s="1"/>
      <c r="D1337" s="1"/>
      <c r="E1337" s="110"/>
      <c r="F1337" s="1"/>
      <c r="G1337" s="1"/>
      <c r="H1337" s="110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3"/>
      <c r="U1337" s="1"/>
      <c r="V1337" s="1"/>
    </row>
    <row r="1338" spans="1:22" x14ac:dyDescent="0.25">
      <c r="A1338" s="1"/>
      <c r="B1338" s="1"/>
      <c r="C1338" s="1"/>
      <c r="D1338" s="1"/>
      <c r="E1338" s="110"/>
      <c r="F1338" s="1"/>
      <c r="G1338" s="1"/>
      <c r="H1338" s="110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3"/>
      <c r="U1338" s="1"/>
      <c r="V1338" s="1"/>
    </row>
    <row r="1339" spans="1:22" x14ac:dyDescent="0.25">
      <c r="A1339" s="1"/>
      <c r="B1339" s="1"/>
      <c r="C1339" s="1"/>
      <c r="D1339" s="1"/>
      <c r="E1339" s="110"/>
      <c r="F1339" s="1"/>
      <c r="G1339" s="1"/>
      <c r="H1339" s="110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3"/>
      <c r="U1339" s="1"/>
      <c r="V1339" s="1"/>
    </row>
    <row r="1340" spans="1:22" x14ac:dyDescent="0.25">
      <c r="A1340" s="1"/>
      <c r="B1340" s="1"/>
      <c r="C1340" s="1"/>
      <c r="D1340" s="1"/>
      <c r="E1340" s="110"/>
      <c r="F1340" s="1"/>
      <c r="G1340" s="1"/>
      <c r="H1340" s="110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3"/>
      <c r="U1340" s="1"/>
      <c r="V1340" s="1"/>
    </row>
    <row r="1341" spans="1:22" x14ac:dyDescent="0.25">
      <c r="A1341" s="1"/>
      <c r="B1341" s="1"/>
      <c r="C1341" s="1"/>
      <c r="D1341" s="1"/>
      <c r="E1341" s="110"/>
      <c r="F1341" s="1"/>
      <c r="G1341" s="1"/>
      <c r="H1341" s="110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3"/>
      <c r="U1341" s="1"/>
      <c r="V1341" s="1"/>
    </row>
    <row r="1342" spans="1:22" x14ac:dyDescent="0.25">
      <c r="A1342" s="1"/>
      <c r="B1342" s="1"/>
      <c r="C1342" s="1"/>
      <c r="D1342" s="1"/>
      <c r="E1342" s="110"/>
      <c r="F1342" s="1"/>
      <c r="G1342" s="1"/>
      <c r="H1342" s="110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3"/>
      <c r="U1342" s="1"/>
      <c r="V1342" s="1"/>
    </row>
    <row r="1343" spans="1:22" x14ac:dyDescent="0.25">
      <c r="A1343" s="1"/>
      <c r="B1343" s="1"/>
      <c r="C1343" s="1"/>
      <c r="D1343" s="1"/>
      <c r="E1343" s="110"/>
      <c r="F1343" s="1"/>
      <c r="G1343" s="1"/>
      <c r="H1343" s="110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3"/>
      <c r="U1343" s="1"/>
      <c r="V1343" s="1"/>
    </row>
    <row r="1344" spans="1:22" x14ac:dyDescent="0.25">
      <c r="A1344" s="1"/>
      <c r="B1344" s="1"/>
      <c r="C1344" s="1"/>
      <c r="D1344" s="1"/>
      <c r="E1344" s="110"/>
      <c r="F1344" s="1"/>
      <c r="G1344" s="1"/>
      <c r="H1344" s="110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3"/>
      <c r="U1344" s="1"/>
      <c r="V1344" s="1"/>
    </row>
    <row r="1345" spans="1:22" x14ac:dyDescent="0.25">
      <c r="A1345" s="1"/>
      <c r="B1345" s="1"/>
      <c r="C1345" s="1"/>
      <c r="D1345" s="1"/>
      <c r="E1345" s="110"/>
      <c r="F1345" s="1"/>
      <c r="G1345" s="1"/>
      <c r="H1345" s="110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3"/>
      <c r="U1345" s="1"/>
      <c r="V1345" s="1"/>
    </row>
    <row r="1346" spans="1:22" x14ac:dyDescent="0.25">
      <c r="A1346" s="1"/>
      <c r="B1346" s="1"/>
      <c r="C1346" s="1"/>
      <c r="D1346" s="1"/>
      <c r="E1346" s="110"/>
      <c r="F1346" s="1"/>
      <c r="G1346" s="1"/>
      <c r="H1346" s="110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3"/>
      <c r="U1346" s="1"/>
      <c r="V1346" s="1"/>
    </row>
    <row r="1347" spans="1:22" x14ac:dyDescent="0.25">
      <c r="A1347" s="1"/>
      <c r="B1347" s="1"/>
      <c r="C1347" s="1"/>
      <c r="D1347" s="1"/>
      <c r="E1347" s="110"/>
      <c r="F1347" s="1"/>
      <c r="G1347" s="1"/>
      <c r="H1347" s="110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3"/>
      <c r="U1347" s="1"/>
      <c r="V1347" s="1"/>
    </row>
    <row r="1348" spans="1:22" x14ac:dyDescent="0.25">
      <c r="A1348" s="1"/>
      <c r="B1348" s="1"/>
      <c r="C1348" s="1"/>
      <c r="D1348" s="1"/>
      <c r="E1348" s="110"/>
      <c r="F1348" s="1"/>
      <c r="G1348" s="1"/>
      <c r="H1348" s="110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3"/>
      <c r="U1348" s="1"/>
      <c r="V1348" s="1"/>
    </row>
    <row r="1349" spans="1:22" x14ac:dyDescent="0.25">
      <c r="A1349" s="1"/>
      <c r="B1349" s="1"/>
      <c r="C1349" s="1"/>
      <c r="D1349" s="1"/>
      <c r="E1349" s="110"/>
      <c r="F1349" s="1"/>
      <c r="G1349" s="1"/>
      <c r="H1349" s="110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3"/>
      <c r="U1349" s="1"/>
      <c r="V1349" s="1"/>
    </row>
    <row r="1350" spans="1:22" x14ac:dyDescent="0.25">
      <c r="A1350" s="1"/>
      <c r="B1350" s="1"/>
      <c r="C1350" s="1"/>
      <c r="D1350" s="1"/>
      <c r="E1350" s="110"/>
      <c r="F1350" s="1"/>
      <c r="G1350" s="1"/>
      <c r="H1350" s="110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3"/>
      <c r="U1350" s="1"/>
      <c r="V1350" s="1"/>
    </row>
    <row r="1351" spans="1:22" x14ac:dyDescent="0.25">
      <c r="A1351" s="1"/>
      <c r="B1351" s="1"/>
      <c r="C1351" s="1"/>
      <c r="D1351" s="1"/>
      <c r="E1351" s="110"/>
      <c r="F1351" s="1"/>
      <c r="G1351" s="1"/>
      <c r="H1351" s="110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3"/>
      <c r="U1351" s="1"/>
      <c r="V1351" s="1"/>
    </row>
    <row r="1352" spans="1:22" x14ac:dyDescent="0.25">
      <c r="A1352" s="1"/>
      <c r="B1352" s="1"/>
      <c r="C1352" s="1"/>
      <c r="D1352" s="1"/>
      <c r="E1352" s="110"/>
      <c r="F1352" s="1"/>
      <c r="G1352" s="1"/>
      <c r="H1352" s="110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3"/>
      <c r="U1352" s="1"/>
      <c r="V1352" s="1"/>
    </row>
    <row r="1353" spans="1:22" x14ac:dyDescent="0.25">
      <c r="A1353" s="1"/>
      <c r="B1353" s="1"/>
      <c r="C1353" s="1"/>
      <c r="D1353" s="1"/>
      <c r="E1353" s="110"/>
      <c r="F1353" s="1"/>
      <c r="G1353" s="1"/>
      <c r="H1353" s="110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3"/>
      <c r="U1353" s="1"/>
      <c r="V1353" s="1"/>
    </row>
    <row r="1354" spans="1:22" x14ac:dyDescent="0.25">
      <c r="A1354" s="1"/>
      <c r="B1354" s="1"/>
      <c r="C1354" s="1"/>
      <c r="D1354" s="1"/>
      <c r="E1354" s="110"/>
      <c r="F1354" s="1"/>
      <c r="G1354" s="1"/>
      <c r="H1354" s="110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3"/>
      <c r="U1354" s="1"/>
      <c r="V1354" s="1"/>
    </row>
    <row r="1355" spans="1:22" x14ac:dyDescent="0.25">
      <c r="A1355" s="1"/>
      <c r="B1355" s="1"/>
      <c r="C1355" s="1"/>
      <c r="D1355" s="1"/>
      <c r="E1355" s="110"/>
      <c r="F1355" s="1"/>
      <c r="G1355" s="1"/>
      <c r="H1355" s="110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3"/>
      <c r="U1355" s="1"/>
      <c r="V1355" s="1"/>
    </row>
    <row r="1356" spans="1:22" x14ac:dyDescent="0.25">
      <c r="A1356" s="1"/>
      <c r="B1356" s="1"/>
      <c r="C1356" s="1"/>
      <c r="D1356" s="1"/>
      <c r="E1356" s="110"/>
      <c r="F1356" s="1"/>
      <c r="G1356" s="1"/>
      <c r="H1356" s="110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3"/>
      <c r="U1356" s="1"/>
      <c r="V1356" s="1"/>
    </row>
    <row r="1357" spans="1:22" x14ac:dyDescent="0.25">
      <c r="A1357" s="1"/>
      <c r="B1357" s="1"/>
      <c r="C1357" s="1"/>
      <c r="D1357" s="1"/>
      <c r="E1357" s="110"/>
      <c r="F1357" s="1"/>
      <c r="G1357" s="1"/>
      <c r="H1357" s="110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3"/>
      <c r="U1357" s="1"/>
      <c r="V1357" s="1"/>
    </row>
    <row r="1358" spans="1:22" x14ac:dyDescent="0.25">
      <c r="A1358" s="1"/>
      <c r="B1358" s="1"/>
      <c r="C1358" s="1"/>
      <c r="D1358" s="1"/>
      <c r="E1358" s="110"/>
      <c r="F1358" s="1"/>
      <c r="G1358" s="1"/>
      <c r="H1358" s="110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3"/>
      <c r="U1358" s="1"/>
      <c r="V1358" s="1"/>
    </row>
    <row r="1359" spans="1:22" x14ac:dyDescent="0.25">
      <c r="A1359" s="1"/>
      <c r="B1359" s="1"/>
      <c r="C1359" s="1"/>
      <c r="D1359" s="1"/>
      <c r="E1359" s="110"/>
      <c r="F1359" s="1"/>
      <c r="G1359" s="1"/>
      <c r="H1359" s="110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3"/>
      <c r="U1359" s="1"/>
      <c r="V1359" s="1"/>
    </row>
    <row r="1360" spans="1:22" x14ac:dyDescent="0.25">
      <c r="A1360" s="1"/>
      <c r="B1360" s="1"/>
      <c r="C1360" s="1"/>
      <c r="D1360" s="1"/>
      <c r="E1360" s="110"/>
      <c r="F1360" s="1"/>
      <c r="G1360" s="1"/>
      <c r="H1360" s="110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3"/>
      <c r="U1360" s="1"/>
      <c r="V1360" s="1"/>
    </row>
    <row r="1361" spans="1:22" x14ac:dyDescent="0.25">
      <c r="A1361" s="1"/>
      <c r="B1361" s="1"/>
      <c r="C1361" s="1"/>
      <c r="D1361" s="1"/>
      <c r="E1361" s="110"/>
      <c r="F1361" s="1"/>
      <c r="G1361" s="1"/>
      <c r="H1361" s="110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3"/>
      <c r="U1361" s="1"/>
      <c r="V1361" s="1"/>
    </row>
    <row r="1362" spans="1:22" x14ac:dyDescent="0.25">
      <c r="A1362" s="1"/>
      <c r="B1362" s="1"/>
      <c r="C1362" s="1"/>
      <c r="D1362" s="1"/>
      <c r="E1362" s="110"/>
      <c r="F1362" s="1"/>
      <c r="G1362" s="1"/>
      <c r="H1362" s="110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3"/>
      <c r="U1362" s="1"/>
      <c r="V1362" s="1"/>
    </row>
    <row r="1363" spans="1:22" x14ac:dyDescent="0.25">
      <c r="A1363" s="1"/>
      <c r="B1363" s="1"/>
      <c r="C1363" s="1"/>
      <c r="D1363" s="1"/>
      <c r="E1363" s="110"/>
      <c r="F1363" s="1"/>
      <c r="G1363" s="1"/>
      <c r="H1363" s="110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3"/>
      <c r="U1363" s="1"/>
      <c r="V1363" s="1"/>
    </row>
    <row r="1364" spans="1:22" x14ac:dyDescent="0.25">
      <c r="A1364" s="1"/>
      <c r="B1364" s="1"/>
      <c r="C1364" s="1"/>
      <c r="D1364" s="1"/>
      <c r="E1364" s="110"/>
      <c r="F1364" s="1"/>
      <c r="G1364" s="1"/>
      <c r="H1364" s="110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3"/>
      <c r="U1364" s="1"/>
      <c r="V1364" s="1"/>
    </row>
    <row r="1365" spans="1:22" x14ac:dyDescent="0.25">
      <c r="A1365" s="1"/>
      <c r="B1365" s="1"/>
      <c r="C1365" s="1"/>
      <c r="D1365" s="1"/>
      <c r="E1365" s="110"/>
      <c r="F1365" s="1"/>
      <c r="G1365" s="1"/>
      <c r="H1365" s="110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3"/>
      <c r="U1365" s="1"/>
      <c r="V1365" s="1"/>
    </row>
    <row r="1366" spans="1:22" x14ac:dyDescent="0.25">
      <c r="A1366" s="1"/>
      <c r="B1366" s="1"/>
      <c r="C1366" s="1"/>
      <c r="D1366" s="1"/>
      <c r="E1366" s="110"/>
      <c r="F1366" s="1"/>
      <c r="G1366" s="1"/>
      <c r="H1366" s="110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3"/>
      <c r="U1366" s="1"/>
      <c r="V1366" s="1"/>
    </row>
    <row r="1367" spans="1:22" x14ac:dyDescent="0.25">
      <c r="A1367" s="1"/>
      <c r="B1367" s="1"/>
      <c r="C1367" s="1"/>
      <c r="D1367" s="1"/>
      <c r="E1367" s="110"/>
      <c r="F1367" s="1"/>
      <c r="G1367" s="1"/>
      <c r="H1367" s="110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3"/>
      <c r="U1367" s="1"/>
      <c r="V1367" s="1"/>
    </row>
    <row r="1368" spans="1:22" x14ac:dyDescent="0.25">
      <c r="A1368" s="1"/>
      <c r="B1368" s="1"/>
      <c r="C1368" s="1"/>
      <c r="D1368" s="1"/>
      <c r="E1368" s="110"/>
      <c r="F1368" s="1"/>
      <c r="G1368" s="1"/>
      <c r="H1368" s="110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3"/>
      <c r="U1368" s="1"/>
      <c r="V1368" s="1"/>
    </row>
    <row r="1369" spans="1:22" x14ac:dyDescent="0.25">
      <c r="A1369" s="1"/>
      <c r="B1369" s="1"/>
      <c r="C1369" s="1"/>
      <c r="D1369" s="1"/>
      <c r="E1369" s="110"/>
      <c r="F1369" s="1"/>
      <c r="G1369" s="1"/>
      <c r="H1369" s="110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3"/>
      <c r="U1369" s="1"/>
      <c r="V1369" s="1"/>
    </row>
    <row r="1370" spans="1:22" x14ac:dyDescent="0.25">
      <c r="A1370" s="1"/>
      <c r="B1370" s="1"/>
      <c r="C1370" s="1"/>
      <c r="D1370" s="1"/>
      <c r="E1370" s="110"/>
      <c r="F1370" s="1"/>
      <c r="G1370" s="1"/>
      <c r="H1370" s="110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3"/>
      <c r="U1370" s="1"/>
      <c r="V1370" s="1"/>
    </row>
    <row r="1371" spans="1:22" x14ac:dyDescent="0.25">
      <c r="A1371" s="1"/>
      <c r="B1371" s="1"/>
      <c r="C1371" s="1"/>
      <c r="D1371" s="1"/>
      <c r="E1371" s="110"/>
      <c r="F1371" s="1"/>
      <c r="G1371" s="1"/>
      <c r="H1371" s="110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3"/>
      <c r="U1371" s="1"/>
      <c r="V1371" s="1"/>
    </row>
    <row r="1372" spans="1:22" x14ac:dyDescent="0.25">
      <c r="A1372" s="1"/>
      <c r="B1372" s="1"/>
      <c r="C1372" s="1"/>
      <c r="D1372" s="1"/>
      <c r="E1372" s="110"/>
      <c r="F1372" s="1"/>
      <c r="G1372" s="1"/>
      <c r="H1372" s="110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3"/>
      <c r="U1372" s="1"/>
      <c r="V1372" s="1"/>
    </row>
    <row r="1373" spans="1:22" x14ac:dyDescent="0.25">
      <c r="A1373" s="1"/>
      <c r="B1373" s="1"/>
      <c r="C1373" s="1"/>
      <c r="D1373" s="1"/>
      <c r="E1373" s="110"/>
      <c r="F1373" s="1"/>
      <c r="G1373" s="1"/>
      <c r="H1373" s="110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3"/>
      <c r="U1373" s="1"/>
      <c r="V1373" s="1"/>
    </row>
    <row r="1374" spans="1:22" x14ac:dyDescent="0.25">
      <c r="A1374" s="1"/>
      <c r="B1374" s="1"/>
      <c r="C1374" s="1"/>
      <c r="D1374" s="1"/>
      <c r="E1374" s="110"/>
      <c r="F1374" s="1"/>
      <c r="G1374" s="1"/>
      <c r="H1374" s="110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3"/>
      <c r="U1374" s="1"/>
      <c r="V1374" s="1"/>
    </row>
    <row r="1375" spans="1:22" x14ac:dyDescent="0.25">
      <c r="A1375" s="1"/>
      <c r="B1375" s="1"/>
      <c r="C1375" s="1"/>
      <c r="D1375" s="1"/>
      <c r="E1375" s="110"/>
      <c r="F1375" s="1"/>
      <c r="G1375" s="1"/>
      <c r="H1375" s="110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3"/>
      <c r="U1375" s="1"/>
      <c r="V1375" s="1"/>
    </row>
    <row r="1376" spans="1:22" x14ac:dyDescent="0.25">
      <c r="A1376" s="1"/>
      <c r="B1376" s="1"/>
      <c r="C1376" s="1"/>
      <c r="D1376" s="1"/>
      <c r="E1376" s="110"/>
      <c r="F1376" s="1"/>
      <c r="G1376" s="1"/>
      <c r="H1376" s="110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3"/>
      <c r="U1376" s="1"/>
      <c r="V1376" s="1"/>
    </row>
    <row r="1377" spans="1:22" x14ac:dyDescent="0.25">
      <c r="A1377" s="1"/>
      <c r="B1377" s="1"/>
      <c r="C1377" s="1"/>
      <c r="D1377" s="1"/>
      <c r="E1377" s="110"/>
      <c r="F1377" s="1"/>
      <c r="G1377" s="1"/>
      <c r="H1377" s="110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3"/>
      <c r="U1377" s="1"/>
      <c r="V1377" s="1"/>
    </row>
    <row r="1378" spans="1:22" x14ac:dyDescent="0.25">
      <c r="A1378" s="1"/>
      <c r="B1378" s="1"/>
      <c r="C1378" s="1"/>
      <c r="D1378" s="1"/>
      <c r="E1378" s="110"/>
      <c r="F1378" s="1"/>
      <c r="G1378" s="1"/>
      <c r="H1378" s="110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3"/>
      <c r="U1378" s="1"/>
      <c r="V1378" s="1"/>
    </row>
    <row r="1379" spans="1:22" x14ac:dyDescent="0.25">
      <c r="A1379" s="1"/>
      <c r="B1379" s="1"/>
      <c r="C1379" s="1"/>
      <c r="D1379" s="1"/>
      <c r="E1379" s="110"/>
      <c r="F1379" s="1"/>
      <c r="G1379" s="1"/>
      <c r="H1379" s="110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3"/>
      <c r="U1379" s="1"/>
      <c r="V1379" s="1"/>
    </row>
    <row r="1380" spans="1:22" x14ac:dyDescent="0.25">
      <c r="A1380" s="1"/>
      <c r="B1380" s="1"/>
      <c r="C1380" s="1"/>
      <c r="D1380" s="1"/>
      <c r="E1380" s="110"/>
      <c r="F1380" s="1"/>
      <c r="G1380" s="1"/>
      <c r="H1380" s="110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3"/>
      <c r="U1380" s="1"/>
      <c r="V1380" s="1"/>
    </row>
    <row r="1381" spans="1:22" x14ac:dyDescent="0.25">
      <c r="A1381" s="1"/>
      <c r="B1381" s="1"/>
      <c r="C1381" s="1"/>
      <c r="D1381" s="1"/>
      <c r="E1381" s="110"/>
      <c r="F1381" s="1"/>
      <c r="G1381" s="1"/>
      <c r="H1381" s="110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3"/>
      <c r="U1381" s="1"/>
      <c r="V1381" s="1"/>
    </row>
    <row r="1382" spans="1:22" x14ac:dyDescent="0.25">
      <c r="A1382" s="1"/>
      <c r="B1382" s="1"/>
      <c r="C1382" s="1"/>
      <c r="D1382" s="1"/>
      <c r="E1382" s="110"/>
      <c r="F1382" s="1"/>
      <c r="G1382" s="1"/>
      <c r="H1382" s="110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3"/>
      <c r="U1382" s="1"/>
      <c r="V1382" s="1"/>
    </row>
    <row r="1383" spans="1:22" x14ac:dyDescent="0.25">
      <c r="A1383" s="1"/>
      <c r="B1383" s="1"/>
      <c r="C1383" s="1"/>
      <c r="D1383" s="1"/>
      <c r="E1383" s="110"/>
      <c r="F1383" s="1"/>
      <c r="G1383" s="1"/>
      <c r="H1383" s="110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3"/>
      <c r="U1383" s="1"/>
      <c r="V1383" s="1"/>
    </row>
    <row r="1384" spans="1:22" x14ac:dyDescent="0.25">
      <c r="A1384" s="1"/>
      <c r="B1384" s="1"/>
      <c r="C1384" s="1"/>
      <c r="D1384" s="1"/>
      <c r="E1384" s="110"/>
      <c r="F1384" s="1"/>
      <c r="G1384" s="1"/>
      <c r="H1384" s="110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3"/>
      <c r="U1384" s="1"/>
      <c r="V1384" s="1"/>
    </row>
    <row r="1385" spans="1:22" x14ac:dyDescent="0.25">
      <c r="A1385" s="1"/>
      <c r="B1385" s="1"/>
      <c r="C1385" s="1"/>
      <c r="D1385" s="1"/>
      <c r="E1385" s="110"/>
      <c r="F1385" s="1"/>
      <c r="G1385" s="1"/>
      <c r="H1385" s="110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3"/>
      <c r="U1385" s="1"/>
      <c r="V1385" s="1"/>
    </row>
    <row r="1386" spans="1:22" x14ac:dyDescent="0.25">
      <c r="A1386" s="1"/>
      <c r="B1386" s="1"/>
      <c r="C1386" s="1"/>
      <c r="D1386" s="1"/>
      <c r="E1386" s="110"/>
      <c r="F1386" s="1"/>
      <c r="G1386" s="1"/>
      <c r="H1386" s="110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3"/>
      <c r="U1386" s="1"/>
      <c r="V1386" s="1"/>
    </row>
    <row r="1387" spans="1:22" x14ac:dyDescent="0.25">
      <c r="A1387" s="1"/>
      <c r="B1387" s="1"/>
      <c r="C1387" s="1"/>
      <c r="D1387" s="1"/>
      <c r="E1387" s="110"/>
      <c r="F1387" s="1"/>
      <c r="G1387" s="1"/>
      <c r="H1387" s="110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3"/>
      <c r="U1387" s="1"/>
      <c r="V1387" s="1"/>
    </row>
    <row r="1388" spans="1:22" x14ac:dyDescent="0.25">
      <c r="A1388" s="1"/>
      <c r="B1388" s="1"/>
      <c r="C1388" s="1"/>
      <c r="D1388" s="1"/>
      <c r="E1388" s="110"/>
      <c r="F1388" s="1"/>
      <c r="G1388" s="1"/>
      <c r="H1388" s="110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3"/>
      <c r="U1388" s="1"/>
      <c r="V1388" s="1"/>
    </row>
    <row r="1389" spans="1:22" x14ac:dyDescent="0.25">
      <c r="A1389" s="1"/>
      <c r="B1389" s="1"/>
      <c r="C1389" s="1"/>
      <c r="D1389" s="1"/>
      <c r="E1389" s="110"/>
      <c r="F1389" s="1"/>
      <c r="G1389" s="1"/>
      <c r="H1389" s="110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3"/>
      <c r="U1389" s="1"/>
      <c r="V1389" s="1"/>
    </row>
    <row r="1390" spans="1:22" x14ac:dyDescent="0.25">
      <c r="A1390" s="1"/>
      <c r="B1390" s="1"/>
      <c r="C1390" s="1"/>
      <c r="D1390" s="1"/>
      <c r="E1390" s="110"/>
      <c r="F1390" s="1"/>
      <c r="G1390" s="1"/>
      <c r="H1390" s="110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3"/>
      <c r="U1390" s="1"/>
      <c r="V1390" s="1"/>
    </row>
    <row r="1391" spans="1:22" x14ac:dyDescent="0.25">
      <c r="A1391" s="1"/>
      <c r="B1391" s="1"/>
      <c r="C1391" s="1"/>
      <c r="D1391" s="1"/>
      <c r="E1391" s="110"/>
      <c r="F1391" s="1"/>
      <c r="G1391" s="1"/>
      <c r="H1391" s="110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3"/>
      <c r="U1391" s="1"/>
      <c r="V1391" s="1"/>
    </row>
    <row r="1392" spans="1:22" x14ac:dyDescent="0.25">
      <c r="A1392" s="1"/>
      <c r="B1392" s="1"/>
      <c r="C1392" s="1"/>
      <c r="D1392" s="1"/>
      <c r="E1392" s="110"/>
      <c r="F1392" s="1"/>
      <c r="G1392" s="1"/>
      <c r="H1392" s="110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3"/>
      <c r="U1392" s="1"/>
      <c r="V1392" s="1"/>
    </row>
    <row r="1393" spans="1:22" x14ac:dyDescent="0.25">
      <c r="A1393" s="1"/>
      <c r="B1393" s="1"/>
      <c r="C1393" s="1"/>
      <c r="D1393" s="1"/>
      <c r="E1393" s="110"/>
      <c r="F1393" s="1"/>
      <c r="G1393" s="1"/>
      <c r="H1393" s="110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3"/>
      <c r="U1393" s="1"/>
      <c r="V1393" s="1"/>
    </row>
    <row r="1394" spans="1:22" x14ac:dyDescent="0.25">
      <c r="A1394" s="1"/>
      <c r="B1394" s="1"/>
      <c r="C1394" s="1"/>
      <c r="D1394" s="1"/>
      <c r="E1394" s="110"/>
      <c r="F1394" s="1"/>
      <c r="G1394" s="1"/>
      <c r="H1394" s="110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3"/>
      <c r="U1394" s="1"/>
      <c r="V1394" s="1"/>
    </row>
    <row r="1395" spans="1:22" x14ac:dyDescent="0.25">
      <c r="A1395" s="1"/>
      <c r="B1395" s="1"/>
      <c r="C1395" s="1"/>
      <c r="D1395" s="1"/>
      <c r="E1395" s="110"/>
      <c r="F1395" s="1"/>
      <c r="G1395" s="1"/>
      <c r="H1395" s="110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3"/>
      <c r="U1395" s="1"/>
      <c r="V1395" s="1"/>
    </row>
    <row r="1396" spans="1:22" x14ac:dyDescent="0.25">
      <c r="A1396" s="1"/>
      <c r="B1396" s="1"/>
      <c r="C1396" s="1"/>
      <c r="D1396" s="1"/>
      <c r="E1396" s="110"/>
      <c r="F1396" s="1"/>
      <c r="G1396" s="1"/>
      <c r="H1396" s="110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3"/>
      <c r="U1396" s="1"/>
      <c r="V1396" s="1"/>
    </row>
    <row r="1397" spans="1:22" x14ac:dyDescent="0.25">
      <c r="A1397" s="1"/>
      <c r="B1397" s="1"/>
      <c r="C1397" s="1"/>
      <c r="D1397" s="1"/>
      <c r="E1397" s="110"/>
      <c r="F1397" s="1"/>
      <c r="G1397" s="1"/>
      <c r="H1397" s="110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3"/>
      <c r="U1397" s="1"/>
      <c r="V1397" s="1"/>
    </row>
    <row r="1398" spans="1:22" x14ac:dyDescent="0.25">
      <c r="A1398" s="1"/>
      <c r="B1398" s="1"/>
      <c r="C1398" s="1"/>
      <c r="D1398" s="1"/>
      <c r="E1398" s="110"/>
      <c r="F1398" s="1"/>
      <c r="G1398" s="1"/>
      <c r="H1398" s="110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3"/>
      <c r="U1398" s="1"/>
      <c r="V1398" s="1"/>
    </row>
    <row r="1399" spans="1:22" x14ac:dyDescent="0.25">
      <c r="A1399" s="1"/>
      <c r="B1399" s="1"/>
      <c r="C1399" s="1"/>
      <c r="D1399" s="1"/>
      <c r="E1399" s="110"/>
      <c r="F1399" s="1"/>
      <c r="G1399" s="1"/>
      <c r="H1399" s="110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3"/>
      <c r="U1399" s="1"/>
      <c r="V1399" s="1"/>
    </row>
    <row r="1400" spans="1:22" x14ac:dyDescent="0.25">
      <c r="A1400" s="1"/>
      <c r="B1400" s="1"/>
      <c r="C1400" s="1"/>
      <c r="D1400" s="1"/>
      <c r="E1400" s="110"/>
      <c r="F1400" s="1"/>
      <c r="G1400" s="1"/>
      <c r="H1400" s="110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3"/>
      <c r="U1400" s="1"/>
      <c r="V1400" s="1"/>
    </row>
    <row r="1401" spans="1:22" x14ac:dyDescent="0.25">
      <c r="A1401" s="1"/>
      <c r="B1401" s="1"/>
      <c r="C1401" s="1"/>
      <c r="D1401" s="1"/>
      <c r="E1401" s="110"/>
      <c r="F1401" s="1"/>
      <c r="G1401" s="1"/>
      <c r="H1401" s="110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3"/>
      <c r="U1401" s="1"/>
      <c r="V1401" s="1"/>
    </row>
    <row r="1402" spans="1:22" x14ac:dyDescent="0.25">
      <c r="A1402" s="1"/>
      <c r="B1402" s="1"/>
      <c r="C1402" s="1"/>
      <c r="D1402" s="1"/>
      <c r="E1402" s="110"/>
      <c r="F1402" s="1"/>
      <c r="G1402" s="1"/>
      <c r="H1402" s="110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3"/>
      <c r="U1402" s="1"/>
      <c r="V1402" s="1"/>
    </row>
    <row r="1403" spans="1:22" x14ac:dyDescent="0.25">
      <c r="A1403" s="1"/>
      <c r="B1403" s="1"/>
      <c r="C1403" s="1"/>
      <c r="D1403" s="1"/>
      <c r="E1403" s="110"/>
      <c r="F1403" s="1"/>
      <c r="G1403" s="1"/>
      <c r="H1403" s="110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3"/>
      <c r="U1403" s="1"/>
      <c r="V1403" s="1"/>
    </row>
    <row r="1404" spans="1:22" x14ac:dyDescent="0.25">
      <c r="A1404" s="1"/>
      <c r="B1404" s="1"/>
      <c r="C1404" s="1"/>
      <c r="D1404" s="1"/>
      <c r="E1404" s="110"/>
      <c r="F1404" s="1"/>
      <c r="G1404" s="1"/>
      <c r="H1404" s="110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3"/>
      <c r="U1404" s="1"/>
      <c r="V1404" s="1"/>
    </row>
    <row r="1405" spans="1:22" x14ac:dyDescent="0.25">
      <c r="A1405" s="1"/>
      <c r="B1405" s="1"/>
      <c r="C1405" s="1"/>
      <c r="D1405" s="1"/>
      <c r="E1405" s="110"/>
      <c r="F1405" s="1"/>
      <c r="G1405" s="1"/>
      <c r="H1405" s="110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3"/>
      <c r="U1405" s="1"/>
      <c r="V1405" s="1"/>
    </row>
    <row r="1406" spans="1:22" x14ac:dyDescent="0.25">
      <c r="A1406" s="1"/>
      <c r="B1406" s="1"/>
      <c r="C1406" s="1"/>
      <c r="D1406" s="1"/>
      <c r="E1406" s="110"/>
      <c r="F1406" s="1"/>
      <c r="G1406" s="1"/>
      <c r="H1406" s="110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3"/>
      <c r="U1406" s="1"/>
      <c r="V1406" s="1"/>
    </row>
    <row r="1407" spans="1:22" x14ac:dyDescent="0.25">
      <c r="A1407" s="1"/>
      <c r="B1407" s="1"/>
      <c r="C1407" s="1"/>
      <c r="D1407" s="1"/>
      <c r="E1407" s="110"/>
      <c r="F1407" s="1"/>
      <c r="G1407" s="1"/>
      <c r="H1407" s="110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3"/>
      <c r="U1407" s="1"/>
      <c r="V1407" s="1"/>
    </row>
    <row r="1408" spans="1:22" x14ac:dyDescent="0.25">
      <c r="A1408" s="1"/>
      <c r="B1408" s="1"/>
      <c r="C1408" s="1"/>
      <c r="D1408" s="1"/>
      <c r="E1408" s="110"/>
      <c r="F1408" s="1"/>
      <c r="G1408" s="1"/>
      <c r="H1408" s="110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3"/>
      <c r="U1408" s="1"/>
      <c r="V1408" s="1"/>
    </row>
    <row r="1409" spans="1:22" x14ac:dyDescent="0.25">
      <c r="A1409" s="1"/>
      <c r="B1409" s="1"/>
      <c r="C1409" s="1"/>
      <c r="D1409" s="1"/>
      <c r="E1409" s="110"/>
      <c r="F1409" s="1"/>
      <c r="G1409" s="1"/>
      <c r="H1409" s="110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3"/>
      <c r="U1409" s="1"/>
      <c r="V1409" s="1"/>
    </row>
    <row r="1410" spans="1:22" x14ac:dyDescent="0.25">
      <c r="A1410" s="1"/>
      <c r="B1410" s="1"/>
      <c r="C1410" s="1"/>
      <c r="D1410" s="1"/>
      <c r="E1410" s="110"/>
      <c r="F1410" s="1"/>
      <c r="G1410" s="1"/>
      <c r="H1410" s="110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3"/>
      <c r="U1410" s="1"/>
      <c r="V1410" s="1"/>
    </row>
    <row r="1411" spans="1:22" x14ac:dyDescent="0.25">
      <c r="A1411" s="1"/>
      <c r="B1411" s="1"/>
      <c r="C1411" s="1"/>
      <c r="D1411" s="1"/>
      <c r="E1411" s="110"/>
      <c r="F1411" s="1"/>
      <c r="G1411" s="1"/>
      <c r="H1411" s="110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3"/>
      <c r="U1411" s="1"/>
      <c r="V1411" s="1"/>
    </row>
    <row r="1412" spans="1:22" x14ac:dyDescent="0.25">
      <c r="A1412" s="1"/>
      <c r="B1412" s="1"/>
      <c r="C1412" s="1"/>
      <c r="D1412" s="1"/>
      <c r="E1412" s="110"/>
      <c r="F1412" s="1"/>
      <c r="G1412" s="1"/>
      <c r="H1412" s="110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3"/>
      <c r="U1412" s="1"/>
      <c r="V1412" s="1"/>
    </row>
    <row r="1413" spans="1:22" x14ac:dyDescent="0.25">
      <c r="A1413" s="1"/>
      <c r="B1413" s="1"/>
      <c r="C1413" s="1"/>
      <c r="D1413" s="1"/>
      <c r="E1413" s="110"/>
      <c r="F1413" s="1"/>
      <c r="G1413" s="1"/>
      <c r="H1413" s="110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3"/>
      <c r="U1413" s="1"/>
      <c r="V1413" s="1"/>
    </row>
    <row r="1414" spans="1:22" x14ac:dyDescent="0.25">
      <c r="A1414" s="1"/>
      <c r="B1414" s="1"/>
      <c r="C1414" s="1"/>
      <c r="D1414" s="1"/>
      <c r="E1414" s="110"/>
      <c r="F1414" s="1"/>
      <c r="G1414" s="1"/>
      <c r="H1414" s="110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3"/>
      <c r="U1414" s="1"/>
      <c r="V1414" s="1"/>
    </row>
    <row r="1415" spans="1:22" x14ac:dyDescent="0.25">
      <c r="A1415" s="1"/>
      <c r="B1415" s="1"/>
      <c r="C1415" s="1"/>
      <c r="D1415" s="1"/>
      <c r="E1415" s="110"/>
      <c r="F1415" s="1"/>
      <c r="G1415" s="1"/>
      <c r="H1415" s="110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3"/>
      <c r="U1415" s="1"/>
      <c r="V1415" s="1"/>
    </row>
    <row r="1416" spans="1:22" x14ac:dyDescent="0.25">
      <c r="A1416" s="1"/>
      <c r="B1416" s="1"/>
      <c r="C1416" s="1"/>
      <c r="D1416" s="1"/>
      <c r="E1416" s="110"/>
      <c r="F1416" s="1"/>
      <c r="G1416" s="1"/>
      <c r="H1416" s="110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3"/>
      <c r="U1416" s="1"/>
      <c r="V1416" s="1"/>
    </row>
    <row r="1417" spans="1:22" x14ac:dyDescent="0.25">
      <c r="A1417" s="1"/>
      <c r="B1417" s="1"/>
      <c r="C1417" s="1"/>
      <c r="D1417" s="1"/>
      <c r="E1417" s="110"/>
      <c r="F1417" s="1"/>
      <c r="G1417" s="1"/>
      <c r="H1417" s="110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3"/>
      <c r="U1417" s="1"/>
      <c r="V1417" s="1"/>
    </row>
    <row r="1418" spans="1:22" x14ac:dyDescent="0.25">
      <c r="A1418" s="1"/>
      <c r="B1418" s="1"/>
      <c r="C1418" s="1"/>
      <c r="D1418" s="1"/>
      <c r="E1418" s="110"/>
      <c r="F1418" s="1"/>
      <c r="G1418" s="1"/>
      <c r="H1418" s="110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3"/>
      <c r="U1418" s="1"/>
      <c r="V1418" s="1"/>
    </row>
    <row r="1419" spans="1:22" x14ac:dyDescent="0.25">
      <c r="A1419" s="1"/>
      <c r="B1419" s="1"/>
      <c r="C1419" s="1"/>
      <c r="D1419" s="1"/>
      <c r="E1419" s="110"/>
      <c r="F1419" s="1"/>
      <c r="G1419" s="1"/>
      <c r="H1419" s="110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3"/>
      <c r="U1419" s="1"/>
      <c r="V1419" s="1"/>
    </row>
    <row r="1420" spans="1:22" x14ac:dyDescent="0.25">
      <c r="A1420" s="1"/>
      <c r="B1420" s="1"/>
      <c r="C1420" s="1"/>
      <c r="D1420" s="1"/>
      <c r="E1420" s="110"/>
      <c r="F1420" s="1"/>
      <c r="G1420" s="1"/>
      <c r="H1420" s="110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3"/>
      <c r="U1420" s="1"/>
      <c r="V1420" s="1"/>
    </row>
    <row r="1421" spans="1:22" x14ac:dyDescent="0.25">
      <c r="A1421" s="1"/>
      <c r="B1421" s="1"/>
      <c r="C1421" s="1"/>
      <c r="D1421" s="1"/>
      <c r="E1421" s="110"/>
      <c r="F1421" s="1"/>
      <c r="G1421" s="1"/>
      <c r="H1421" s="110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3"/>
      <c r="U1421" s="1"/>
      <c r="V1421" s="1"/>
    </row>
    <row r="1422" spans="1:22" x14ac:dyDescent="0.25">
      <c r="A1422" s="1"/>
      <c r="B1422" s="1"/>
      <c r="C1422" s="1"/>
      <c r="D1422" s="1"/>
      <c r="E1422" s="110"/>
      <c r="F1422" s="1"/>
      <c r="G1422" s="1"/>
      <c r="H1422" s="110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3"/>
      <c r="U1422" s="1"/>
      <c r="V1422" s="1"/>
    </row>
    <row r="1423" spans="1:22" x14ac:dyDescent="0.25">
      <c r="A1423" s="1"/>
      <c r="B1423" s="1"/>
      <c r="C1423" s="1"/>
      <c r="D1423" s="1"/>
      <c r="E1423" s="110"/>
      <c r="F1423" s="1"/>
      <c r="G1423" s="1"/>
      <c r="H1423" s="110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3"/>
      <c r="U1423" s="1"/>
      <c r="V1423" s="1"/>
    </row>
    <row r="1424" spans="1:22" x14ac:dyDescent="0.25">
      <c r="A1424" s="1"/>
      <c r="B1424" s="1"/>
      <c r="C1424" s="1"/>
      <c r="D1424" s="1"/>
      <c r="E1424" s="110"/>
      <c r="F1424" s="1"/>
      <c r="G1424" s="1"/>
      <c r="H1424" s="110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3"/>
      <c r="U1424" s="1"/>
      <c r="V1424" s="1"/>
    </row>
    <row r="1425" spans="1:22" x14ac:dyDescent="0.25">
      <c r="A1425" s="1"/>
      <c r="B1425" s="1"/>
      <c r="C1425" s="1"/>
      <c r="D1425" s="1"/>
      <c r="E1425" s="110"/>
      <c r="F1425" s="1"/>
      <c r="G1425" s="1"/>
      <c r="H1425" s="110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3"/>
      <c r="U1425" s="1"/>
      <c r="V1425" s="1"/>
    </row>
    <row r="1426" spans="1:22" x14ac:dyDescent="0.25">
      <c r="A1426" s="1"/>
      <c r="B1426" s="1"/>
      <c r="C1426" s="1"/>
      <c r="D1426" s="1"/>
      <c r="E1426" s="110"/>
      <c r="F1426" s="1"/>
      <c r="G1426" s="1"/>
      <c r="H1426" s="110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3"/>
      <c r="U1426" s="1"/>
      <c r="V1426" s="1"/>
    </row>
    <row r="1427" spans="1:22" x14ac:dyDescent="0.25">
      <c r="A1427" s="1"/>
      <c r="B1427" s="1"/>
      <c r="C1427" s="1"/>
      <c r="D1427" s="1"/>
      <c r="E1427" s="110"/>
      <c r="F1427" s="1"/>
      <c r="G1427" s="1"/>
      <c r="H1427" s="110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3"/>
      <c r="U1427" s="1"/>
      <c r="V1427" s="1"/>
    </row>
    <row r="1428" spans="1:22" x14ac:dyDescent="0.25">
      <c r="A1428" s="1"/>
      <c r="B1428" s="1"/>
      <c r="C1428" s="1"/>
      <c r="D1428" s="1"/>
      <c r="E1428" s="110"/>
      <c r="F1428" s="1"/>
      <c r="G1428" s="1"/>
      <c r="H1428" s="110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3"/>
      <c r="U1428" s="1"/>
      <c r="V1428" s="1"/>
    </row>
    <row r="1429" spans="1:22" x14ac:dyDescent="0.25">
      <c r="A1429" s="1"/>
      <c r="B1429" s="1"/>
      <c r="C1429" s="1"/>
      <c r="D1429" s="1"/>
      <c r="E1429" s="110"/>
      <c r="F1429" s="1"/>
      <c r="G1429" s="1"/>
      <c r="H1429" s="110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3"/>
      <c r="U1429" s="1"/>
      <c r="V1429" s="1"/>
    </row>
    <row r="1430" spans="1:22" x14ac:dyDescent="0.25">
      <c r="A1430" s="1"/>
      <c r="B1430" s="1"/>
      <c r="C1430" s="1"/>
      <c r="D1430" s="1"/>
      <c r="E1430" s="110"/>
      <c r="F1430" s="1"/>
      <c r="G1430" s="1"/>
      <c r="H1430" s="110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3"/>
      <c r="U1430" s="1"/>
      <c r="V1430" s="1"/>
    </row>
    <row r="1431" spans="1:22" x14ac:dyDescent="0.25">
      <c r="A1431" s="1"/>
      <c r="B1431" s="1"/>
      <c r="C1431" s="1"/>
      <c r="D1431" s="1"/>
      <c r="E1431" s="110"/>
      <c r="F1431" s="1"/>
      <c r="G1431" s="1"/>
      <c r="H1431" s="110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3"/>
      <c r="U1431" s="1"/>
      <c r="V1431" s="1"/>
    </row>
    <row r="1432" spans="1:22" x14ac:dyDescent="0.25">
      <c r="A1432" s="1"/>
      <c r="B1432" s="1"/>
      <c r="C1432" s="1"/>
      <c r="D1432" s="1"/>
      <c r="E1432" s="110"/>
      <c r="F1432" s="1"/>
      <c r="G1432" s="1"/>
      <c r="H1432" s="110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3"/>
      <c r="U1432" s="1"/>
      <c r="V1432" s="1"/>
    </row>
    <row r="1433" spans="1:22" x14ac:dyDescent="0.25">
      <c r="A1433" s="1"/>
      <c r="B1433" s="1"/>
      <c r="C1433" s="1"/>
      <c r="D1433" s="1"/>
      <c r="E1433" s="110"/>
      <c r="F1433" s="1"/>
      <c r="G1433" s="1"/>
      <c r="H1433" s="110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3"/>
      <c r="U1433" s="1"/>
      <c r="V1433" s="1"/>
    </row>
    <row r="1434" spans="1:22" x14ac:dyDescent="0.25">
      <c r="A1434" s="1"/>
      <c r="B1434" s="1"/>
      <c r="C1434" s="1"/>
      <c r="D1434" s="1"/>
      <c r="E1434" s="110"/>
      <c r="F1434" s="1"/>
      <c r="G1434" s="1"/>
      <c r="H1434" s="110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3"/>
      <c r="U1434" s="1"/>
      <c r="V1434" s="1"/>
    </row>
    <row r="1435" spans="1:22" x14ac:dyDescent="0.25">
      <c r="A1435" s="1"/>
      <c r="B1435" s="1"/>
      <c r="C1435" s="1"/>
      <c r="D1435" s="1"/>
      <c r="E1435" s="110"/>
      <c r="F1435" s="1"/>
      <c r="G1435" s="1"/>
      <c r="H1435" s="110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3"/>
      <c r="U1435" s="1"/>
      <c r="V1435" s="1"/>
    </row>
    <row r="1436" spans="1:22" x14ac:dyDescent="0.25">
      <c r="A1436" s="1"/>
      <c r="B1436" s="1"/>
      <c r="C1436" s="1"/>
      <c r="D1436" s="1"/>
      <c r="E1436" s="110"/>
      <c r="F1436" s="1"/>
      <c r="G1436" s="1"/>
      <c r="H1436" s="110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3"/>
      <c r="U1436" s="1"/>
      <c r="V1436" s="1"/>
    </row>
    <row r="1437" spans="1:22" x14ac:dyDescent="0.25">
      <c r="A1437" s="1"/>
      <c r="B1437" s="1"/>
      <c r="C1437" s="1"/>
      <c r="D1437" s="1"/>
      <c r="E1437" s="110"/>
      <c r="F1437" s="1"/>
      <c r="G1437" s="1"/>
      <c r="H1437" s="110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3"/>
      <c r="U1437" s="1"/>
      <c r="V1437" s="1"/>
    </row>
    <row r="1438" spans="1:22" x14ac:dyDescent="0.25">
      <c r="A1438" s="1"/>
      <c r="B1438" s="1"/>
      <c r="C1438" s="1"/>
      <c r="D1438" s="1"/>
      <c r="E1438" s="110"/>
      <c r="F1438" s="1"/>
      <c r="G1438" s="1"/>
      <c r="H1438" s="110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3"/>
      <c r="U1438" s="1"/>
      <c r="V1438" s="1"/>
    </row>
    <row r="1439" spans="1:22" x14ac:dyDescent="0.25">
      <c r="A1439" s="1"/>
      <c r="B1439" s="1"/>
      <c r="C1439" s="1"/>
      <c r="D1439" s="1"/>
      <c r="E1439" s="110"/>
      <c r="F1439" s="1"/>
      <c r="G1439" s="1"/>
      <c r="H1439" s="110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3"/>
      <c r="U1439" s="1"/>
      <c r="V1439" s="1"/>
    </row>
    <row r="1440" spans="1:22" x14ac:dyDescent="0.25">
      <c r="A1440" s="1"/>
      <c r="B1440" s="1"/>
      <c r="C1440" s="1"/>
      <c r="D1440" s="1"/>
      <c r="E1440" s="110"/>
      <c r="F1440" s="1"/>
      <c r="G1440" s="1"/>
      <c r="H1440" s="110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3"/>
      <c r="U1440" s="1"/>
      <c r="V1440" s="1"/>
    </row>
    <row r="1441" spans="1:22" x14ac:dyDescent="0.25">
      <c r="A1441" s="1"/>
      <c r="B1441" s="1"/>
      <c r="C1441" s="1"/>
      <c r="D1441" s="1"/>
      <c r="E1441" s="110"/>
      <c r="F1441" s="1"/>
      <c r="G1441" s="1"/>
      <c r="H1441" s="110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3"/>
      <c r="U1441" s="1"/>
      <c r="V1441" s="1"/>
    </row>
    <row r="1442" spans="1:22" x14ac:dyDescent="0.25">
      <c r="A1442" s="1"/>
      <c r="B1442" s="1"/>
      <c r="C1442" s="1"/>
      <c r="D1442" s="1"/>
      <c r="E1442" s="110"/>
      <c r="F1442" s="1"/>
      <c r="G1442" s="1"/>
      <c r="H1442" s="110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3"/>
      <c r="U1442" s="1"/>
      <c r="V1442" s="1"/>
    </row>
    <row r="1443" spans="1:22" x14ac:dyDescent="0.25">
      <c r="A1443" s="1"/>
      <c r="B1443" s="1"/>
      <c r="C1443" s="1"/>
      <c r="D1443" s="1"/>
      <c r="E1443" s="110"/>
      <c r="F1443" s="1"/>
      <c r="G1443" s="1"/>
      <c r="H1443" s="110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3"/>
      <c r="U1443" s="1"/>
      <c r="V1443" s="1"/>
    </row>
    <row r="1444" spans="1:22" x14ac:dyDescent="0.25">
      <c r="A1444" s="1"/>
      <c r="B1444" s="1"/>
      <c r="C1444" s="1"/>
      <c r="D1444" s="1"/>
      <c r="E1444" s="110"/>
      <c r="F1444" s="1"/>
      <c r="G1444" s="1"/>
      <c r="H1444" s="110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3"/>
      <c r="U1444" s="1"/>
      <c r="V1444" s="1"/>
    </row>
    <row r="1445" spans="1:22" x14ac:dyDescent="0.25">
      <c r="A1445" s="1"/>
      <c r="B1445" s="1"/>
      <c r="C1445" s="1"/>
      <c r="D1445" s="1"/>
      <c r="E1445" s="110"/>
      <c r="F1445" s="1"/>
      <c r="G1445" s="1"/>
      <c r="H1445" s="110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3"/>
      <c r="U1445" s="1"/>
      <c r="V1445" s="1"/>
    </row>
    <row r="1446" spans="1:22" x14ac:dyDescent="0.25">
      <c r="A1446" s="1"/>
      <c r="B1446" s="1"/>
      <c r="C1446" s="1"/>
      <c r="D1446" s="1"/>
      <c r="E1446" s="110"/>
      <c r="F1446" s="1"/>
      <c r="G1446" s="1"/>
      <c r="H1446" s="110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3"/>
      <c r="U1446" s="1"/>
      <c r="V1446" s="1"/>
    </row>
    <row r="1447" spans="1:22" x14ac:dyDescent="0.25">
      <c r="A1447" s="1"/>
      <c r="B1447" s="1"/>
      <c r="C1447" s="1"/>
      <c r="D1447" s="1"/>
      <c r="E1447" s="110"/>
      <c r="F1447" s="1"/>
      <c r="G1447" s="1"/>
      <c r="H1447" s="110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3"/>
      <c r="U1447" s="1"/>
      <c r="V1447" s="1"/>
    </row>
    <row r="1448" spans="1:22" x14ac:dyDescent="0.25">
      <c r="A1448" s="1"/>
      <c r="B1448" s="1"/>
      <c r="C1448" s="1"/>
      <c r="D1448" s="1"/>
      <c r="E1448" s="110"/>
      <c r="F1448" s="1"/>
      <c r="G1448" s="1"/>
      <c r="H1448" s="110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3"/>
      <c r="U1448" s="1"/>
      <c r="V1448" s="1"/>
    </row>
    <row r="1449" spans="1:22" x14ac:dyDescent="0.25">
      <c r="A1449" s="1"/>
      <c r="B1449" s="1"/>
      <c r="C1449" s="1"/>
      <c r="D1449" s="1"/>
      <c r="E1449" s="110"/>
      <c r="F1449" s="1"/>
      <c r="G1449" s="1"/>
      <c r="H1449" s="110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3"/>
      <c r="U1449" s="1"/>
      <c r="V1449" s="1"/>
    </row>
    <row r="1450" spans="1:22" x14ac:dyDescent="0.25">
      <c r="A1450" s="1"/>
      <c r="B1450" s="1"/>
      <c r="C1450" s="1"/>
      <c r="D1450" s="1"/>
      <c r="E1450" s="110"/>
      <c r="F1450" s="1"/>
      <c r="G1450" s="1"/>
      <c r="H1450" s="110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3"/>
      <c r="U1450" s="1"/>
      <c r="V1450" s="1"/>
    </row>
    <row r="1451" spans="1:22" x14ac:dyDescent="0.25">
      <c r="A1451" s="1"/>
      <c r="B1451" s="1"/>
      <c r="C1451" s="1"/>
      <c r="D1451" s="1"/>
      <c r="E1451" s="110"/>
      <c r="F1451" s="1"/>
      <c r="G1451" s="1"/>
      <c r="H1451" s="110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3"/>
      <c r="U1451" s="1"/>
      <c r="V1451" s="1"/>
    </row>
    <row r="1452" spans="1:22" x14ac:dyDescent="0.25">
      <c r="A1452" s="1"/>
      <c r="B1452" s="1"/>
      <c r="C1452" s="1"/>
      <c r="D1452" s="1"/>
      <c r="E1452" s="110"/>
      <c r="F1452" s="1"/>
      <c r="G1452" s="1"/>
      <c r="H1452" s="110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3"/>
      <c r="U1452" s="1"/>
      <c r="V1452" s="1"/>
    </row>
    <row r="1453" spans="1:22" x14ac:dyDescent="0.25">
      <c r="A1453" s="1"/>
      <c r="B1453" s="1"/>
      <c r="C1453" s="1"/>
      <c r="D1453" s="1"/>
      <c r="E1453" s="110"/>
      <c r="F1453" s="1"/>
      <c r="G1453" s="1"/>
      <c r="H1453" s="110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3"/>
      <c r="U1453" s="1"/>
      <c r="V1453" s="1"/>
    </row>
    <row r="1454" spans="1:22" x14ac:dyDescent="0.25">
      <c r="A1454" s="1"/>
      <c r="B1454" s="1"/>
      <c r="C1454" s="1"/>
      <c r="D1454" s="1"/>
      <c r="E1454" s="110"/>
      <c r="F1454" s="1"/>
      <c r="G1454" s="1"/>
      <c r="H1454" s="110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3"/>
      <c r="U1454" s="1"/>
      <c r="V1454" s="1"/>
    </row>
    <row r="1455" spans="1:22" x14ac:dyDescent="0.25">
      <c r="A1455" s="1"/>
      <c r="B1455" s="1"/>
      <c r="C1455" s="1"/>
      <c r="D1455" s="1"/>
      <c r="E1455" s="110"/>
      <c r="F1455" s="1"/>
      <c r="G1455" s="1"/>
      <c r="H1455" s="110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3"/>
      <c r="U1455" s="1"/>
      <c r="V1455" s="1"/>
    </row>
    <row r="1456" spans="1:22" x14ac:dyDescent="0.25">
      <c r="A1456" s="1"/>
      <c r="B1456" s="1"/>
      <c r="C1456" s="1"/>
      <c r="D1456" s="1"/>
      <c r="E1456" s="110"/>
      <c r="F1456" s="1"/>
      <c r="G1456" s="1"/>
      <c r="H1456" s="110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3"/>
      <c r="U1456" s="1"/>
      <c r="V1456" s="1"/>
    </row>
    <row r="1457" spans="1:22" x14ac:dyDescent="0.25">
      <c r="A1457" s="1"/>
      <c r="B1457" s="1"/>
      <c r="C1457" s="1"/>
      <c r="D1457" s="1"/>
      <c r="E1457" s="110"/>
      <c r="F1457" s="1"/>
      <c r="G1457" s="1"/>
      <c r="H1457" s="110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3"/>
      <c r="U1457" s="1"/>
      <c r="V1457" s="1"/>
    </row>
    <row r="1458" spans="1:22" x14ac:dyDescent="0.25">
      <c r="A1458" s="1"/>
      <c r="B1458" s="1"/>
      <c r="C1458" s="1"/>
      <c r="D1458" s="1"/>
      <c r="E1458" s="110"/>
      <c r="F1458" s="1"/>
      <c r="G1458" s="1"/>
      <c r="H1458" s="110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3"/>
      <c r="U1458" s="1"/>
      <c r="V1458" s="1"/>
    </row>
    <row r="1459" spans="1:22" x14ac:dyDescent="0.25">
      <c r="A1459" s="1"/>
      <c r="B1459" s="1"/>
      <c r="C1459" s="1"/>
      <c r="D1459" s="1"/>
      <c r="E1459" s="110"/>
      <c r="F1459" s="1"/>
      <c r="G1459" s="1"/>
      <c r="H1459" s="110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3"/>
      <c r="U1459" s="1"/>
      <c r="V1459" s="1"/>
    </row>
    <row r="1460" spans="1:22" x14ac:dyDescent="0.25">
      <c r="A1460" s="1"/>
      <c r="B1460" s="1"/>
      <c r="C1460" s="1"/>
      <c r="D1460" s="1"/>
      <c r="E1460" s="110"/>
      <c r="F1460" s="1"/>
      <c r="G1460" s="1"/>
      <c r="H1460" s="110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3"/>
      <c r="U1460" s="1"/>
      <c r="V1460" s="1"/>
    </row>
    <row r="1461" spans="1:22" x14ac:dyDescent="0.25">
      <c r="A1461" s="1"/>
      <c r="B1461" s="1"/>
      <c r="C1461" s="1"/>
      <c r="D1461" s="1"/>
      <c r="E1461" s="110"/>
      <c r="F1461" s="1"/>
      <c r="G1461" s="1"/>
      <c r="H1461" s="110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3"/>
      <c r="U1461" s="1"/>
      <c r="V1461" s="1"/>
    </row>
    <row r="1462" spans="1:22" x14ac:dyDescent="0.25">
      <c r="A1462" s="1"/>
      <c r="B1462" s="1"/>
      <c r="C1462" s="1"/>
      <c r="D1462" s="1"/>
      <c r="E1462" s="110"/>
      <c r="F1462" s="1"/>
      <c r="G1462" s="1"/>
      <c r="H1462" s="110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3"/>
      <c r="U1462" s="1"/>
      <c r="V1462" s="1"/>
    </row>
    <row r="1463" spans="1:22" x14ac:dyDescent="0.25">
      <c r="A1463" s="1"/>
      <c r="B1463" s="1"/>
      <c r="C1463" s="1"/>
      <c r="D1463" s="1"/>
      <c r="E1463" s="110"/>
      <c r="F1463" s="1"/>
      <c r="G1463" s="1"/>
      <c r="H1463" s="110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3"/>
      <c r="U1463" s="1"/>
      <c r="V1463" s="1"/>
    </row>
    <row r="1464" spans="1:22" x14ac:dyDescent="0.25">
      <c r="A1464" s="1"/>
      <c r="B1464" s="1"/>
      <c r="C1464" s="1"/>
      <c r="D1464" s="1"/>
      <c r="E1464" s="110"/>
      <c r="F1464" s="1"/>
      <c r="G1464" s="1"/>
      <c r="H1464" s="110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3"/>
      <c r="U1464" s="1"/>
      <c r="V1464" s="1"/>
    </row>
    <row r="1465" spans="1:22" x14ac:dyDescent="0.25">
      <c r="A1465" s="1"/>
      <c r="B1465" s="1"/>
      <c r="C1465" s="1"/>
      <c r="D1465" s="1"/>
      <c r="E1465" s="110"/>
      <c r="F1465" s="1"/>
      <c r="G1465" s="1"/>
      <c r="H1465" s="110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3"/>
      <c r="U1465" s="1"/>
      <c r="V1465" s="1"/>
    </row>
    <row r="1466" spans="1:22" x14ac:dyDescent="0.25">
      <c r="A1466" s="1"/>
      <c r="B1466" s="1"/>
      <c r="C1466" s="1"/>
      <c r="D1466" s="1"/>
      <c r="E1466" s="110"/>
      <c r="F1466" s="1"/>
      <c r="G1466" s="1"/>
      <c r="H1466" s="110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3"/>
      <c r="U1466" s="1"/>
      <c r="V1466" s="1"/>
    </row>
    <row r="1467" spans="1:22" x14ac:dyDescent="0.25">
      <c r="A1467" s="1"/>
      <c r="B1467" s="1"/>
      <c r="C1467" s="1"/>
      <c r="D1467" s="1"/>
      <c r="E1467" s="110"/>
      <c r="F1467" s="1"/>
      <c r="G1467" s="1"/>
      <c r="H1467" s="110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3"/>
      <c r="U1467" s="1"/>
      <c r="V1467" s="1"/>
    </row>
    <row r="1468" spans="1:22" x14ac:dyDescent="0.25">
      <c r="A1468" s="1"/>
      <c r="B1468" s="1"/>
      <c r="C1468" s="1"/>
      <c r="D1468" s="1"/>
      <c r="E1468" s="110"/>
      <c r="F1468" s="1"/>
      <c r="G1468" s="1"/>
      <c r="H1468" s="110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3"/>
      <c r="U1468" s="1"/>
      <c r="V1468" s="1"/>
    </row>
    <row r="1469" spans="1:22" x14ac:dyDescent="0.25">
      <c r="A1469" s="1"/>
      <c r="B1469" s="1"/>
      <c r="C1469" s="1"/>
      <c r="D1469" s="1"/>
      <c r="E1469" s="110"/>
      <c r="F1469" s="1"/>
      <c r="G1469" s="1"/>
      <c r="H1469" s="110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3"/>
      <c r="U1469" s="1"/>
      <c r="V1469" s="1"/>
    </row>
    <row r="1470" spans="1:22" x14ac:dyDescent="0.25">
      <c r="A1470" s="1"/>
      <c r="B1470" s="1"/>
      <c r="C1470" s="1"/>
      <c r="D1470" s="1"/>
      <c r="E1470" s="110"/>
      <c r="F1470" s="1"/>
      <c r="G1470" s="1"/>
      <c r="H1470" s="110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3"/>
      <c r="U1470" s="1"/>
      <c r="V1470" s="1"/>
    </row>
    <row r="1471" spans="1:22" x14ac:dyDescent="0.25">
      <c r="A1471" s="1"/>
      <c r="B1471" s="1"/>
      <c r="C1471" s="1"/>
      <c r="D1471" s="1"/>
      <c r="E1471" s="110"/>
      <c r="F1471" s="1"/>
      <c r="G1471" s="1"/>
      <c r="H1471" s="110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3"/>
      <c r="U1471" s="1"/>
      <c r="V1471" s="1"/>
    </row>
    <row r="1472" spans="1:22" x14ac:dyDescent="0.25">
      <c r="A1472" s="1"/>
      <c r="B1472" s="1"/>
      <c r="C1472" s="1"/>
      <c r="D1472" s="1"/>
      <c r="E1472" s="110"/>
      <c r="F1472" s="1"/>
      <c r="G1472" s="1"/>
      <c r="H1472" s="110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3"/>
      <c r="U1472" s="1"/>
      <c r="V1472" s="1"/>
    </row>
    <row r="1473" spans="1:22" x14ac:dyDescent="0.25">
      <c r="A1473" s="1"/>
      <c r="B1473" s="1"/>
      <c r="C1473" s="1"/>
      <c r="D1473" s="1"/>
      <c r="E1473" s="110"/>
      <c r="F1473" s="1"/>
      <c r="G1473" s="1"/>
      <c r="H1473" s="110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3"/>
      <c r="U1473" s="1"/>
      <c r="V1473" s="1"/>
    </row>
    <row r="1474" spans="1:22" x14ac:dyDescent="0.25">
      <c r="A1474" s="1"/>
      <c r="B1474" s="1"/>
      <c r="C1474" s="1"/>
      <c r="D1474" s="1"/>
      <c r="E1474" s="110"/>
      <c r="F1474" s="1"/>
      <c r="G1474" s="1"/>
      <c r="H1474" s="110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3"/>
      <c r="U1474" s="1"/>
      <c r="V1474" s="1"/>
    </row>
    <row r="1475" spans="1:22" x14ac:dyDescent="0.25">
      <c r="A1475" s="1"/>
      <c r="B1475" s="1"/>
      <c r="C1475" s="1"/>
      <c r="D1475" s="1"/>
      <c r="E1475" s="110"/>
      <c r="F1475" s="1"/>
      <c r="G1475" s="1"/>
      <c r="H1475" s="110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3"/>
      <c r="U1475" s="1"/>
      <c r="V1475" s="1"/>
    </row>
    <row r="1476" spans="1:22" x14ac:dyDescent="0.25">
      <c r="A1476" s="1"/>
      <c r="B1476" s="1"/>
      <c r="C1476" s="1"/>
      <c r="D1476" s="1"/>
      <c r="E1476" s="110"/>
      <c r="F1476" s="1"/>
      <c r="G1476" s="1"/>
      <c r="H1476" s="110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3"/>
      <c r="U1476" s="1"/>
      <c r="V1476" s="1"/>
    </row>
    <row r="1477" spans="1:22" x14ac:dyDescent="0.25">
      <c r="A1477" s="1"/>
      <c r="B1477" s="1"/>
      <c r="C1477" s="1"/>
      <c r="D1477" s="1"/>
      <c r="E1477" s="110"/>
      <c r="F1477" s="1"/>
      <c r="G1477" s="1"/>
      <c r="H1477" s="110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3"/>
      <c r="U1477" s="1"/>
      <c r="V1477" s="1"/>
    </row>
    <row r="1478" spans="1:22" x14ac:dyDescent="0.25">
      <c r="A1478" s="1"/>
      <c r="B1478" s="1"/>
      <c r="C1478" s="1"/>
      <c r="D1478" s="1"/>
      <c r="E1478" s="110"/>
      <c r="F1478" s="1"/>
      <c r="G1478" s="1"/>
      <c r="H1478" s="110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3"/>
      <c r="U1478" s="1"/>
      <c r="V1478" s="1"/>
    </row>
    <row r="1479" spans="1:22" x14ac:dyDescent="0.25">
      <c r="A1479" s="1"/>
      <c r="B1479" s="1"/>
      <c r="C1479" s="1"/>
      <c r="D1479" s="1"/>
      <c r="E1479" s="110"/>
      <c r="F1479" s="1"/>
      <c r="G1479" s="1"/>
      <c r="H1479" s="110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3"/>
      <c r="U1479" s="1"/>
      <c r="V1479" s="1"/>
    </row>
    <row r="1480" spans="1:22" x14ac:dyDescent="0.25">
      <c r="A1480" s="1"/>
      <c r="B1480" s="1"/>
      <c r="C1480" s="1"/>
      <c r="D1480" s="1"/>
      <c r="E1480" s="110"/>
      <c r="F1480" s="1"/>
      <c r="G1480" s="1"/>
      <c r="H1480" s="110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3"/>
      <c r="U1480" s="1"/>
      <c r="V1480" s="1"/>
    </row>
    <row r="1481" spans="1:22" x14ac:dyDescent="0.25">
      <c r="A1481" s="1"/>
      <c r="B1481" s="1"/>
      <c r="C1481" s="1"/>
      <c r="D1481" s="1"/>
      <c r="E1481" s="110"/>
      <c r="F1481" s="1"/>
      <c r="G1481" s="1"/>
      <c r="H1481" s="110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3"/>
      <c r="U1481" s="1"/>
      <c r="V1481" s="1"/>
    </row>
    <row r="1482" spans="1:22" x14ac:dyDescent="0.25">
      <c r="A1482" s="1"/>
      <c r="B1482" s="1"/>
      <c r="C1482" s="1"/>
      <c r="D1482" s="1"/>
      <c r="E1482" s="110"/>
      <c r="F1482" s="1"/>
      <c r="G1482" s="1"/>
      <c r="H1482" s="110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3"/>
      <c r="U1482" s="1"/>
      <c r="V1482" s="1"/>
    </row>
    <row r="1483" spans="1:22" x14ac:dyDescent="0.25">
      <c r="A1483" s="1"/>
      <c r="B1483" s="1"/>
      <c r="C1483" s="1"/>
      <c r="D1483" s="1"/>
      <c r="E1483" s="110"/>
      <c r="F1483" s="1"/>
      <c r="G1483" s="1"/>
      <c r="H1483" s="110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3"/>
      <c r="U1483" s="1"/>
      <c r="V1483" s="1"/>
    </row>
    <row r="1484" spans="1:22" x14ac:dyDescent="0.25">
      <c r="A1484" s="1"/>
      <c r="B1484" s="1"/>
      <c r="C1484" s="1"/>
      <c r="D1484" s="1"/>
      <c r="E1484" s="110"/>
      <c r="F1484" s="1"/>
      <c r="G1484" s="1"/>
      <c r="H1484" s="110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3"/>
      <c r="U1484" s="1"/>
      <c r="V1484" s="1"/>
    </row>
    <row r="1485" spans="1:22" x14ac:dyDescent="0.25">
      <c r="A1485" s="1"/>
      <c r="B1485" s="1"/>
      <c r="C1485" s="1"/>
      <c r="D1485" s="1"/>
      <c r="E1485" s="110"/>
      <c r="F1485" s="1"/>
      <c r="G1485" s="1"/>
      <c r="H1485" s="110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3"/>
      <c r="U1485" s="1"/>
      <c r="V1485" s="1"/>
    </row>
    <row r="1486" spans="1:22" x14ac:dyDescent="0.25">
      <c r="A1486" s="1"/>
      <c r="B1486" s="1"/>
      <c r="C1486" s="1"/>
      <c r="D1486" s="1"/>
      <c r="E1486" s="110"/>
      <c r="F1486" s="1"/>
      <c r="G1486" s="1"/>
      <c r="H1486" s="110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3"/>
      <c r="U1486" s="1"/>
      <c r="V1486" s="1"/>
    </row>
    <row r="1487" spans="1:22" x14ac:dyDescent="0.25">
      <c r="A1487" s="1"/>
      <c r="B1487" s="1"/>
      <c r="C1487" s="1"/>
      <c r="D1487" s="1"/>
      <c r="E1487" s="110"/>
      <c r="F1487" s="1"/>
      <c r="G1487" s="1"/>
      <c r="H1487" s="110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3"/>
      <c r="U1487" s="1"/>
      <c r="V1487" s="1"/>
    </row>
    <row r="1488" spans="1:22" x14ac:dyDescent="0.25">
      <c r="A1488" s="1"/>
      <c r="B1488" s="1"/>
      <c r="C1488" s="1"/>
      <c r="D1488" s="1"/>
      <c r="E1488" s="110"/>
      <c r="F1488" s="1"/>
      <c r="G1488" s="1"/>
      <c r="H1488" s="110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3"/>
      <c r="U1488" s="1"/>
      <c r="V1488" s="1"/>
    </row>
    <row r="1489" spans="1:22" x14ac:dyDescent="0.25">
      <c r="A1489" s="1"/>
      <c r="B1489" s="1"/>
      <c r="C1489" s="1"/>
      <c r="D1489" s="1"/>
      <c r="E1489" s="110"/>
      <c r="F1489" s="1"/>
      <c r="G1489" s="1"/>
      <c r="H1489" s="110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3"/>
      <c r="U1489" s="1"/>
      <c r="V1489" s="1"/>
    </row>
    <row r="1490" spans="1:22" x14ac:dyDescent="0.25">
      <c r="A1490" s="1"/>
      <c r="B1490" s="1"/>
      <c r="C1490" s="1"/>
      <c r="D1490" s="1"/>
      <c r="E1490" s="110"/>
      <c r="F1490" s="1"/>
      <c r="G1490" s="1"/>
      <c r="H1490" s="110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3"/>
      <c r="U1490" s="1"/>
      <c r="V1490" s="1"/>
    </row>
    <row r="1491" spans="1:22" x14ac:dyDescent="0.25">
      <c r="A1491" s="1"/>
      <c r="B1491" s="1"/>
      <c r="C1491" s="1"/>
      <c r="D1491" s="1"/>
      <c r="E1491" s="110"/>
      <c r="F1491" s="1"/>
      <c r="G1491" s="1"/>
      <c r="H1491" s="110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3"/>
      <c r="U1491" s="1"/>
      <c r="V1491" s="1"/>
    </row>
    <row r="1492" spans="1:22" x14ac:dyDescent="0.25">
      <c r="A1492" s="1"/>
      <c r="B1492" s="1"/>
      <c r="C1492" s="1"/>
      <c r="D1492" s="1"/>
      <c r="E1492" s="110"/>
      <c r="F1492" s="1"/>
      <c r="G1492" s="1"/>
      <c r="H1492" s="110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3"/>
      <c r="U1492" s="1"/>
      <c r="V1492" s="1"/>
    </row>
    <row r="1493" spans="1:22" x14ac:dyDescent="0.25">
      <c r="A1493" s="1"/>
      <c r="B1493" s="1"/>
      <c r="C1493" s="1"/>
      <c r="D1493" s="1"/>
      <c r="E1493" s="110"/>
      <c r="F1493" s="1"/>
      <c r="G1493" s="1"/>
      <c r="H1493" s="110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3"/>
      <c r="U1493" s="1"/>
      <c r="V1493" s="1"/>
    </row>
    <row r="1494" spans="1:22" x14ac:dyDescent="0.25">
      <c r="A1494" s="1"/>
      <c r="B1494" s="1"/>
      <c r="C1494" s="1"/>
      <c r="D1494" s="1"/>
      <c r="E1494" s="110"/>
      <c r="F1494" s="1"/>
      <c r="G1494" s="1"/>
      <c r="H1494" s="110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3"/>
      <c r="U1494" s="1"/>
      <c r="V1494" s="1"/>
    </row>
    <row r="1495" spans="1:22" x14ac:dyDescent="0.25">
      <c r="A1495" s="1"/>
      <c r="B1495" s="1"/>
      <c r="C1495" s="1"/>
      <c r="D1495" s="1"/>
      <c r="E1495" s="110"/>
      <c r="F1495" s="1"/>
      <c r="G1495" s="1"/>
      <c r="H1495" s="110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3"/>
      <c r="U1495" s="1"/>
      <c r="V1495" s="1"/>
    </row>
    <row r="1496" spans="1:22" x14ac:dyDescent="0.25">
      <c r="A1496" s="1"/>
      <c r="B1496" s="1"/>
      <c r="C1496" s="1"/>
      <c r="D1496" s="1"/>
      <c r="E1496" s="110"/>
      <c r="F1496" s="1"/>
      <c r="G1496" s="1"/>
      <c r="H1496" s="110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3"/>
      <c r="U1496" s="1"/>
      <c r="V1496" s="1"/>
    </row>
    <row r="1497" spans="1:22" x14ac:dyDescent="0.25">
      <c r="A1497" s="1"/>
      <c r="B1497" s="1"/>
      <c r="C1497" s="1"/>
      <c r="D1497" s="1"/>
      <c r="E1497" s="110"/>
      <c r="F1497" s="1"/>
      <c r="G1497" s="1"/>
      <c r="H1497" s="110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3"/>
      <c r="U1497" s="1"/>
      <c r="V1497" s="1"/>
    </row>
    <row r="1498" spans="1:22" x14ac:dyDescent="0.25">
      <c r="A1498" s="1"/>
      <c r="B1498" s="1"/>
      <c r="C1498" s="1"/>
      <c r="D1498" s="1"/>
      <c r="E1498" s="110"/>
      <c r="F1498" s="1"/>
      <c r="G1498" s="1"/>
      <c r="H1498" s="110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3"/>
      <c r="U1498" s="1"/>
      <c r="V1498" s="1"/>
    </row>
    <row r="1499" spans="1:22" x14ac:dyDescent="0.25">
      <c r="A1499" s="1"/>
      <c r="B1499" s="1"/>
      <c r="C1499" s="1"/>
      <c r="D1499" s="1"/>
      <c r="E1499" s="110"/>
      <c r="F1499" s="1"/>
      <c r="G1499" s="1"/>
      <c r="H1499" s="110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3"/>
      <c r="U1499" s="1"/>
      <c r="V1499" s="1"/>
    </row>
    <row r="1500" spans="1:22" x14ac:dyDescent="0.25">
      <c r="A1500" s="1"/>
      <c r="B1500" s="1"/>
      <c r="C1500" s="1"/>
      <c r="D1500" s="1"/>
      <c r="E1500" s="110"/>
      <c r="F1500" s="1"/>
      <c r="G1500" s="1"/>
      <c r="H1500" s="110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3"/>
      <c r="U1500" s="1"/>
      <c r="V1500" s="1"/>
    </row>
    <row r="1501" spans="1:22" x14ac:dyDescent="0.25">
      <c r="A1501" s="1"/>
      <c r="B1501" s="1"/>
      <c r="C1501" s="1"/>
      <c r="D1501" s="1"/>
      <c r="E1501" s="110"/>
      <c r="F1501" s="1"/>
      <c r="G1501" s="1"/>
      <c r="H1501" s="110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3"/>
      <c r="U1501" s="1"/>
      <c r="V1501" s="1"/>
    </row>
    <row r="1502" spans="1:22" x14ac:dyDescent="0.25">
      <c r="A1502" s="1"/>
      <c r="B1502" s="1"/>
      <c r="C1502" s="1"/>
      <c r="D1502" s="1"/>
      <c r="E1502" s="110"/>
      <c r="F1502" s="1"/>
      <c r="G1502" s="1"/>
      <c r="H1502" s="110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3"/>
      <c r="U1502" s="1"/>
      <c r="V1502" s="1"/>
    </row>
    <row r="1503" spans="1:22" x14ac:dyDescent="0.25">
      <c r="A1503" s="1"/>
      <c r="B1503" s="1"/>
      <c r="C1503" s="1"/>
      <c r="D1503" s="1"/>
      <c r="E1503" s="110"/>
      <c r="F1503" s="1"/>
      <c r="G1503" s="1"/>
      <c r="H1503" s="110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3"/>
      <c r="U1503" s="1"/>
      <c r="V1503" s="1"/>
    </row>
    <row r="1504" spans="1:22" x14ac:dyDescent="0.25">
      <c r="A1504" s="1"/>
      <c r="B1504" s="1"/>
      <c r="C1504" s="1"/>
      <c r="D1504" s="1"/>
      <c r="E1504" s="110"/>
      <c r="F1504" s="1"/>
      <c r="G1504" s="1"/>
      <c r="H1504" s="110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3"/>
      <c r="U1504" s="1"/>
      <c r="V1504" s="1"/>
    </row>
    <row r="1505" spans="1:22" x14ac:dyDescent="0.25">
      <c r="A1505" s="1"/>
      <c r="B1505" s="1"/>
      <c r="C1505" s="1"/>
      <c r="D1505" s="1"/>
      <c r="E1505" s="110"/>
      <c r="F1505" s="1"/>
      <c r="G1505" s="1"/>
      <c r="H1505" s="110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3"/>
      <c r="U1505" s="1"/>
      <c r="V1505" s="1"/>
    </row>
    <row r="1506" spans="1:22" x14ac:dyDescent="0.25">
      <c r="A1506" s="1"/>
      <c r="B1506" s="1"/>
      <c r="C1506" s="1"/>
      <c r="D1506" s="1"/>
      <c r="E1506" s="110"/>
      <c r="F1506" s="1"/>
      <c r="G1506" s="1"/>
      <c r="H1506" s="110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3"/>
      <c r="U1506" s="1"/>
      <c r="V1506" s="1"/>
    </row>
    <row r="1507" spans="1:22" x14ac:dyDescent="0.25">
      <c r="A1507" s="1"/>
      <c r="B1507" s="1"/>
      <c r="C1507" s="1"/>
      <c r="D1507" s="1"/>
      <c r="E1507" s="110"/>
      <c r="F1507" s="1"/>
      <c r="G1507" s="1"/>
      <c r="H1507" s="110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3"/>
      <c r="U1507" s="1"/>
      <c r="V1507" s="1"/>
    </row>
    <row r="1508" spans="1:22" x14ac:dyDescent="0.25">
      <c r="A1508" s="1"/>
      <c r="B1508" s="1"/>
      <c r="C1508" s="1"/>
      <c r="D1508" s="1"/>
      <c r="E1508" s="110"/>
      <c r="F1508" s="1"/>
      <c r="G1508" s="1"/>
      <c r="H1508" s="110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3"/>
      <c r="U1508" s="1"/>
      <c r="V1508" s="1"/>
    </row>
    <row r="1509" spans="1:22" x14ac:dyDescent="0.25">
      <c r="A1509" s="1"/>
      <c r="B1509" s="1"/>
      <c r="C1509" s="1"/>
      <c r="D1509" s="1"/>
      <c r="E1509" s="110"/>
      <c r="F1509" s="1"/>
      <c r="G1509" s="1"/>
      <c r="H1509" s="110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3"/>
      <c r="U1509" s="1"/>
      <c r="V1509" s="1"/>
    </row>
    <row r="1510" spans="1:22" x14ac:dyDescent="0.25">
      <c r="A1510" s="1"/>
      <c r="B1510" s="1"/>
      <c r="C1510" s="1"/>
      <c r="D1510" s="1"/>
      <c r="E1510" s="110"/>
      <c r="F1510" s="1"/>
      <c r="G1510" s="1"/>
      <c r="H1510" s="110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3"/>
      <c r="U1510" s="1"/>
      <c r="V1510" s="1"/>
    </row>
    <row r="1511" spans="1:22" x14ac:dyDescent="0.25">
      <c r="A1511" s="1"/>
      <c r="B1511" s="1"/>
      <c r="C1511" s="1"/>
      <c r="D1511" s="1"/>
      <c r="E1511" s="110"/>
      <c r="F1511" s="1"/>
      <c r="G1511" s="1"/>
      <c r="H1511" s="110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3"/>
      <c r="U1511" s="1"/>
      <c r="V1511" s="1"/>
    </row>
    <row r="1512" spans="1:22" x14ac:dyDescent="0.25">
      <c r="A1512" s="1"/>
      <c r="B1512" s="1"/>
      <c r="C1512" s="1"/>
      <c r="D1512" s="1"/>
      <c r="E1512" s="110"/>
      <c r="F1512" s="1"/>
      <c r="G1512" s="1"/>
      <c r="H1512" s="110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3"/>
      <c r="U1512" s="1"/>
      <c r="V1512" s="1"/>
    </row>
    <row r="1513" spans="1:22" x14ac:dyDescent="0.25">
      <c r="A1513" s="1"/>
      <c r="B1513" s="1"/>
      <c r="C1513" s="1"/>
      <c r="D1513" s="1"/>
      <c r="E1513" s="110"/>
      <c r="F1513" s="1"/>
      <c r="G1513" s="1"/>
      <c r="H1513" s="110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3"/>
      <c r="U1513" s="1"/>
      <c r="V1513" s="1"/>
    </row>
    <row r="1514" spans="1:22" x14ac:dyDescent="0.25">
      <c r="A1514" s="1"/>
      <c r="B1514" s="1"/>
      <c r="C1514" s="1"/>
      <c r="D1514" s="1"/>
      <c r="E1514" s="110"/>
      <c r="F1514" s="1"/>
      <c r="G1514" s="1"/>
      <c r="H1514" s="110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3"/>
      <c r="U1514" s="1"/>
      <c r="V1514" s="1"/>
    </row>
    <row r="1515" spans="1:22" x14ac:dyDescent="0.25">
      <c r="A1515" s="1"/>
      <c r="B1515" s="1"/>
      <c r="C1515" s="1"/>
      <c r="D1515" s="1"/>
      <c r="E1515" s="110"/>
      <c r="F1515" s="1"/>
      <c r="G1515" s="1"/>
      <c r="H1515" s="110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3"/>
      <c r="U1515" s="1"/>
      <c r="V1515" s="1"/>
    </row>
    <row r="1516" spans="1:22" x14ac:dyDescent="0.25">
      <c r="A1516" s="1"/>
      <c r="B1516" s="1"/>
      <c r="C1516" s="1"/>
      <c r="D1516" s="1"/>
      <c r="E1516" s="110"/>
      <c r="F1516" s="1"/>
      <c r="G1516" s="1"/>
      <c r="H1516" s="110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3"/>
      <c r="U1516" s="1"/>
      <c r="V1516" s="1"/>
    </row>
    <row r="1517" spans="1:22" x14ac:dyDescent="0.25">
      <c r="A1517" s="1"/>
      <c r="B1517" s="1"/>
      <c r="C1517" s="1"/>
      <c r="D1517" s="1"/>
      <c r="E1517" s="110"/>
      <c r="F1517" s="1"/>
      <c r="G1517" s="1"/>
      <c r="H1517" s="110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3"/>
      <c r="U1517" s="1"/>
      <c r="V1517" s="1"/>
    </row>
    <row r="1518" spans="1:22" x14ac:dyDescent="0.25">
      <c r="A1518" s="1"/>
      <c r="B1518" s="1"/>
      <c r="C1518" s="1"/>
      <c r="D1518" s="1"/>
      <c r="E1518" s="110"/>
      <c r="F1518" s="1"/>
      <c r="G1518" s="1"/>
      <c r="H1518" s="110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3"/>
      <c r="U1518" s="1"/>
      <c r="V1518" s="1"/>
    </row>
    <row r="1519" spans="1:22" x14ac:dyDescent="0.25">
      <c r="A1519" s="1"/>
      <c r="B1519" s="1"/>
      <c r="C1519" s="1"/>
      <c r="D1519" s="1"/>
      <c r="E1519" s="110"/>
      <c r="F1519" s="1"/>
      <c r="G1519" s="1"/>
      <c r="H1519" s="110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3"/>
      <c r="U1519" s="1"/>
      <c r="V1519" s="1"/>
    </row>
    <row r="1520" spans="1:22" x14ac:dyDescent="0.25">
      <c r="A1520" s="1"/>
      <c r="B1520" s="1"/>
      <c r="C1520" s="1"/>
      <c r="D1520" s="1"/>
      <c r="E1520" s="110"/>
      <c r="F1520" s="1"/>
      <c r="G1520" s="1"/>
      <c r="H1520" s="110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3"/>
      <c r="U1520" s="1"/>
      <c r="V1520" s="1"/>
    </row>
    <row r="1521" spans="1:22" x14ac:dyDescent="0.25">
      <c r="A1521" s="1"/>
      <c r="B1521" s="1"/>
      <c r="C1521" s="1"/>
      <c r="D1521" s="1"/>
      <c r="E1521" s="110"/>
      <c r="F1521" s="1"/>
      <c r="G1521" s="1"/>
      <c r="H1521" s="110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3"/>
      <c r="U1521" s="1"/>
      <c r="V1521" s="1"/>
    </row>
    <row r="1522" spans="1:22" x14ac:dyDescent="0.25">
      <c r="A1522" s="1"/>
      <c r="B1522" s="1"/>
      <c r="C1522" s="1"/>
      <c r="D1522" s="1"/>
      <c r="E1522" s="110"/>
      <c r="F1522" s="1"/>
      <c r="G1522" s="1"/>
      <c r="H1522" s="110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3"/>
      <c r="U1522" s="1"/>
      <c r="V1522" s="1"/>
    </row>
    <row r="1523" spans="1:22" x14ac:dyDescent="0.25">
      <c r="A1523" s="1"/>
      <c r="B1523" s="1"/>
      <c r="C1523" s="1"/>
      <c r="D1523" s="1"/>
      <c r="E1523" s="110"/>
      <c r="F1523" s="1"/>
      <c r="G1523" s="1"/>
      <c r="H1523" s="110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3"/>
      <c r="U1523" s="1"/>
      <c r="V1523" s="1"/>
    </row>
    <row r="1524" spans="1:22" x14ac:dyDescent="0.25">
      <c r="A1524" s="1"/>
      <c r="B1524" s="1"/>
      <c r="C1524" s="1"/>
      <c r="D1524" s="1"/>
      <c r="E1524" s="110"/>
      <c r="F1524" s="1"/>
      <c r="G1524" s="1"/>
      <c r="H1524" s="110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3"/>
      <c r="U1524" s="1"/>
      <c r="V1524" s="1"/>
    </row>
    <row r="1525" spans="1:22" x14ac:dyDescent="0.25">
      <c r="A1525" s="1"/>
      <c r="B1525" s="1"/>
      <c r="C1525" s="1"/>
      <c r="D1525" s="1"/>
      <c r="E1525" s="110"/>
      <c r="F1525" s="1"/>
      <c r="G1525" s="1"/>
      <c r="H1525" s="110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3"/>
      <c r="U1525" s="1"/>
      <c r="V1525" s="1"/>
    </row>
    <row r="1526" spans="1:22" x14ac:dyDescent="0.25">
      <c r="A1526" s="1"/>
      <c r="B1526" s="1"/>
      <c r="C1526" s="1"/>
      <c r="D1526" s="1"/>
      <c r="E1526" s="110"/>
      <c r="F1526" s="1"/>
      <c r="G1526" s="1"/>
      <c r="H1526" s="110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3"/>
      <c r="U1526" s="1"/>
      <c r="V1526" s="1"/>
    </row>
    <row r="1527" spans="1:22" x14ac:dyDescent="0.25">
      <c r="A1527" s="1"/>
      <c r="B1527" s="1"/>
      <c r="C1527" s="1"/>
      <c r="D1527" s="1"/>
      <c r="E1527" s="110"/>
      <c r="F1527" s="1"/>
      <c r="G1527" s="1"/>
      <c r="H1527" s="110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3"/>
      <c r="U1527" s="1"/>
      <c r="V1527" s="1"/>
    </row>
    <row r="1528" spans="1:22" x14ac:dyDescent="0.25">
      <c r="A1528" s="1"/>
      <c r="B1528" s="1"/>
      <c r="C1528" s="1"/>
      <c r="D1528" s="1"/>
      <c r="E1528" s="110"/>
      <c r="F1528" s="1"/>
      <c r="G1528" s="1"/>
      <c r="H1528" s="110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3"/>
      <c r="U1528" s="1"/>
      <c r="V1528" s="1"/>
    </row>
    <row r="1529" spans="1:22" x14ac:dyDescent="0.25">
      <c r="A1529" s="1"/>
      <c r="B1529" s="1"/>
      <c r="C1529" s="1"/>
      <c r="D1529" s="1"/>
      <c r="E1529" s="110"/>
      <c r="F1529" s="1"/>
      <c r="G1529" s="1"/>
      <c r="H1529" s="110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3"/>
      <c r="U1529" s="1"/>
      <c r="V1529" s="1"/>
    </row>
    <row r="1530" spans="1:22" x14ac:dyDescent="0.25">
      <c r="A1530" s="1"/>
      <c r="B1530" s="1"/>
      <c r="C1530" s="1"/>
      <c r="D1530" s="1"/>
      <c r="E1530" s="110"/>
      <c r="F1530" s="1"/>
      <c r="G1530" s="1"/>
      <c r="H1530" s="110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3"/>
      <c r="U1530" s="1"/>
      <c r="V1530" s="1"/>
    </row>
    <row r="1531" spans="1:22" x14ac:dyDescent="0.25">
      <c r="A1531" s="1"/>
      <c r="B1531" s="1"/>
      <c r="C1531" s="1"/>
      <c r="D1531" s="1"/>
      <c r="E1531" s="110"/>
      <c r="F1531" s="1"/>
      <c r="G1531" s="1"/>
      <c r="H1531" s="110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3"/>
      <c r="U1531" s="1"/>
      <c r="V1531" s="1"/>
    </row>
    <row r="1532" spans="1:22" x14ac:dyDescent="0.25">
      <c r="A1532" s="1"/>
      <c r="B1532" s="1"/>
      <c r="C1532" s="1"/>
      <c r="D1532" s="1"/>
      <c r="E1532" s="110"/>
      <c r="F1532" s="1"/>
      <c r="G1532" s="1"/>
      <c r="H1532" s="110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3"/>
      <c r="U1532" s="1"/>
      <c r="V1532" s="1"/>
    </row>
    <row r="1533" spans="1:22" x14ac:dyDescent="0.25">
      <c r="A1533" s="1"/>
      <c r="B1533" s="1"/>
      <c r="C1533" s="1"/>
      <c r="D1533" s="1"/>
      <c r="E1533" s="110"/>
      <c r="F1533" s="1"/>
      <c r="G1533" s="1"/>
      <c r="H1533" s="110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3"/>
      <c r="U1533" s="1"/>
      <c r="V1533" s="1"/>
    </row>
    <row r="1534" spans="1:22" x14ac:dyDescent="0.25">
      <c r="A1534" s="1"/>
      <c r="B1534" s="1"/>
      <c r="C1534" s="1"/>
      <c r="D1534" s="1"/>
      <c r="E1534" s="110"/>
      <c r="F1534" s="1"/>
      <c r="G1534" s="1"/>
      <c r="H1534" s="110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3"/>
      <c r="U1534" s="1"/>
      <c r="V1534" s="1"/>
    </row>
    <row r="1535" spans="1:22" x14ac:dyDescent="0.25">
      <c r="A1535" s="1"/>
      <c r="B1535" s="1"/>
      <c r="C1535" s="1"/>
      <c r="D1535" s="1"/>
      <c r="E1535" s="110"/>
      <c r="F1535" s="1"/>
      <c r="G1535" s="1"/>
      <c r="H1535" s="110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3"/>
      <c r="U1535" s="1"/>
      <c r="V1535" s="1"/>
    </row>
    <row r="1536" spans="1:22" x14ac:dyDescent="0.25">
      <c r="A1536" s="1"/>
      <c r="B1536" s="1"/>
      <c r="C1536" s="1"/>
      <c r="D1536" s="1"/>
      <c r="E1536" s="110"/>
      <c r="F1536" s="1"/>
      <c r="G1536" s="1"/>
      <c r="H1536" s="110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3"/>
      <c r="U1536" s="1"/>
      <c r="V1536" s="1"/>
    </row>
    <row r="1537" spans="1:22" x14ac:dyDescent="0.25">
      <c r="A1537" s="1"/>
      <c r="B1537" s="1"/>
      <c r="C1537" s="1"/>
      <c r="D1537" s="1"/>
      <c r="E1537" s="110"/>
      <c r="F1537" s="1"/>
      <c r="G1537" s="1"/>
      <c r="H1537" s="110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3"/>
      <c r="U1537" s="1"/>
      <c r="V1537" s="1"/>
    </row>
    <row r="1538" spans="1:22" x14ac:dyDescent="0.25">
      <c r="A1538" s="1"/>
      <c r="B1538" s="1"/>
      <c r="C1538" s="1"/>
      <c r="D1538" s="1"/>
      <c r="E1538" s="110"/>
      <c r="F1538" s="1"/>
      <c r="G1538" s="1"/>
      <c r="H1538" s="110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3"/>
      <c r="U1538" s="1"/>
      <c r="V1538" s="1"/>
    </row>
    <row r="1539" spans="1:22" x14ac:dyDescent="0.25">
      <c r="A1539" s="1"/>
      <c r="B1539" s="1"/>
      <c r="C1539" s="1"/>
      <c r="D1539" s="1"/>
      <c r="E1539" s="110"/>
      <c r="F1539" s="1"/>
      <c r="G1539" s="1"/>
      <c r="H1539" s="110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3"/>
      <c r="U1539" s="1"/>
      <c r="V1539" s="1"/>
    </row>
    <row r="1540" spans="1:22" x14ac:dyDescent="0.25">
      <c r="A1540" s="1"/>
      <c r="B1540" s="1"/>
      <c r="C1540" s="1"/>
      <c r="D1540" s="1"/>
      <c r="E1540" s="110"/>
      <c r="F1540" s="1"/>
      <c r="G1540" s="1"/>
      <c r="H1540" s="110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3"/>
      <c r="U1540" s="1"/>
      <c r="V1540" s="1"/>
    </row>
    <row r="1541" spans="1:22" x14ac:dyDescent="0.25">
      <c r="A1541" s="1"/>
      <c r="B1541" s="1"/>
      <c r="C1541" s="1"/>
      <c r="D1541" s="1"/>
      <c r="E1541" s="110"/>
      <c r="F1541" s="1"/>
      <c r="G1541" s="1"/>
      <c r="H1541" s="110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3"/>
      <c r="U1541" s="1"/>
      <c r="V1541" s="1"/>
    </row>
    <row r="1542" spans="1:22" x14ac:dyDescent="0.25">
      <c r="A1542" s="1"/>
      <c r="B1542" s="1"/>
      <c r="C1542" s="1"/>
      <c r="D1542" s="1"/>
      <c r="E1542" s="110"/>
      <c r="F1542" s="1"/>
      <c r="G1542" s="1"/>
      <c r="H1542" s="110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3"/>
      <c r="U1542" s="1"/>
      <c r="V1542" s="1"/>
    </row>
    <row r="1543" spans="1:22" x14ac:dyDescent="0.25">
      <c r="A1543" s="1"/>
      <c r="B1543" s="1"/>
      <c r="C1543" s="1"/>
      <c r="D1543" s="1"/>
      <c r="E1543" s="110"/>
      <c r="F1543" s="1"/>
      <c r="G1543" s="1"/>
      <c r="H1543" s="110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3"/>
      <c r="U1543" s="1"/>
      <c r="V1543" s="1"/>
    </row>
    <row r="1544" spans="1:22" x14ac:dyDescent="0.25">
      <c r="A1544" s="1"/>
      <c r="B1544" s="1"/>
      <c r="C1544" s="1"/>
      <c r="D1544" s="1"/>
      <c r="E1544" s="110"/>
      <c r="F1544" s="1"/>
      <c r="G1544" s="1"/>
      <c r="H1544" s="110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3"/>
      <c r="U1544" s="1"/>
      <c r="V1544" s="1"/>
    </row>
    <row r="1545" spans="1:22" x14ac:dyDescent="0.25">
      <c r="A1545" s="1"/>
      <c r="B1545" s="1"/>
      <c r="C1545" s="1"/>
      <c r="D1545" s="1"/>
      <c r="E1545" s="110"/>
      <c r="F1545" s="1"/>
      <c r="G1545" s="1"/>
      <c r="H1545" s="110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3"/>
      <c r="U1545" s="1"/>
      <c r="V1545" s="1"/>
    </row>
    <row r="1546" spans="1:22" x14ac:dyDescent="0.25">
      <c r="A1546" s="1"/>
      <c r="B1546" s="1"/>
      <c r="C1546" s="1"/>
      <c r="D1546" s="1"/>
      <c r="E1546" s="110"/>
      <c r="F1546" s="1"/>
      <c r="G1546" s="1"/>
      <c r="H1546" s="110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3"/>
      <c r="U1546" s="1"/>
      <c r="V1546" s="1"/>
    </row>
    <row r="1547" spans="1:22" x14ac:dyDescent="0.25">
      <c r="A1547" s="1"/>
      <c r="B1547" s="1"/>
      <c r="C1547" s="1"/>
      <c r="D1547" s="1"/>
      <c r="E1547" s="110"/>
      <c r="F1547" s="1"/>
      <c r="G1547" s="1"/>
      <c r="H1547" s="110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3"/>
      <c r="U1547" s="1"/>
      <c r="V1547" s="1"/>
    </row>
    <row r="1548" spans="1:22" x14ac:dyDescent="0.25">
      <c r="A1548" s="1"/>
      <c r="B1548" s="1"/>
      <c r="C1548" s="1"/>
      <c r="D1548" s="1"/>
      <c r="E1548" s="110"/>
      <c r="F1548" s="1"/>
      <c r="G1548" s="1"/>
      <c r="H1548" s="110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3"/>
      <c r="U1548" s="1"/>
      <c r="V1548" s="1"/>
    </row>
    <row r="1549" spans="1:22" x14ac:dyDescent="0.25">
      <c r="A1549" s="1"/>
      <c r="B1549" s="1"/>
      <c r="C1549" s="1"/>
      <c r="D1549" s="1"/>
      <c r="E1549" s="110"/>
      <c r="F1549" s="1"/>
      <c r="G1549" s="1"/>
      <c r="H1549" s="110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3"/>
      <c r="U1549" s="1"/>
      <c r="V1549" s="1"/>
    </row>
    <row r="1550" spans="1:22" x14ac:dyDescent="0.25">
      <c r="A1550" s="1"/>
      <c r="B1550" s="1"/>
      <c r="C1550" s="1"/>
      <c r="D1550" s="1"/>
      <c r="E1550" s="110"/>
      <c r="F1550" s="1"/>
      <c r="G1550" s="1"/>
      <c r="H1550" s="110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3"/>
      <c r="U1550" s="1"/>
      <c r="V1550" s="1"/>
    </row>
    <row r="1551" spans="1:22" x14ac:dyDescent="0.25">
      <c r="A1551" s="1"/>
      <c r="B1551" s="1"/>
      <c r="C1551" s="1"/>
      <c r="D1551" s="1"/>
      <c r="E1551" s="110"/>
      <c r="F1551" s="1"/>
      <c r="G1551" s="1"/>
      <c r="H1551" s="110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3"/>
      <c r="U1551" s="1"/>
      <c r="V1551" s="1"/>
    </row>
    <row r="1552" spans="1:22" x14ac:dyDescent="0.25">
      <c r="A1552" s="1"/>
      <c r="B1552" s="1"/>
      <c r="C1552" s="1"/>
      <c r="D1552" s="1"/>
      <c r="E1552" s="110"/>
      <c r="F1552" s="1"/>
      <c r="G1552" s="1"/>
      <c r="H1552" s="110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3"/>
      <c r="U1552" s="1"/>
      <c r="V1552" s="1"/>
    </row>
    <row r="1553" spans="1:22" x14ac:dyDescent="0.25">
      <c r="A1553" s="1"/>
      <c r="B1553" s="1"/>
      <c r="C1553" s="1"/>
      <c r="D1553" s="1"/>
      <c r="E1553" s="110"/>
      <c r="F1553" s="1"/>
      <c r="G1553" s="1"/>
      <c r="H1553" s="110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3"/>
      <c r="U1553" s="1"/>
      <c r="V1553" s="1"/>
    </row>
    <row r="1554" spans="1:22" x14ac:dyDescent="0.25">
      <c r="A1554" s="1"/>
      <c r="B1554" s="1"/>
      <c r="C1554" s="1"/>
      <c r="D1554" s="1"/>
      <c r="E1554" s="110"/>
      <c r="F1554" s="1"/>
      <c r="G1554" s="1"/>
      <c r="H1554" s="110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3"/>
      <c r="U1554" s="1"/>
      <c r="V1554" s="1"/>
    </row>
    <row r="1555" spans="1:22" x14ac:dyDescent="0.25">
      <c r="A1555" s="1"/>
      <c r="B1555" s="1"/>
      <c r="C1555" s="1"/>
      <c r="D1555" s="1"/>
      <c r="E1555" s="110"/>
      <c r="F1555" s="1"/>
      <c r="G1555" s="1"/>
      <c r="H1555" s="110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3"/>
      <c r="U1555" s="1"/>
      <c r="V1555" s="1"/>
    </row>
    <row r="1556" spans="1:22" x14ac:dyDescent="0.25">
      <c r="A1556" s="1"/>
      <c r="B1556" s="1"/>
      <c r="C1556" s="1"/>
      <c r="D1556" s="1"/>
      <c r="E1556" s="110"/>
      <c r="F1556" s="1"/>
      <c r="G1556" s="1"/>
      <c r="H1556" s="110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3"/>
      <c r="U1556" s="1"/>
      <c r="V1556" s="1"/>
    </row>
    <row r="1557" spans="1:22" x14ac:dyDescent="0.25">
      <c r="A1557" s="1"/>
      <c r="B1557" s="1"/>
      <c r="C1557" s="1"/>
      <c r="D1557" s="1"/>
      <c r="E1557" s="110"/>
      <c r="F1557" s="1"/>
      <c r="G1557" s="1"/>
      <c r="H1557" s="110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3"/>
      <c r="U1557" s="1"/>
      <c r="V1557" s="1"/>
    </row>
    <row r="1558" spans="1:22" x14ac:dyDescent="0.25">
      <c r="A1558" s="1"/>
      <c r="B1558" s="1"/>
      <c r="C1558" s="1"/>
      <c r="D1558" s="1"/>
      <c r="E1558" s="110"/>
      <c r="F1558" s="1"/>
      <c r="G1558" s="1"/>
      <c r="H1558" s="110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3"/>
      <c r="U1558" s="1"/>
      <c r="V1558" s="1"/>
    </row>
    <row r="1559" spans="1:22" x14ac:dyDescent="0.25">
      <c r="A1559" s="1"/>
      <c r="B1559" s="1"/>
      <c r="C1559" s="1"/>
      <c r="D1559" s="1"/>
      <c r="E1559" s="110"/>
      <c r="F1559" s="1"/>
      <c r="G1559" s="1"/>
      <c r="H1559" s="110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3"/>
      <c r="U1559" s="1"/>
      <c r="V1559" s="1"/>
    </row>
    <row r="1560" spans="1:22" x14ac:dyDescent="0.25">
      <c r="A1560" s="1"/>
      <c r="B1560" s="1"/>
      <c r="C1560" s="1"/>
      <c r="D1560" s="1"/>
      <c r="E1560" s="110"/>
      <c r="F1560" s="1"/>
      <c r="G1560" s="1"/>
      <c r="H1560" s="110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3"/>
      <c r="U1560" s="1"/>
      <c r="V1560" s="1"/>
    </row>
    <row r="1561" spans="1:22" x14ac:dyDescent="0.25">
      <c r="A1561" s="1"/>
      <c r="B1561" s="1"/>
      <c r="C1561" s="1"/>
      <c r="D1561" s="1"/>
      <c r="E1561" s="110"/>
      <c r="F1561" s="1"/>
      <c r="G1561" s="1"/>
      <c r="H1561" s="110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3"/>
      <c r="U1561" s="1"/>
      <c r="V1561" s="1"/>
    </row>
    <row r="1562" spans="1:22" x14ac:dyDescent="0.25">
      <c r="A1562" s="1"/>
      <c r="B1562" s="1"/>
      <c r="C1562" s="1"/>
      <c r="D1562" s="1"/>
      <c r="E1562" s="110"/>
      <c r="F1562" s="1"/>
      <c r="G1562" s="1"/>
      <c r="H1562" s="110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3"/>
      <c r="U1562" s="1"/>
      <c r="V1562" s="1"/>
    </row>
    <row r="1563" spans="1:22" x14ac:dyDescent="0.25">
      <c r="A1563" s="1"/>
      <c r="B1563" s="1"/>
      <c r="C1563" s="1"/>
      <c r="D1563" s="1"/>
      <c r="E1563" s="110"/>
      <c r="F1563" s="1"/>
      <c r="G1563" s="1"/>
      <c r="H1563" s="110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3"/>
      <c r="U1563" s="1"/>
      <c r="V1563" s="1"/>
    </row>
    <row r="1564" spans="1:22" x14ac:dyDescent="0.25">
      <c r="A1564" s="1"/>
      <c r="B1564" s="1"/>
      <c r="C1564" s="1"/>
      <c r="D1564" s="1"/>
      <c r="E1564" s="110"/>
      <c r="F1564" s="1"/>
      <c r="G1564" s="1"/>
      <c r="H1564" s="110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3"/>
      <c r="U1564" s="1"/>
      <c r="V1564" s="1"/>
    </row>
    <row r="1565" spans="1:22" x14ac:dyDescent="0.25">
      <c r="A1565" s="1"/>
      <c r="B1565" s="1"/>
      <c r="C1565" s="1"/>
      <c r="D1565" s="1"/>
      <c r="E1565" s="110"/>
      <c r="F1565" s="1"/>
      <c r="G1565" s="1"/>
      <c r="H1565" s="110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3"/>
      <c r="U1565" s="1"/>
      <c r="V1565" s="1"/>
    </row>
    <row r="1566" spans="1:22" x14ac:dyDescent="0.25">
      <c r="A1566" s="1"/>
      <c r="B1566" s="1"/>
      <c r="C1566" s="1"/>
      <c r="D1566" s="1"/>
      <c r="E1566" s="110"/>
      <c r="F1566" s="1"/>
      <c r="G1566" s="1"/>
      <c r="H1566" s="110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3"/>
      <c r="U1566" s="1"/>
      <c r="V1566" s="1"/>
    </row>
    <row r="1567" spans="1:22" x14ac:dyDescent="0.25">
      <c r="A1567" s="1"/>
      <c r="B1567" s="1"/>
      <c r="C1567" s="1"/>
      <c r="D1567" s="1"/>
      <c r="E1567" s="110"/>
      <c r="F1567" s="1"/>
      <c r="G1567" s="1"/>
      <c r="H1567" s="110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3"/>
      <c r="U1567" s="1"/>
      <c r="V1567" s="1"/>
    </row>
    <row r="1568" spans="1:22" x14ac:dyDescent="0.25">
      <c r="A1568" s="1"/>
      <c r="B1568" s="1"/>
      <c r="C1568" s="1"/>
      <c r="D1568" s="1"/>
      <c r="E1568" s="110"/>
      <c r="F1568" s="1"/>
      <c r="G1568" s="1"/>
      <c r="H1568" s="110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3"/>
      <c r="U1568" s="1"/>
      <c r="V1568" s="1"/>
    </row>
    <row r="1569" spans="1:22" x14ac:dyDescent="0.25">
      <c r="A1569" s="1"/>
      <c r="B1569" s="1"/>
      <c r="C1569" s="1"/>
      <c r="D1569" s="1"/>
      <c r="E1569" s="110"/>
      <c r="F1569" s="1"/>
      <c r="G1569" s="1"/>
      <c r="H1569" s="110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3"/>
      <c r="U1569" s="1"/>
      <c r="V1569" s="1"/>
    </row>
    <row r="1570" spans="1:22" x14ac:dyDescent="0.25">
      <c r="A1570" s="1"/>
      <c r="B1570" s="1"/>
      <c r="C1570" s="1"/>
      <c r="D1570" s="1"/>
      <c r="E1570" s="110"/>
      <c r="F1570" s="1"/>
      <c r="G1570" s="1"/>
      <c r="H1570" s="110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3"/>
      <c r="U1570" s="1"/>
      <c r="V1570" s="1"/>
    </row>
    <row r="1571" spans="1:22" x14ac:dyDescent="0.25">
      <c r="A1571" s="1"/>
      <c r="B1571" s="1"/>
      <c r="C1571" s="1"/>
      <c r="D1571" s="1"/>
      <c r="E1571" s="110"/>
      <c r="F1571" s="1"/>
      <c r="G1571" s="1"/>
      <c r="H1571" s="110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3"/>
      <c r="U1571" s="1"/>
      <c r="V1571" s="1"/>
    </row>
    <row r="1572" spans="1:22" x14ac:dyDescent="0.25">
      <c r="A1572" s="1"/>
      <c r="B1572" s="1"/>
      <c r="C1572" s="1"/>
      <c r="D1572" s="1"/>
      <c r="E1572" s="110"/>
      <c r="F1572" s="1"/>
      <c r="G1572" s="1"/>
      <c r="H1572" s="110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3"/>
      <c r="U1572" s="1"/>
      <c r="V1572" s="1"/>
    </row>
    <row r="1573" spans="1:22" x14ac:dyDescent="0.25">
      <c r="A1573" s="1"/>
      <c r="B1573" s="1"/>
      <c r="C1573" s="1"/>
      <c r="D1573" s="1"/>
      <c r="E1573" s="110"/>
      <c r="F1573" s="1"/>
      <c r="G1573" s="1"/>
      <c r="H1573" s="110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3"/>
      <c r="U1573" s="1"/>
      <c r="V1573" s="1"/>
    </row>
    <row r="1574" spans="1:22" x14ac:dyDescent="0.25">
      <c r="A1574" s="1"/>
      <c r="B1574" s="1"/>
      <c r="C1574" s="1"/>
      <c r="D1574" s="1"/>
      <c r="E1574" s="110"/>
      <c r="F1574" s="1"/>
      <c r="G1574" s="1"/>
      <c r="H1574" s="110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3"/>
      <c r="U1574" s="1"/>
      <c r="V1574" s="1"/>
    </row>
    <row r="1575" spans="1:22" x14ac:dyDescent="0.25">
      <c r="A1575" s="1"/>
      <c r="B1575" s="1"/>
      <c r="C1575" s="1"/>
      <c r="D1575" s="1"/>
      <c r="E1575" s="110"/>
      <c r="F1575" s="1"/>
      <c r="G1575" s="1"/>
      <c r="H1575" s="110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3"/>
      <c r="U1575" s="1"/>
      <c r="V1575" s="1"/>
    </row>
    <row r="1576" spans="1:22" x14ac:dyDescent="0.25">
      <c r="A1576" s="1"/>
      <c r="B1576" s="1"/>
      <c r="C1576" s="1"/>
      <c r="D1576" s="1"/>
      <c r="E1576" s="110"/>
      <c r="F1576" s="1"/>
      <c r="G1576" s="1"/>
      <c r="H1576" s="110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3"/>
      <c r="U1576" s="1"/>
      <c r="V1576" s="1"/>
    </row>
    <row r="1577" spans="1:22" x14ac:dyDescent="0.25">
      <c r="A1577" s="1"/>
      <c r="B1577" s="1"/>
      <c r="C1577" s="1"/>
      <c r="D1577" s="1"/>
      <c r="E1577" s="110"/>
      <c r="F1577" s="1"/>
      <c r="G1577" s="1"/>
      <c r="H1577" s="110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3"/>
      <c r="U1577" s="1"/>
      <c r="V1577" s="1"/>
    </row>
    <row r="1578" spans="1:22" x14ac:dyDescent="0.25">
      <c r="A1578" s="1"/>
      <c r="B1578" s="1"/>
      <c r="C1578" s="1"/>
      <c r="D1578" s="1"/>
      <c r="E1578" s="110"/>
      <c r="F1578" s="1"/>
      <c r="G1578" s="1"/>
      <c r="H1578" s="110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3"/>
      <c r="U1578" s="1"/>
      <c r="V1578" s="1"/>
    </row>
    <row r="1579" spans="1:22" x14ac:dyDescent="0.25">
      <c r="A1579" s="1"/>
      <c r="B1579" s="1"/>
      <c r="C1579" s="1"/>
      <c r="D1579" s="1"/>
      <c r="E1579" s="110"/>
      <c r="F1579" s="1"/>
      <c r="G1579" s="1"/>
      <c r="H1579" s="110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3"/>
      <c r="U1579" s="1"/>
      <c r="V1579" s="1"/>
    </row>
    <row r="1580" spans="1:22" x14ac:dyDescent="0.25">
      <c r="A1580" s="1"/>
      <c r="B1580" s="1"/>
      <c r="C1580" s="1"/>
      <c r="D1580" s="1"/>
      <c r="E1580" s="110"/>
      <c r="F1580" s="1"/>
      <c r="G1580" s="1"/>
      <c r="H1580" s="110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3"/>
      <c r="U1580" s="1"/>
      <c r="V1580" s="1"/>
    </row>
    <row r="1581" spans="1:22" x14ac:dyDescent="0.25">
      <c r="A1581" s="1"/>
      <c r="B1581" s="1"/>
      <c r="C1581" s="1"/>
      <c r="D1581" s="1"/>
      <c r="E1581" s="110"/>
      <c r="F1581" s="1"/>
      <c r="G1581" s="1"/>
      <c r="H1581" s="110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3"/>
      <c r="U1581" s="1"/>
      <c r="V1581" s="1"/>
    </row>
    <row r="1582" spans="1:22" x14ac:dyDescent="0.25">
      <c r="A1582" s="1"/>
      <c r="B1582" s="1"/>
      <c r="C1582" s="1"/>
      <c r="D1582" s="1"/>
      <c r="E1582" s="110"/>
      <c r="F1582" s="1"/>
      <c r="G1582" s="1"/>
      <c r="H1582" s="110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3"/>
      <c r="U1582" s="1"/>
      <c r="V1582" s="1"/>
    </row>
    <row r="1583" spans="1:22" x14ac:dyDescent="0.25">
      <c r="A1583" s="1"/>
      <c r="B1583" s="1"/>
      <c r="C1583" s="1"/>
      <c r="D1583" s="1"/>
      <c r="E1583" s="110"/>
      <c r="F1583" s="1"/>
      <c r="G1583" s="1"/>
      <c r="H1583" s="110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3"/>
      <c r="U1583" s="1"/>
      <c r="V1583" s="1"/>
    </row>
    <row r="1584" spans="1:22" x14ac:dyDescent="0.25">
      <c r="A1584" s="1"/>
      <c r="B1584" s="1"/>
      <c r="C1584" s="1"/>
      <c r="D1584" s="1"/>
      <c r="E1584" s="110"/>
      <c r="F1584" s="1"/>
      <c r="G1584" s="1"/>
      <c r="H1584" s="110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3"/>
      <c r="U1584" s="1"/>
      <c r="V1584" s="1"/>
    </row>
    <row r="1585" spans="1:22" x14ac:dyDescent="0.25">
      <c r="A1585" s="1"/>
      <c r="B1585" s="1"/>
      <c r="C1585" s="1"/>
      <c r="D1585" s="1"/>
      <c r="E1585" s="110"/>
      <c r="F1585" s="1"/>
      <c r="G1585" s="1"/>
      <c r="H1585" s="110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3"/>
      <c r="U1585" s="1"/>
      <c r="V1585" s="1"/>
    </row>
    <row r="1586" spans="1:22" x14ac:dyDescent="0.25">
      <c r="A1586" s="1"/>
      <c r="B1586" s="1"/>
      <c r="C1586" s="1"/>
      <c r="D1586" s="1"/>
      <c r="E1586" s="110"/>
      <c r="F1586" s="1"/>
      <c r="G1586" s="1"/>
      <c r="H1586" s="110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3"/>
      <c r="U1586" s="1"/>
      <c r="V1586" s="1"/>
    </row>
    <row r="1587" spans="1:22" x14ac:dyDescent="0.25">
      <c r="A1587" s="1"/>
      <c r="B1587" s="1"/>
      <c r="C1587" s="1"/>
      <c r="D1587" s="1"/>
      <c r="E1587" s="110"/>
      <c r="F1587" s="1"/>
      <c r="G1587" s="1"/>
      <c r="H1587" s="110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3"/>
      <c r="U1587" s="1"/>
      <c r="V1587" s="1"/>
    </row>
    <row r="1588" spans="1:22" x14ac:dyDescent="0.25">
      <c r="A1588" s="1"/>
      <c r="B1588" s="1"/>
      <c r="C1588" s="1"/>
      <c r="D1588" s="1"/>
      <c r="E1588" s="110"/>
      <c r="F1588" s="1"/>
      <c r="G1588" s="1"/>
      <c r="H1588" s="110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3"/>
      <c r="U1588" s="1"/>
      <c r="V1588" s="1"/>
    </row>
    <row r="1589" spans="1:22" x14ac:dyDescent="0.25">
      <c r="A1589" s="1"/>
      <c r="B1589" s="1"/>
      <c r="C1589" s="1"/>
      <c r="D1589" s="1"/>
      <c r="E1589" s="110"/>
      <c r="F1589" s="1"/>
      <c r="G1589" s="1"/>
      <c r="H1589" s="110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3"/>
      <c r="U1589" s="1"/>
      <c r="V1589" s="1"/>
    </row>
    <row r="1590" spans="1:22" x14ac:dyDescent="0.25">
      <c r="A1590" s="1"/>
      <c r="B1590" s="1"/>
      <c r="C1590" s="1"/>
      <c r="D1590" s="1"/>
      <c r="E1590" s="110"/>
      <c r="F1590" s="1"/>
      <c r="G1590" s="1"/>
      <c r="H1590" s="110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3"/>
      <c r="U1590" s="1"/>
      <c r="V1590" s="1"/>
    </row>
    <row r="1591" spans="1:22" x14ac:dyDescent="0.25">
      <c r="A1591" s="1"/>
      <c r="B1591" s="1"/>
      <c r="C1591" s="1"/>
      <c r="D1591" s="1"/>
      <c r="E1591" s="110"/>
      <c r="F1591" s="1"/>
      <c r="G1591" s="1"/>
      <c r="H1591" s="110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3"/>
      <c r="U1591" s="1"/>
      <c r="V1591" s="1"/>
    </row>
    <row r="1592" spans="1:22" x14ac:dyDescent="0.25">
      <c r="A1592" s="1"/>
      <c r="B1592" s="1"/>
      <c r="C1592" s="1"/>
      <c r="D1592" s="1"/>
      <c r="E1592" s="110"/>
      <c r="F1592" s="1"/>
      <c r="G1592" s="1"/>
      <c r="H1592" s="110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3"/>
      <c r="U1592" s="1"/>
      <c r="V1592" s="1"/>
    </row>
    <row r="1593" spans="1:22" x14ac:dyDescent="0.25">
      <c r="A1593" s="1"/>
      <c r="B1593" s="1"/>
      <c r="C1593" s="1"/>
      <c r="D1593" s="1"/>
      <c r="E1593" s="110"/>
      <c r="F1593" s="1"/>
      <c r="G1593" s="1"/>
      <c r="H1593" s="110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3"/>
      <c r="U1593" s="1"/>
      <c r="V1593" s="1"/>
    </row>
    <row r="1594" spans="1:22" x14ac:dyDescent="0.25">
      <c r="A1594" s="1"/>
      <c r="B1594" s="1"/>
      <c r="C1594" s="1"/>
      <c r="D1594" s="1"/>
      <c r="E1594" s="110"/>
      <c r="F1594" s="1"/>
      <c r="G1594" s="1"/>
      <c r="H1594" s="110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3"/>
      <c r="U1594" s="1"/>
      <c r="V1594" s="1"/>
    </row>
    <row r="1595" spans="1:22" x14ac:dyDescent="0.25">
      <c r="A1595" s="1"/>
      <c r="B1595" s="1"/>
      <c r="C1595" s="1"/>
      <c r="D1595" s="1"/>
      <c r="E1595" s="110"/>
      <c r="F1595" s="1"/>
      <c r="G1595" s="1"/>
      <c r="H1595" s="110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3"/>
      <c r="U1595" s="1"/>
      <c r="V1595" s="1"/>
    </row>
    <row r="1596" spans="1:22" x14ac:dyDescent="0.25">
      <c r="A1596" s="1"/>
      <c r="B1596" s="1"/>
      <c r="C1596" s="1"/>
      <c r="D1596" s="1"/>
      <c r="E1596" s="110"/>
      <c r="F1596" s="1"/>
      <c r="G1596" s="1"/>
      <c r="H1596" s="110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3"/>
      <c r="U1596" s="1"/>
      <c r="V1596" s="1"/>
    </row>
    <row r="1597" spans="1:22" x14ac:dyDescent="0.25">
      <c r="A1597" s="1"/>
      <c r="B1597" s="1"/>
      <c r="C1597" s="1"/>
      <c r="D1597" s="1"/>
      <c r="E1597" s="110"/>
      <c r="F1597" s="1"/>
      <c r="G1597" s="1"/>
      <c r="H1597" s="110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3"/>
      <c r="U1597" s="1"/>
      <c r="V1597" s="1"/>
    </row>
    <row r="1598" spans="1:22" x14ac:dyDescent="0.25">
      <c r="A1598" s="1"/>
      <c r="B1598" s="1"/>
      <c r="C1598" s="1"/>
      <c r="D1598" s="1"/>
      <c r="E1598" s="110"/>
      <c r="F1598" s="1"/>
      <c r="G1598" s="1"/>
      <c r="H1598" s="110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3"/>
      <c r="U1598" s="1"/>
      <c r="V1598" s="1"/>
    </row>
    <row r="1599" spans="1:22" x14ac:dyDescent="0.25">
      <c r="A1599" s="1"/>
      <c r="B1599" s="1"/>
      <c r="C1599" s="1"/>
      <c r="D1599" s="1"/>
      <c r="E1599" s="110"/>
      <c r="F1599" s="1"/>
      <c r="G1599" s="1"/>
      <c r="H1599" s="110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3"/>
      <c r="U1599" s="1"/>
      <c r="V1599" s="1"/>
    </row>
    <row r="1600" spans="1:22" x14ac:dyDescent="0.25">
      <c r="A1600" s="1"/>
      <c r="B1600" s="1"/>
      <c r="C1600" s="1"/>
      <c r="D1600" s="1"/>
      <c r="E1600" s="110"/>
      <c r="F1600" s="1"/>
      <c r="G1600" s="1"/>
      <c r="H1600" s="110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3"/>
      <c r="U1600" s="1"/>
      <c r="V1600" s="1"/>
    </row>
    <row r="1601" spans="1:22" x14ac:dyDescent="0.25">
      <c r="A1601" s="1"/>
      <c r="B1601" s="1"/>
      <c r="C1601" s="1"/>
      <c r="D1601" s="1"/>
      <c r="E1601" s="110"/>
      <c r="F1601" s="1"/>
      <c r="G1601" s="1"/>
      <c r="H1601" s="110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3"/>
      <c r="U1601" s="1"/>
      <c r="V1601" s="1"/>
    </row>
    <row r="1602" spans="1:22" x14ac:dyDescent="0.25">
      <c r="A1602" s="1"/>
      <c r="B1602" s="1"/>
      <c r="C1602" s="1"/>
      <c r="D1602" s="1"/>
      <c r="E1602" s="110"/>
      <c r="F1602" s="1"/>
      <c r="G1602" s="1"/>
      <c r="H1602" s="110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3"/>
      <c r="U1602" s="1"/>
      <c r="V1602" s="1"/>
    </row>
    <row r="1603" spans="1:22" x14ac:dyDescent="0.25">
      <c r="A1603" s="1"/>
      <c r="B1603" s="1"/>
      <c r="C1603" s="1"/>
      <c r="D1603" s="1"/>
      <c r="E1603" s="110"/>
      <c r="F1603" s="1"/>
      <c r="G1603" s="1"/>
      <c r="H1603" s="110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3"/>
      <c r="U1603" s="1"/>
      <c r="V1603" s="1"/>
    </row>
    <row r="1604" spans="1:22" x14ac:dyDescent="0.25">
      <c r="A1604" s="1"/>
      <c r="B1604" s="1"/>
      <c r="C1604" s="1"/>
      <c r="D1604" s="1"/>
      <c r="E1604" s="110"/>
      <c r="F1604" s="1"/>
      <c r="G1604" s="1"/>
      <c r="H1604" s="110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3"/>
      <c r="U1604" s="1"/>
      <c r="V1604" s="1"/>
    </row>
    <row r="1605" spans="1:22" x14ac:dyDescent="0.25">
      <c r="A1605" s="1"/>
      <c r="B1605" s="1"/>
      <c r="C1605" s="1"/>
      <c r="D1605" s="1"/>
      <c r="E1605" s="110"/>
      <c r="F1605" s="1"/>
      <c r="G1605" s="1"/>
      <c r="H1605" s="110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3"/>
      <c r="U1605" s="1"/>
      <c r="V1605" s="1"/>
    </row>
    <row r="1606" spans="1:22" x14ac:dyDescent="0.25">
      <c r="A1606" s="1"/>
      <c r="B1606" s="1"/>
      <c r="C1606" s="1"/>
      <c r="D1606" s="1"/>
      <c r="E1606" s="110"/>
      <c r="F1606" s="1"/>
      <c r="G1606" s="1"/>
      <c r="H1606" s="110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3"/>
      <c r="U1606" s="1"/>
      <c r="V1606" s="1"/>
    </row>
    <row r="1607" spans="1:22" x14ac:dyDescent="0.25">
      <c r="A1607" s="1"/>
      <c r="B1607" s="1"/>
      <c r="C1607" s="1"/>
      <c r="D1607" s="1"/>
      <c r="E1607" s="110"/>
      <c r="F1607" s="1"/>
      <c r="G1607" s="1"/>
      <c r="H1607" s="110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3"/>
      <c r="U1607" s="1"/>
      <c r="V1607" s="1"/>
    </row>
    <row r="1608" spans="1:22" x14ac:dyDescent="0.25">
      <c r="A1608" s="1"/>
      <c r="B1608" s="1"/>
      <c r="C1608" s="1"/>
      <c r="D1608" s="1"/>
      <c r="E1608" s="110"/>
      <c r="F1608" s="1"/>
      <c r="G1608" s="1"/>
      <c r="H1608" s="110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3"/>
      <c r="U1608" s="1"/>
      <c r="V1608" s="1"/>
    </row>
    <row r="1609" spans="1:22" x14ac:dyDescent="0.25">
      <c r="A1609" s="1"/>
      <c r="B1609" s="1"/>
      <c r="C1609" s="1"/>
      <c r="D1609" s="1"/>
      <c r="E1609" s="110"/>
      <c r="F1609" s="1"/>
      <c r="G1609" s="1"/>
      <c r="H1609" s="110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3"/>
      <c r="U1609" s="1"/>
      <c r="V1609" s="1"/>
    </row>
    <row r="1610" spans="1:22" x14ac:dyDescent="0.25">
      <c r="A1610" s="1"/>
      <c r="B1610" s="1"/>
      <c r="C1610" s="1"/>
      <c r="D1610" s="1"/>
      <c r="E1610" s="110"/>
      <c r="F1610" s="1"/>
      <c r="G1610" s="1"/>
      <c r="H1610" s="110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3"/>
      <c r="U1610" s="1"/>
      <c r="V1610" s="1"/>
    </row>
    <row r="1611" spans="1:22" x14ac:dyDescent="0.25">
      <c r="A1611" s="1"/>
      <c r="B1611" s="1"/>
      <c r="C1611" s="1"/>
      <c r="D1611" s="1"/>
      <c r="E1611" s="110"/>
      <c r="F1611" s="1"/>
      <c r="G1611" s="1"/>
      <c r="H1611" s="110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3"/>
      <c r="U1611" s="1"/>
      <c r="V1611" s="1"/>
    </row>
    <row r="1612" spans="1:22" x14ac:dyDescent="0.25">
      <c r="A1612" s="1"/>
      <c r="B1612" s="1"/>
      <c r="C1612" s="1"/>
      <c r="D1612" s="1"/>
      <c r="E1612" s="110"/>
      <c r="F1612" s="1"/>
      <c r="G1612" s="1"/>
      <c r="H1612" s="110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3"/>
      <c r="U1612" s="1"/>
      <c r="V1612" s="1"/>
    </row>
    <row r="1613" spans="1:22" x14ac:dyDescent="0.25">
      <c r="A1613" s="1"/>
      <c r="B1613" s="1"/>
      <c r="C1613" s="1"/>
      <c r="D1613" s="1"/>
      <c r="E1613" s="110"/>
      <c r="F1613" s="1"/>
      <c r="G1613" s="1"/>
      <c r="H1613" s="110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3"/>
      <c r="U1613" s="1"/>
      <c r="V1613" s="1"/>
    </row>
    <row r="1614" spans="1:22" x14ac:dyDescent="0.25">
      <c r="A1614" s="1"/>
      <c r="B1614" s="1"/>
      <c r="C1614" s="1"/>
      <c r="D1614" s="1"/>
      <c r="E1614" s="110"/>
      <c r="F1614" s="1"/>
      <c r="G1614" s="1"/>
      <c r="H1614" s="110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3"/>
      <c r="U1614" s="1"/>
      <c r="V1614" s="1"/>
    </row>
    <row r="1615" spans="1:22" x14ac:dyDescent="0.25">
      <c r="A1615" s="1"/>
      <c r="B1615" s="1"/>
      <c r="C1615" s="1"/>
      <c r="D1615" s="1"/>
      <c r="E1615" s="110"/>
      <c r="F1615" s="1"/>
      <c r="G1615" s="1"/>
      <c r="H1615" s="110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3"/>
      <c r="U1615" s="1"/>
      <c r="V1615" s="1"/>
    </row>
    <row r="1616" spans="1:22" x14ac:dyDescent="0.25">
      <c r="A1616" s="1"/>
      <c r="B1616" s="1"/>
      <c r="C1616" s="1"/>
      <c r="D1616" s="1"/>
      <c r="E1616" s="110"/>
      <c r="F1616" s="1"/>
      <c r="G1616" s="1"/>
      <c r="H1616" s="110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3"/>
      <c r="U1616" s="1"/>
      <c r="V1616" s="1"/>
    </row>
    <row r="1617" spans="1:22" x14ac:dyDescent="0.25">
      <c r="A1617" s="1"/>
      <c r="B1617" s="1"/>
      <c r="C1617" s="1"/>
      <c r="D1617" s="1"/>
      <c r="E1617" s="110"/>
      <c r="F1617" s="1"/>
      <c r="G1617" s="1"/>
      <c r="H1617" s="110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3"/>
      <c r="U1617" s="1"/>
      <c r="V1617" s="1"/>
    </row>
    <row r="1618" spans="1:22" x14ac:dyDescent="0.25">
      <c r="A1618" s="1"/>
      <c r="B1618" s="1"/>
      <c r="C1618" s="1"/>
      <c r="D1618" s="1"/>
      <c r="E1618" s="110"/>
      <c r="F1618" s="1"/>
      <c r="G1618" s="1"/>
      <c r="H1618" s="110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3"/>
      <c r="U1618" s="1"/>
      <c r="V1618" s="1"/>
    </row>
    <row r="1619" spans="1:22" x14ac:dyDescent="0.25">
      <c r="A1619" s="1"/>
      <c r="B1619" s="1"/>
      <c r="C1619" s="1"/>
      <c r="D1619" s="1"/>
      <c r="E1619" s="110"/>
      <c r="F1619" s="1"/>
      <c r="G1619" s="1"/>
      <c r="H1619" s="110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3"/>
      <c r="U1619" s="1"/>
      <c r="V1619" s="1"/>
    </row>
    <row r="1620" spans="1:22" x14ac:dyDescent="0.25">
      <c r="A1620" s="1"/>
      <c r="B1620" s="1"/>
      <c r="C1620" s="1"/>
      <c r="D1620" s="1"/>
      <c r="E1620" s="110"/>
      <c r="F1620" s="1"/>
      <c r="G1620" s="1"/>
      <c r="H1620" s="110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3"/>
      <c r="U1620" s="1"/>
      <c r="V1620" s="1"/>
    </row>
    <row r="1621" spans="1:22" x14ac:dyDescent="0.25">
      <c r="A1621" s="1"/>
      <c r="B1621" s="1"/>
      <c r="C1621" s="1"/>
      <c r="D1621" s="1"/>
      <c r="E1621" s="110"/>
      <c r="F1621" s="1"/>
      <c r="G1621" s="1"/>
      <c r="H1621" s="110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3"/>
      <c r="U1621" s="1"/>
      <c r="V1621" s="1"/>
    </row>
    <row r="1622" spans="1:22" x14ac:dyDescent="0.25">
      <c r="A1622" s="1"/>
      <c r="B1622" s="1"/>
      <c r="C1622" s="1"/>
      <c r="D1622" s="1"/>
      <c r="E1622" s="110"/>
      <c r="F1622" s="1"/>
      <c r="G1622" s="1"/>
      <c r="H1622" s="110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3"/>
      <c r="U1622" s="1"/>
      <c r="V1622" s="1"/>
    </row>
    <row r="1623" spans="1:22" x14ac:dyDescent="0.25">
      <c r="A1623" s="1"/>
      <c r="B1623" s="1"/>
      <c r="C1623" s="1"/>
      <c r="D1623" s="1"/>
      <c r="E1623" s="110"/>
      <c r="F1623" s="1"/>
      <c r="G1623" s="1"/>
      <c r="H1623" s="110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3"/>
      <c r="U1623" s="1"/>
      <c r="V1623" s="1"/>
    </row>
    <row r="1624" spans="1:22" x14ac:dyDescent="0.25">
      <c r="A1624" s="1"/>
      <c r="B1624" s="1"/>
      <c r="C1624" s="1"/>
      <c r="D1624" s="1"/>
      <c r="E1624" s="110"/>
      <c r="F1624" s="1"/>
      <c r="G1624" s="1"/>
      <c r="H1624" s="110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3"/>
      <c r="U1624" s="1"/>
      <c r="V1624" s="1"/>
    </row>
    <row r="1625" spans="1:22" x14ac:dyDescent="0.25">
      <c r="A1625" s="1"/>
      <c r="B1625" s="1"/>
      <c r="C1625" s="1"/>
      <c r="D1625" s="1"/>
      <c r="E1625" s="110"/>
      <c r="F1625" s="1"/>
      <c r="G1625" s="1"/>
      <c r="H1625" s="110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3"/>
      <c r="U1625" s="1"/>
      <c r="V1625" s="1"/>
    </row>
    <row r="1626" spans="1:22" x14ac:dyDescent="0.25">
      <c r="A1626" s="1"/>
      <c r="B1626" s="1"/>
      <c r="C1626" s="1"/>
      <c r="D1626" s="1"/>
      <c r="E1626" s="110"/>
      <c r="F1626" s="1"/>
      <c r="G1626" s="1"/>
      <c r="H1626" s="110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3"/>
      <c r="U1626" s="1"/>
      <c r="V1626" s="1"/>
    </row>
    <row r="1627" spans="1:22" x14ac:dyDescent="0.25">
      <c r="A1627" s="1"/>
      <c r="B1627" s="1"/>
      <c r="C1627" s="1"/>
      <c r="D1627" s="1"/>
      <c r="E1627" s="110"/>
      <c r="F1627" s="1"/>
      <c r="G1627" s="1"/>
      <c r="H1627" s="110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3"/>
      <c r="U1627" s="1"/>
      <c r="V1627" s="1"/>
    </row>
    <row r="1628" spans="1:22" x14ac:dyDescent="0.25">
      <c r="A1628" s="1"/>
      <c r="B1628" s="1"/>
      <c r="C1628" s="1"/>
      <c r="D1628" s="1"/>
      <c r="E1628" s="110"/>
      <c r="F1628" s="1"/>
      <c r="G1628" s="1"/>
      <c r="H1628" s="110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3"/>
      <c r="U1628" s="1"/>
      <c r="V1628" s="1"/>
    </row>
    <row r="1629" spans="1:22" x14ac:dyDescent="0.25">
      <c r="A1629" s="1"/>
      <c r="B1629" s="1"/>
      <c r="C1629" s="1"/>
      <c r="D1629" s="1"/>
      <c r="E1629" s="110"/>
      <c r="F1629" s="1"/>
      <c r="G1629" s="1"/>
      <c r="H1629" s="110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3"/>
      <c r="U1629" s="1"/>
      <c r="V1629" s="1"/>
    </row>
    <row r="1630" spans="1:22" x14ac:dyDescent="0.25">
      <c r="A1630" s="1"/>
      <c r="B1630" s="1"/>
      <c r="C1630" s="1"/>
      <c r="D1630" s="1"/>
      <c r="E1630" s="110"/>
      <c r="F1630" s="1"/>
      <c r="G1630" s="1"/>
      <c r="H1630" s="110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3"/>
      <c r="U1630" s="1"/>
      <c r="V1630" s="1"/>
    </row>
    <row r="1631" spans="1:22" x14ac:dyDescent="0.25">
      <c r="A1631" s="1"/>
      <c r="B1631" s="1"/>
      <c r="C1631" s="1"/>
      <c r="D1631" s="1"/>
      <c r="E1631" s="110"/>
      <c r="F1631" s="1"/>
      <c r="G1631" s="1"/>
      <c r="H1631" s="110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3"/>
      <c r="U1631" s="1"/>
      <c r="V1631" s="1"/>
    </row>
    <row r="1632" spans="1:22" x14ac:dyDescent="0.25">
      <c r="A1632" s="1"/>
      <c r="B1632" s="1"/>
      <c r="C1632" s="1"/>
      <c r="D1632" s="1"/>
      <c r="E1632" s="110"/>
      <c r="F1632" s="1"/>
      <c r="G1632" s="1"/>
      <c r="H1632" s="110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3"/>
      <c r="U1632" s="1"/>
      <c r="V1632" s="1"/>
    </row>
    <row r="1633" spans="1:22" x14ac:dyDescent="0.25">
      <c r="A1633" s="1"/>
      <c r="B1633" s="1"/>
      <c r="C1633" s="1"/>
      <c r="D1633" s="1"/>
      <c r="E1633" s="110"/>
      <c r="F1633" s="1"/>
      <c r="G1633" s="1"/>
      <c r="H1633" s="110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3"/>
      <c r="U1633" s="1"/>
      <c r="V1633" s="1"/>
    </row>
    <row r="1634" spans="1:22" x14ac:dyDescent="0.25">
      <c r="A1634" s="1"/>
      <c r="B1634" s="1"/>
      <c r="C1634" s="1"/>
      <c r="D1634" s="1"/>
      <c r="E1634" s="110"/>
      <c r="F1634" s="1"/>
      <c r="G1634" s="1"/>
      <c r="H1634" s="110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3"/>
      <c r="U1634" s="1"/>
      <c r="V1634" s="1"/>
    </row>
    <row r="1635" spans="1:22" x14ac:dyDescent="0.25">
      <c r="A1635" s="1"/>
      <c r="B1635" s="1"/>
      <c r="C1635" s="1"/>
      <c r="D1635" s="1"/>
      <c r="E1635" s="110"/>
      <c r="F1635" s="1"/>
      <c r="G1635" s="1"/>
      <c r="H1635" s="110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3"/>
      <c r="U1635" s="1"/>
      <c r="V1635" s="1"/>
    </row>
    <row r="1636" spans="1:22" x14ac:dyDescent="0.25">
      <c r="A1636" s="1"/>
      <c r="B1636" s="1"/>
      <c r="C1636" s="1"/>
      <c r="D1636" s="1"/>
      <c r="E1636" s="110"/>
      <c r="F1636" s="1"/>
      <c r="G1636" s="1"/>
      <c r="H1636" s="110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3"/>
      <c r="U1636" s="1"/>
      <c r="V1636" s="1"/>
    </row>
    <row r="1637" spans="1:22" x14ac:dyDescent="0.25">
      <c r="A1637" s="1"/>
      <c r="B1637" s="1"/>
      <c r="C1637" s="1"/>
      <c r="D1637" s="1"/>
      <c r="E1637" s="110"/>
      <c r="F1637" s="1"/>
      <c r="G1637" s="1"/>
      <c r="H1637" s="110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3"/>
      <c r="U1637" s="1"/>
      <c r="V1637" s="1"/>
    </row>
    <row r="1638" spans="1:22" x14ac:dyDescent="0.25">
      <c r="A1638" s="1"/>
      <c r="B1638" s="1"/>
      <c r="C1638" s="1"/>
      <c r="D1638" s="1"/>
      <c r="E1638" s="110"/>
      <c r="F1638" s="1"/>
      <c r="G1638" s="1"/>
      <c r="H1638" s="110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3"/>
      <c r="U1638" s="1"/>
      <c r="V1638" s="1"/>
    </row>
    <row r="1639" spans="1:22" x14ac:dyDescent="0.25">
      <c r="A1639" s="1"/>
      <c r="B1639" s="1"/>
      <c r="C1639" s="1"/>
      <c r="D1639" s="1"/>
      <c r="E1639" s="110"/>
      <c r="F1639" s="1"/>
      <c r="G1639" s="1"/>
      <c r="H1639" s="110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3"/>
      <c r="U1639" s="1"/>
      <c r="V1639" s="1"/>
    </row>
    <row r="1640" spans="1:22" x14ac:dyDescent="0.25">
      <c r="A1640" s="1"/>
      <c r="B1640" s="1"/>
      <c r="C1640" s="1"/>
      <c r="D1640" s="1"/>
      <c r="E1640" s="110"/>
      <c r="F1640" s="1"/>
      <c r="G1640" s="1"/>
      <c r="H1640" s="110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3"/>
      <c r="U1640" s="1"/>
      <c r="V1640" s="1"/>
    </row>
    <row r="1641" spans="1:22" x14ac:dyDescent="0.25">
      <c r="A1641" s="1"/>
      <c r="B1641" s="1"/>
      <c r="C1641" s="1"/>
      <c r="D1641" s="1"/>
      <c r="E1641" s="110"/>
      <c r="F1641" s="1"/>
      <c r="G1641" s="1"/>
      <c r="H1641" s="110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3"/>
      <c r="U1641" s="1"/>
      <c r="V1641" s="1"/>
    </row>
    <row r="1642" spans="1:22" x14ac:dyDescent="0.25">
      <c r="A1642" s="1"/>
      <c r="B1642" s="1"/>
      <c r="C1642" s="1"/>
      <c r="D1642" s="1"/>
      <c r="E1642" s="110"/>
      <c r="F1642" s="1"/>
      <c r="G1642" s="1"/>
      <c r="H1642" s="110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3"/>
      <c r="U1642" s="1"/>
      <c r="V1642" s="1"/>
    </row>
    <row r="1643" spans="1:22" x14ac:dyDescent="0.25">
      <c r="A1643" s="1"/>
      <c r="B1643" s="1"/>
      <c r="C1643" s="1"/>
      <c r="D1643" s="1"/>
      <c r="E1643" s="110"/>
      <c r="F1643" s="1"/>
      <c r="G1643" s="1"/>
      <c r="H1643" s="110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3"/>
      <c r="U1643" s="1"/>
      <c r="V1643" s="1"/>
    </row>
    <row r="1644" spans="1:22" x14ac:dyDescent="0.25">
      <c r="A1644" s="1"/>
      <c r="B1644" s="1"/>
      <c r="C1644" s="1"/>
      <c r="D1644" s="1"/>
      <c r="E1644" s="110"/>
      <c r="F1644" s="1"/>
      <c r="G1644" s="1"/>
      <c r="H1644" s="110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3"/>
      <c r="U1644" s="1"/>
      <c r="V1644" s="1"/>
    </row>
    <row r="1645" spans="1:22" x14ac:dyDescent="0.25">
      <c r="A1645" s="1"/>
      <c r="B1645" s="1"/>
      <c r="C1645" s="1"/>
      <c r="D1645" s="1"/>
      <c r="E1645" s="110"/>
      <c r="F1645" s="1"/>
      <c r="G1645" s="1"/>
      <c r="H1645" s="110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3"/>
      <c r="U1645" s="1"/>
      <c r="V1645" s="1"/>
    </row>
    <row r="1646" spans="1:22" x14ac:dyDescent="0.25">
      <c r="A1646" s="1"/>
      <c r="B1646" s="1"/>
      <c r="C1646" s="1"/>
      <c r="D1646" s="1"/>
      <c r="E1646" s="110"/>
      <c r="F1646" s="1"/>
      <c r="G1646" s="1"/>
      <c r="H1646" s="110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3"/>
      <c r="U1646" s="1"/>
      <c r="V1646" s="1"/>
    </row>
    <row r="1647" spans="1:22" x14ac:dyDescent="0.25">
      <c r="A1647" s="1"/>
      <c r="B1647" s="1"/>
      <c r="C1647" s="1"/>
      <c r="D1647" s="1"/>
      <c r="E1647" s="110"/>
      <c r="F1647" s="1"/>
      <c r="G1647" s="1"/>
      <c r="H1647" s="110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3"/>
      <c r="U1647" s="1"/>
      <c r="V1647" s="1"/>
    </row>
    <row r="1648" spans="1:22" x14ac:dyDescent="0.25">
      <c r="A1648" s="1"/>
      <c r="B1648" s="1"/>
      <c r="C1648" s="1"/>
      <c r="D1648" s="1"/>
      <c r="E1648" s="110"/>
      <c r="F1648" s="1"/>
      <c r="G1648" s="1"/>
      <c r="H1648" s="110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3"/>
      <c r="U1648" s="1"/>
      <c r="V1648" s="1"/>
    </row>
    <row r="1649" spans="1:22" x14ac:dyDescent="0.25">
      <c r="A1649" s="1"/>
      <c r="B1649" s="1"/>
      <c r="C1649" s="1"/>
      <c r="D1649" s="1"/>
      <c r="E1649" s="110"/>
      <c r="F1649" s="1"/>
      <c r="G1649" s="1"/>
      <c r="H1649" s="110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3"/>
      <c r="U1649" s="1"/>
      <c r="V1649" s="1"/>
    </row>
    <row r="1650" spans="1:22" x14ac:dyDescent="0.25">
      <c r="A1650" s="1"/>
      <c r="B1650" s="1"/>
      <c r="C1650" s="1"/>
      <c r="D1650" s="1"/>
      <c r="E1650" s="110"/>
      <c r="F1650" s="1"/>
      <c r="G1650" s="1"/>
      <c r="H1650" s="110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3"/>
      <c r="U1650" s="1"/>
      <c r="V1650" s="1"/>
    </row>
    <row r="1651" spans="1:22" x14ac:dyDescent="0.25">
      <c r="A1651" s="1"/>
      <c r="B1651" s="1"/>
      <c r="C1651" s="1"/>
      <c r="D1651" s="1"/>
      <c r="E1651" s="110"/>
      <c r="F1651" s="1"/>
      <c r="G1651" s="1"/>
      <c r="H1651" s="110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3"/>
      <c r="U1651" s="1"/>
      <c r="V1651" s="1"/>
    </row>
    <row r="1652" spans="1:22" x14ac:dyDescent="0.25">
      <c r="A1652" s="1"/>
      <c r="B1652" s="1"/>
      <c r="C1652" s="1"/>
      <c r="D1652" s="1"/>
      <c r="E1652" s="110"/>
      <c r="F1652" s="1"/>
      <c r="G1652" s="1"/>
      <c r="H1652" s="110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3"/>
      <c r="U1652" s="1"/>
      <c r="V1652" s="1"/>
    </row>
    <row r="1653" spans="1:22" x14ac:dyDescent="0.25">
      <c r="A1653" s="1"/>
      <c r="B1653" s="1"/>
      <c r="C1653" s="1"/>
      <c r="D1653" s="1"/>
      <c r="E1653" s="110"/>
      <c r="F1653" s="1"/>
      <c r="G1653" s="1"/>
      <c r="H1653" s="110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3"/>
      <c r="U1653" s="1"/>
      <c r="V1653" s="1"/>
    </row>
    <row r="1654" spans="1:22" x14ac:dyDescent="0.25">
      <c r="A1654" s="1"/>
      <c r="B1654" s="1"/>
      <c r="C1654" s="1"/>
      <c r="D1654" s="1"/>
      <c r="E1654" s="110"/>
      <c r="F1654" s="1"/>
      <c r="G1654" s="1"/>
      <c r="H1654" s="110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3"/>
      <c r="U1654" s="1"/>
      <c r="V1654" s="1"/>
    </row>
    <row r="1655" spans="1:22" x14ac:dyDescent="0.25">
      <c r="A1655" s="1"/>
      <c r="B1655" s="1"/>
      <c r="C1655" s="1"/>
      <c r="D1655" s="1"/>
      <c r="E1655" s="110"/>
      <c r="F1655" s="1"/>
      <c r="G1655" s="1"/>
      <c r="H1655" s="110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3"/>
      <c r="U1655" s="1"/>
      <c r="V1655" s="1"/>
    </row>
    <row r="1656" spans="1:22" x14ac:dyDescent="0.25">
      <c r="A1656" s="1"/>
      <c r="B1656" s="1"/>
      <c r="C1656" s="1"/>
      <c r="D1656" s="1"/>
      <c r="E1656" s="110"/>
      <c r="F1656" s="1"/>
      <c r="G1656" s="1"/>
      <c r="H1656" s="110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3"/>
      <c r="U1656" s="1"/>
      <c r="V1656" s="1"/>
    </row>
    <row r="1657" spans="1:22" x14ac:dyDescent="0.25">
      <c r="A1657" s="1"/>
      <c r="B1657" s="1"/>
      <c r="C1657" s="1"/>
      <c r="D1657" s="1"/>
      <c r="E1657" s="110"/>
      <c r="F1657" s="1"/>
      <c r="G1657" s="1"/>
      <c r="H1657" s="110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3"/>
      <c r="U1657" s="1"/>
      <c r="V1657" s="1"/>
    </row>
    <row r="1658" spans="1:22" x14ac:dyDescent="0.25">
      <c r="A1658" s="1"/>
      <c r="B1658" s="1"/>
      <c r="C1658" s="1"/>
      <c r="D1658" s="1"/>
      <c r="E1658" s="110"/>
      <c r="F1658" s="1"/>
      <c r="G1658" s="1"/>
      <c r="H1658" s="110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3"/>
      <c r="U1658" s="1"/>
      <c r="V1658" s="1"/>
    </row>
    <row r="1659" spans="1:22" x14ac:dyDescent="0.25">
      <c r="A1659" s="1"/>
      <c r="B1659" s="1"/>
      <c r="C1659" s="1"/>
      <c r="D1659" s="1"/>
      <c r="E1659" s="110"/>
      <c r="F1659" s="1"/>
      <c r="G1659" s="1"/>
      <c r="H1659" s="110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3"/>
      <c r="U1659" s="1"/>
      <c r="V1659" s="1"/>
    </row>
    <row r="1660" spans="1:22" x14ac:dyDescent="0.25">
      <c r="A1660" s="1"/>
      <c r="B1660" s="1"/>
      <c r="C1660" s="1"/>
      <c r="D1660" s="1"/>
      <c r="E1660" s="110"/>
      <c r="F1660" s="1"/>
      <c r="G1660" s="1"/>
      <c r="H1660" s="110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3"/>
      <c r="U1660" s="1"/>
      <c r="V1660" s="1"/>
    </row>
    <row r="1661" spans="1:22" x14ac:dyDescent="0.25">
      <c r="A1661" s="1"/>
      <c r="B1661" s="1"/>
      <c r="C1661" s="1"/>
      <c r="D1661" s="1"/>
      <c r="E1661" s="110"/>
      <c r="F1661" s="1"/>
      <c r="G1661" s="1"/>
      <c r="H1661" s="110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3"/>
      <c r="U1661" s="1"/>
      <c r="V1661" s="1"/>
    </row>
    <row r="1662" spans="1:22" x14ac:dyDescent="0.25">
      <c r="A1662" s="1"/>
      <c r="B1662" s="1"/>
      <c r="C1662" s="1"/>
      <c r="D1662" s="1"/>
      <c r="E1662" s="110"/>
      <c r="F1662" s="1"/>
      <c r="G1662" s="1"/>
      <c r="H1662" s="110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3"/>
      <c r="U1662" s="1"/>
      <c r="V1662" s="1"/>
    </row>
    <row r="1663" spans="1:22" x14ac:dyDescent="0.25">
      <c r="A1663" s="1"/>
      <c r="B1663" s="1"/>
      <c r="C1663" s="1"/>
      <c r="D1663" s="1"/>
      <c r="E1663" s="110"/>
      <c r="F1663" s="1"/>
      <c r="G1663" s="1"/>
      <c r="H1663" s="110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3"/>
      <c r="U1663" s="1"/>
      <c r="V1663" s="1"/>
    </row>
    <row r="1664" spans="1:22" x14ac:dyDescent="0.25">
      <c r="A1664" s="1"/>
      <c r="B1664" s="1"/>
      <c r="C1664" s="1"/>
      <c r="D1664" s="1"/>
      <c r="E1664" s="110"/>
      <c r="F1664" s="1"/>
      <c r="G1664" s="1"/>
      <c r="H1664" s="110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3"/>
      <c r="U1664" s="1"/>
      <c r="V1664" s="1"/>
    </row>
    <row r="1665" spans="1:22" x14ac:dyDescent="0.25">
      <c r="A1665" s="1"/>
      <c r="B1665" s="1"/>
      <c r="C1665" s="1"/>
      <c r="D1665" s="1"/>
      <c r="E1665" s="110"/>
      <c r="F1665" s="1"/>
      <c r="G1665" s="1"/>
      <c r="H1665" s="110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3"/>
      <c r="U1665" s="1"/>
      <c r="V1665" s="1"/>
    </row>
    <row r="1666" spans="1:22" x14ac:dyDescent="0.25">
      <c r="A1666" s="1"/>
      <c r="B1666" s="1"/>
      <c r="C1666" s="1"/>
      <c r="D1666" s="1"/>
      <c r="E1666" s="110"/>
      <c r="F1666" s="1"/>
      <c r="G1666" s="1"/>
      <c r="H1666" s="110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3"/>
      <c r="U1666" s="1"/>
      <c r="V1666" s="1"/>
    </row>
    <row r="1667" spans="1:22" x14ac:dyDescent="0.25">
      <c r="A1667" s="1"/>
      <c r="B1667" s="1"/>
      <c r="C1667" s="1"/>
      <c r="D1667" s="1"/>
      <c r="E1667" s="110"/>
      <c r="F1667" s="1"/>
      <c r="G1667" s="1"/>
      <c r="H1667" s="110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3"/>
      <c r="U1667" s="1"/>
      <c r="V1667" s="1"/>
    </row>
    <row r="1668" spans="1:22" x14ac:dyDescent="0.25">
      <c r="A1668" s="1"/>
      <c r="B1668" s="1"/>
      <c r="C1668" s="1"/>
      <c r="D1668" s="1"/>
      <c r="E1668" s="110"/>
      <c r="F1668" s="1"/>
      <c r="G1668" s="1"/>
      <c r="H1668" s="110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3"/>
      <c r="U1668" s="1"/>
      <c r="V1668" s="1"/>
    </row>
    <row r="1669" spans="1:22" x14ac:dyDescent="0.25">
      <c r="A1669" s="1"/>
      <c r="B1669" s="1"/>
      <c r="C1669" s="1"/>
      <c r="D1669" s="1"/>
      <c r="E1669" s="110"/>
      <c r="F1669" s="1"/>
      <c r="G1669" s="1"/>
      <c r="H1669" s="110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3"/>
      <c r="U1669" s="1"/>
      <c r="V1669" s="1"/>
    </row>
    <row r="1670" spans="1:22" x14ac:dyDescent="0.25">
      <c r="A1670" s="1"/>
      <c r="B1670" s="1"/>
      <c r="C1670" s="1"/>
      <c r="D1670" s="1"/>
      <c r="E1670" s="110"/>
      <c r="F1670" s="1"/>
      <c r="G1670" s="1"/>
      <c r="H1670" s="110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3"/>
      <c r="U1670" s="1"/>
      <c r="V1670" s="1"/>
    </row>
    <row r="1671" spans="1:22" x14ac:dyDescent="0.25">
      <c r="A1671" s="1"/>
      <c r="B1671" s="1"/>
      <c r="C1671" s="1"/>
      <c r="D1671" s="1"/>
      <c r="E1671" s="110"/>
      <c r="F1671" s="1"/>
      <c r="G1671" s="1"/>
      <c r="H1671" s="110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3"/>
      <c r="U1671" s="1"/>
      <c r="V1671" s="1"/>
    </row>
    <row r="1672" spans="1:22" x14ac:dyDescent="0.25">
      <c r="A1672" s="1"/>
      <c r="B1672" s="1"/>
      <c r="C1672" s="1"/>
      <c r="D1672" s="1"/>
      <c r="E1672" s="110"/>
      <c r="F1672" s="1"/>
      <c r="G1672" s="1"/>
      <c r="H1672" s="110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3"/>
      <c r="U1672" s="1"/>
      <c r="V1672" s="1"/>
    </row>
    <row r="1673" spans="1:22" x14ac:dyDescent="0.25">
      <c r="A1673" s="1"/>
      <c r="B1673" s="1"/>
      <c r="C1673" s="1"/>
      <c r="D1673" s="1"/>
      <c r="E1673" s="110"/>
      <c r="F1673" s="1"/>
      <c r="G1673" s="1"/>
      <c r="H1673" s="110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3"/>
      <c r="U1673" s="1"/>
      <c r="V1673" s="1"/>
    </row>
    <row r="1674" spans="1:22" x14ac:dyDescent="0.25">
      <c r="A1674" s="1"/>
      <c r="B1674" s="1"/>
      <c r="C1674" s="1"/>
      <c r="D1674" s="1"/>
      <c r="E1674" s="110"/>
      <c r="F1674" s="1"/>
      <c r="G1674" s="1"/>
      <c r="H1674" s="110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3"/>
      <c r="U1674" s="1"/>
      <c r="V1674" s="1"/>
    </row>
    <row r="1675" spans="1:22" x14ac:dyDescent="0.25">
      <c r="A1675" s="1"/>
      <c r="B1675" s="1"/>
      <c r="C1675" s="1"/>
      <c r="D1675" s="1"/>
      <c r="E1675" s="110"/>
      <c r="F1675" s="1"/>
      <c r="G1675" s="1"/>
      <c r="H1675" s="110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3"/>
      <c r="U1675" s="1"/>
      <c r="V1675" s="1"/>
    </row>
    <row r="1676" spans="1:22" x14ac:dyDescent="0.25">
      <c r="A1676" s="1"/>
      <c r="B1676" s="1"/>
      <c r="C1676" s="1"/>
      <c r="D1676" s="1"/>
      <c r="E1676" s="110"/>
      <c r="F1676" s="1"/>
      <c r="G1676" s="1"/>
      <c r="H1676" s="110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3"/>
      <c r="U1676" s="1"/>
      <c r="V1676" s="1"/>
    </row>
    <row r="1677" spans="1:22" x14ac:dyDescent="0.25">
      <c r="A1677" s="1"/>
      <c r="B1677" s="1"/>
      <c r="C1677" s="1"/>
      <c r="D1677" s="1"/>
      <c r="E1677" s="110"/>
      <c r="F1677" s="1"/>
      <c r="G1677" s="1"/>
      <c r="H1677" s="110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3"/>
      <c r="U1677" s="1"/>
      <c r="V1677" s="1"/>
    </row>
    <row r="1678" spans="1:22" x14ac:dyDescent="0.25">
      <c r="A1678" s="1"/>
      <c r="B1678" s="1"/>
      <c r="C1678" s="1"/>
      <c r="D1678" s="1"/>
      <c r="E1678" s="110"/>
      <c r="F1678" s="1"/>
      <c r="G1678" s="1"/>
      <c r="H1678" s="110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3"/>
      <c r="U1678" s="1"/>
      <c r="V1678" s="1"/>
    </row>
    <row r="1679" spans="1:22" x14ac:dyDescent="0.25">
      <c r="A1679" s="1"/>
      <c r="B1679" s="1"/>
      <c r="C1679" s="1"/>
      <c r="D1679" s="1"/>
      <c r="E1679" s="110"/>
      <c r="F1679" s="1"/>
      <c r="G1679" s="1"/>
      <c r="H1679" s="110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3"/>
      <c r="U1679" s="1"/>
      <c r="V1679" s="1"/>
    </row>
    <row r="1680" spans="1:22" x14ac:dyDescent="0.25">
      <c r="A1680" s="1"/>
      <c r="B1680" s="1"/>
      <c r="C1680" s="1"/>
      <c r="D1680" s="1"/>
      <c r="E1680" s="110"/>
      <c r="F1680" s="1"/>
      <c r="G1680" s="1"/>
      <c r="H1680" s="110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3"/>
      <c r="U1680" s="1"/>
      <c r="V1680" s="1"/>
    </row>
    <row r="1681" spans="1:22" x14ac:dyDescent="0.25">
      <c r="A1681" s="1"/>
      <c r="B1681" s="1"/>
      <c r="C1681" s="1"/>
      <c r="D1681" s="1"/>
      <c r="E1681" s="110"/>
      <c r="F1681" s="1"/>
      <c r="G1681" s="1"/>
      <c r="H1681" s="110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3"/>
      <c r="U1681" s="1"/>
      <c r="V1681" s="1"/>
    </row>
    <row r="1682" spans="1:22" x14ac:dyDescent="0.25">
      <c r="A1682" s="1"/>
      <c r="B1682" s="1"/>
      <c r="C1682" s="1"/>
      <c r="D1682" s="1"/>
      <c r="E1682" s="110"/>
      <c r="F1682" s="1"/>
      <c r="G1682" s="1"/>
      <c r="H1682" s="110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3"/>
      <c r="U1682" s="1"/>
      <c r="V1682" s="1"/>
    </row>
    <row r="1683" spans="1:22" x14ac:dyDescent="0.25">
      <c r="A1683" s="1"/>
      <c r="B1683" s="1"/>
      <c r="C1683" s="1"/>
      <c r="D1683" s="1"/>
      <c r="E1683" s="110"/>
      <c r="F1683" s="1"/>
      <c r="G1683" s="1"/>
      <c r="H1683" s="110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3"/>
      <c r="U1683" s="1"/>
      <c r="V1683" s="1"/>
    </row>
    <row r="1684" spans="1:22" x14ac:dyDescent="0.25">
      <c r="A1684" s="1"/>
      <c r="B1684" s="1"/>
      <c r="C1684" s="1"/>
      <c r="D1684" s="1"/>
      <c r="E1684" s="110"/>
      <c r="F1684" s="1"/>
      <c r="G1684" s="1"/>
      <c r="H1684" s="110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3"/>
      <c r="U1684" s="1"/>
      <c r="V1684" s="1"/>
    </row>
    <row r="1685" spans="1:22" x14ac:dyDescent="0.25">
      <c r="A1685" s="1"/>
      <c r="B1685" s="1"/>
      <c r="C1685" s="1"/>
      <c r="D1685" s="1"/>
      <c r="E1685" s="110"/>
      <c r="F1685" s="1"/>
      <c r="G1685" s="1"/>
      <c r="H1685" s="110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3"/>
      <c r="U1685" s="1"/>
      <c r="V1685" s="1"/>
    </row>
    <row r="1686" spans="1:22" x14ac:dyDescent="0.25">
      <c r="A1686" s="1"/>
      <c r="B1686" s="1"/>
      <c r="C1686" s="1"/>
      <c r="D1686" s="1"/>
      <c r="E1686" s="110"/>
      <c r="F1686" s="1"/>
      <c r="G1686" s="1"/>
      <c r="H1686" s="110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3"/>
      <c r="U1686" s="1"/>
      <c r="V1686" s="1"/>
    </row>
    <row r="1687" spans="1:22" x14ac:dyDescent="0.25">
      <c r="A1687" s="1"/>
      <c r="B1687" s="1"/>
      <c r="C1687" s="1"/>
      <c r="D1687" s="1"/>
      <c r="E1687" s="110"/>
      <c r="F1687" s="1"/>
      <c r="G1687" s="1"/>
      <c r="H1687" s="110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3"/>
      <c r="U1687" s="1"/>
      <c r="V1687" s="1"/>
    </row>
    <row r="1688" spans="1:22" x14ac:dyDescent="0.25">
      <c r="A1688" s="1"/>
      <c r="B1688" s="1"/>
      <c r="C1688" s="1"/>
      <c r="D1688" s="1"/>
      <c r="E1688" s="110"/>
      <c r="F1688" s="1"/>
      <c r="G1688" s="1"/>
      <c r="H1688" s="110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3"/>
      <c r="U1688" s="1"/>
      <c r="V1688" s="1"/>
    </row>
    <row r="1689" spans="1:22" x14ac:dyDescent="0.25">
      <c r="A1689" s="1"/>
      <c r="B1689" s="1"/>
      <c r="C1689" s="1"/>
      <c r="D1689" s="1"/>
      <c r="E1689" s="110"/>
      <c r="F1689" s="1"/>
      <c r="G1689" s="1"/>
      <c r="H1689" s="110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3"/>
      <c r="U1689" s="1"/>
      <c r="V1689" s="1"/>
    </row>
    <row r="1690" spans="1:22" x14ac:dyDescent="0.25">
      <c r="A1690" s="1"/>
      <c r="B1690" s="1"/>
      <c r="C1690" s="1"/>
      <c r="D1690" s="1"/>
      <c r="E1690" s="110"/>
      <c r="F1690" s="1"/>
      <c r="G1690" s="1"/>
      <c r="H1690" s="110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3"/>
      <c r="U1690" s="1"/>
      <c r="V1690" s="1"/>
    </row>
    <row r="1691" spans="1:22" x14ac:dyDescent="0.25">
      <c r="A1691" s="1"/>
      <c r="B1691" s="1"/>
      <c r="C1691" s="1"/>
      <c r="D1691" s="1"/>
      <c r="E1691" s="110"/>
      <c r="F1691" s="1"/>
      <c r="G1691" s="1"/>
      <c r="H1691" s="110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3"/>
      <c r="U1691" s="1"/>
      <c r="V1691" s="1"/>
    </row>
    <row r="1692" spans="1:22" x14ac:dyDescent="0.25">
      <c r="A1692" s="1"/>
      <c r="B1692" s="1"/>
      <c r="C1692" s="1"/>
      <c r="D1692" s="1"/>
      <c r="E1692" s="110"/>
      <c r="F1692" s="1"/>
      <c r="G1692" s="1"/>
      <c r="H1692" s="110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3"/>
      <c r="U1692" s="1"/>
      <c r="V1692" s="1"/>
    </row>
    <row r="1693" spans="1:22" x14ac:dyDescent="0.25">
      <c r="A1693" s="1"/>
      <c r="B1693" s="1"/>
      <c r="C1693" s="1"/>
      <c r="D1693" s="1"/>
      <c r="E1693" s="110"/>
      <c r="F1693" s="1"/>
      <c r="G1693" s="1"/>
      <c r="H1693" s="110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3"/>
      <c r="U1693" s="1"/>
      <c r="V1693" s="1"/>
    </row>
    <row r="1694" spans="1:22" x14ac:dyDescent="0.25">
      <c r="A1694" s="1"/>
      <c r="B1694" s="1"/>
      <c r="C1694" s="1"/>
      <c r="D1694" s="1"/>
      <c r="E1694" s="110"/>
      <c r="F1694" s="1"/>
      <c r="G1694" s="1"/>
      <c r="H1694" s="110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3"/>
      <c r="U1694" s="1"/>
      <c r="V1694" s="1"/>
    </row>
    <row r="1695" spans="1:22" x14ac:dyDescent="0.25">
      <c r="A1695" s="1"/>
      <c r="B1695" s="1"/>
      <c r="C1695" s="1"/>
      <c r="D1695" s="1"/>
      <c r="E1695" s="110"/>
      <c r="F1695" s="1"/>
      <c r="G1695" s="1"/>
      <c r="H1695" s="110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3"/>
      <c r="U1695" s="1"/>
      <c r="V1695" s="1"/>
    </row>
    <row r="1696" spans="1:22" x14ac:dyDescent="0.25">
      <c r="A1696" s="1"/>
      <c r="B1696" s="1"/>
      <c r="C1696" s="1"/>
      <c r="D1696" s="1"/>
      <c r="E1696" s="110"/>
      <c r="F1696" s="1"/>
      <c r="G1696" s="1"/>
      <c r="H1696" s="110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3"/>
      <c r="U1696" s="1"/>
      <c r="V1696" s="1"/>
    </row>
    <row r="1697" spans="1:22" x14ac:dyDescent="0.25">
      <c r="A1697" s="1"/>
      <c r="B1697" s="1"/>
      <c r="C1697" s="1"/>
      <c r="D1697" s="1"/>
      <c r="E1697" s="110"/>
      <c r="F1697" s="1"/>
      <c r="G1697" s="1"/>
      <c r="H1697" s="110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3"/>
      <c r="U1697" s="1"/>
      <c r="V1697" s="1"/>
    </row>
    <row r="1698" spans="1:22" x14ac:dyDescent="0.25">
      <c r="A1698" s="1"/>
      <c r="B1698" s="1"/>
      <c r="C1698" s="1"/>
      <c r="D1698" s="1"/>
      <c r="E1698" s="110"/>
      <c r="F1698" s="1"/>
      <c r="G1698" s="1"/>
      <c r="H1698" s="110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3"/>
      <c r="U1698" s="1"/>
      <c r="V1698" s="1"/>
    </row>
    <row r="1699" spans="1:22" x14ac:dyDescent="0.25">
      <c r="A1699" s="1"/>
      <c r="B1699" s="1"/>
      <c r="C1699" s="1"/>
      <c r="D1699" s="1"/>
      <c r="E1699" s="110"/>
      <c r="F1699" s="1"/>
      <c r="G1699" s="1"/>
      <c r="H1699" s="110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3"/>
      <c r="U1699" s="1"/>
      <c r="V1699" s="1"/>
    </row>
    <row r="1700" spans="1:22" x14ac:dyDescent="0.25">
      <c r="A1700" s="1"/>
      <c r="B1700" s="1"/>
      <c r="C1700" s="1"/>
      <c r="D1700" s="1"/>
      <c r="E1700" s="110"/>
      <c r="F1700" s="1"/>
      <c r="G1700" s="1"/>
      <c r="H1700" s="110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3"/>
      <c r="U1700" s="1"/>
      <c r="V1700" s="1"/>
    </row>
    <row r="1701" spans="1:22" x14ac:dyDescent="0.25">
      <c r="A1701" s="1"/>
      <c r="B1701" s="1"/>
      <c r="C1701" s="1"/>
      <c r="D1701" s="1"/>
      <c r="E1701" s="110"/>
      <c r="F1701" s="1"/>
      <c r="G1701" s="1"/>
      <c r="H1701" s="110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3"/>
      <c r="U1701" s="1"/>
      <c r="V1701" s="1"/>
    </row>
    <row r="1702" spans="1:22" x14ac:dyDescent="0.25">
      <c r="A1702" s="1"/>
      <c r="B1702" s="1"/>
      <c r="C1702" s="1"/>
      <c r="D1702" s="1"/>
      <c r="E1702" s="110"/>
      <c r="F1702" s="1"/>
      <c r="G1702" s="1"/>
      <c r="H1702" s="110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3"/>
      <c r="U1702" s="1"/>
      <c r="V1702" s="1"/>
    </row>
    <row r="1703" spans="1:22" x14ac:dyDescent="0.25">
      <c r="A1703" s="1"/>
      <c r="B1703" s="1"/>
      <c r="C1703" s="1"/>
      <c r="D1703" s="1"/>
      <c r="E1703" s="110"/>
      <c r="F1703" s="1"/>
      <c r="G1703" s="1"/>
      <c r="H1703" s="110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3"/>
      <c r="U1703" s="1"/>
      <c r="V1703" s="1"/>
    </row>
    <row r="1704" spans="1:22" x14ac:dyDescent="0.25">
      <c r="A1704" s="1"/>
      <c r="B1704" s="1"/>
      <c r="C1704" s="1"/>
      <c r="D1704" s="1"/>
      <c r="E1704" s="110"/>
      <c r="F1704" s="1"/>
      <c r="G1704" s="1"/>
      <c r="H1704" s="110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3"/>
      <c r="U1704" s="1"/>
      <c r="V1704" s="1"/>
    </row>
    <row r="1705" spans="1:22" x14ac:dyDescent="0.25">
      <c r="A1705" s="1"/>
      <c r="B1705" s="1"/>
      <c r="C1705" s="1"/>
      <c r="D1705" s="1"/>
      <c r="E1705" s="110"/>
      <c r="F1705" s="1"/>
      <c r="G1705" s="1"/>
      <c r="H1705" s="110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3"/>
      <c r="U1705" s="1"/>
      <c r="V1705" s="1"/>
    </row>
    <row r="1706" spans="1:22" x14ac:dyDescent="0.25">
      <c r="A1706" s="1"/>
      <c r="B1706" s="1"/>
      <c r="C1706" s="1"/>
      <c r="D1706" s="1"/>
      <c r="E1706" s="110"/>
      <c r="F1706" s="1"/>
      <c r="G1706" s="1"/>
      <c r="H1706" s="110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3"/>
      <c r="U1706" s="1"/>
      <c r="V1706" s="1"/>
    </row>
    <row r="1707" spans="1:22" x14ac:dyDescent="0.25">
      <c r="A1707" s="1"/>
      <c r="B1707" s="1"/>
      <c r="C1707" s="1"/>
      <c r="D1707" s="1"/>
      <c r="E1707" s="110"/>
      <c r="F1707" s="1"/>
      <c r="G1707" s="1"/>
      <c r="H1707" s="110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3"/>
      <c r="U1707" s="1"/>
      <c r="V1707" s="1"/>
    </row>
    <row r="1708" spans="1:22" x14ac:dyDescent="0.25">
      <c r="A1708" s="1"/>
      <c r="B1708" s="1"/>
      <c r="C1708" s="1"/>
      <c r="D1708" s="1"/>
      <c r="E1708" s="110"/>
      <c r="F1708" s="1"/>
      <c r="G1708" s="1"/>
      <c r="H1708" s="110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3"/>
      <c r="U1708" s="1"/>
      <c r="V1708" s="1"/>
    </row>
    <row r="1709" spans="1:22" x14ac:dyDescent="0.25">
      <c r="A1709" s="1"/>
      <c r="B1709" s="1"/>
      <c r="C1709" s="1"/>
      <c r="D1709" s="1"/>
      <c r="E1709" s="110"/>
      <c r="F1709" s="1"/>
      <c r="G1709" s="1"/>
      <c r="H1709" s="110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3"/>
      <c r="U1709" s="1"/>
      <c r="V1709" s="1"/>
    </row>
    <row r="1710" spans="1:22" x14ac:dyDescent="0.25">
      <c r="A1710" s="1"/>
      <c r="B1710" s="1"/>
      <c r="C1710" s="1"/>
      <c r="D1710" s="1"/>
      <c r="E1710" s="110"/>
      <c r="F1710" s="1"/>
      <c r="G1710" s="1"/>
      <c r="H1710" s="110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3"/>
      <c r="U1710" s="1"/>
      <c r="V1710" s="1"/>
    </row>
    <row r="1711" spans="1:22" x14ac:dyDescent="0.25">
      <c r="A1711" s="1"/>
      <c r="B1711" s="1"/>
      <c r="C1711" s="1"/>
      <c r="D1711" s="1"/>
      <c r="E1711" s="110"/>
      <c r="F1711" s="1"/>
      <c r="G1711" s="1"/>
      <c r="H1711" s="110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3"/>
      <c r="U1711" s="1"/>
      <c r="V1711" s="1"/>
    </row>
    <row r="1712" spans="1:22" x14ac:dyDescent="0.25">
      <c r="A1712" s="1"/>
      <c r="B1712" s="1"/>
      <c r="C1712" s="1"/>
      <c r="D1712" s="1"/>
      <c r="E1712" s="110"/>
      <c r="F1712" s="1"/>
      <c r="G1712" s="1"/>
      <c r="H1712" s="110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3"/>
      <c r="U1712" s="1"/>
      <c r="V1712" s="1"/>
    </row>
    <row r="1713" spans="1:22" x14ac:dyDescent="0.25">
      <c r="A1713" s="1"/>
      <c r="B1713" s="1"/>
      <c r="C1713" s="1"/>
      <c r="D1713" s="1"/>
      <c r="E1713" s="110"/>
      <c r="F1713" s="1"/>
      <c r="G1713" s="1"/>
      <c r="H1713" s="110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3"/>
      <c r="U1713" s="1"/>
      <c r="V1713" s="1"/>
    </row>
    <row r="1714" spans="1:22" x14ac:dyDescent="0.25">
      <c r="A1714" s="1"/>
      <c r="B1714" s="1"/>
      <c r="C1714" s="1"/>
      <c r="D1714" s="1"/>
      <c r="E1714" s="110"/>
      <c r="F1714" s="1"/>
      <c r="G1714" s="1"/>
      <c r="H1714" s="110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3"/>
      <c r="U1714" s="1"/>
      <c r="V1714" s="1"/>
    </row>
    <row r="1715" spans="1:22" x14ac:dyDescent="0.25">
      <c r="A1715" s="1"/>
      <c r="B1715" s="1"/>
      <c r="C1715" s="1"/>
      <c r="D1715" s="1"/>
      <c r="E1715" s="110"/>
      <c r="F1715" s="1"/>
      <c r="G1715" s="1"/>
      <c r="H1715" s="110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3"/>
      <c r="U1715" s="1"/>
      <c r="V1715" s="1"/>
    </row>
    <row r="1716" spans="1:22" x14ac:dyDescent="0.25">
      <c r="A1716" s="1"/>
      <c r="B1716" s="1"/>
      <c r="C1716" s="1"/>
      <c r="D1716" s="1"/>
      <c r="E1716" s="110"/>
      <c r="F1716" s="1"/>
      <c r="G1716" s="1"/>
      <c r="H1716" s="110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3"/>
      <c r="U1716" s="1"/>
      <c r="V1716" s="1"/>
    </row>
    <row r="1717" spans="1:22" x14ac:dyDescent="0.25">
      <c r="A1717" s="1"/>
      <c r="B1717" s="1"/>
      <c r="C1717" s="1"/>
      <c r="D1717" s="1"/>
      <c r="E1717" s="110"/>
      <c r="F1717" s="1"/>
      <c r="G1717" s="1"/>
      <c r="H1717" s="110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3"/>
      <c r="U1717" s="1"/>
      <c r="V1717" s="1"/>
    </row>
    <row r="1718" spans="1:22" x14ac:dyDescent="0.25">
      <c r="A1718" s="1"/>
      <c r="B1718" s="1"/>
      <c r="C1718" s="1"/>
      <c r="D1718" s="1"/>
      <c r="E1718" s="110"/>
      <c r="F1718" s="1"/>
      <c r="G1718" s="1"/>
      <c r="H1718" s="110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3"/>
      <c r="U1718" s="1"/>
      <c r="V1718" s="1"/>
    </row>
    <row r="1719" spans="1:22" x14ac:dyDescent="0.25">
      <c r="A1719" s="1"/>
      <c r="B1719" s="1"/>
      <c r="C1719" s="1"/>
      <c r="D1719" s="1"/>
      <c r="E1719" s="110"/>
      <c r="F1719" s="1"/>
      <c r="G1719" s="1"/>
      <c r="H1719" s="110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3"/>
      <c r="U1719" s="1"/>
      <c r="V1719" s="1"/>
    </row>
    <row r="1720" spans="1:22" x14ac:dyDescent="0.25">
      <c r="A1720" s="1"/>
      <c r="B1720" s="1"/>
      <c r="C1720" s="1"/>
      <c r="D1720" s="1"/>
      <c r="E1720" s="110"/>
      <c r="F1720" s="1"/>
      <c r="G1720" s="1"/>
      <c r="H1720" s="110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3"/>
      <c r="U1720" s="1"/>
      <c r="V1720" s="1"/>
    </row>
    <row r="1721" spans="1:22" x14ac:dyDescent="0.25">
      <c r="A1721" s="1"/>
      <c r="B1721" s="1"/>
      <c r="C1721" s="1"/>
      <c r="D1721" s="1"/>
      <c r="E1721" s="110"/>
      <c r="F1721" s="1"/>
      <c r="G1721" s="1"/>
      <c r="H1721" s="110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3"/>
      <c r="U1721" s="1"/>
      <c r="V1721" s="1"/>
    </row>
    <row r="1722" spans="1:22" x14ac:dyDescent="0.25">
      <c r="A1722" s="1"/>
      <c r="B1722" s="1"/>
      <c r="C1722" s="1"/>
      <c r="D1722" s="1"/>
      <c r="E1722" s="110"/>
      <c r="F1722" s="1"/>
      <c r="G1722" s="1"/>
      <c r="H1722" s="110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3"/>
      <c r="U1722" s="1"/>
      <c r="V1722" s="1"/>
    </row>
    <row r="1723" spans="1:22" x14ac:dyDescent="0.25">
      <c r="A1723" s="1"/>
      <c r="B1723" s="1"/>
      <c r="C1723" s="1"/>
      <c r="D1723" s="1"/>
      <c r="E1723" s="110"/>
      <c r="F1723" s="1"/>
      <c r="G1723" s="1"/>
      <c r="H1723" s="110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3"/>
      <c r="U1723" s="1"/>
      <c r="V1723" s="1"/>
    </row>
    <row r="1724" spans="1:22" x14ac:dyDescent="0.25">
      <c r="A1724" s="1"/>
      <c r="B1724" s="1"/>
      <c r="C1724" s="1"/>
      <c r="D1724" s="1"/>
      <c r="E1724" s="110"/>
      <c r="F1724" s="1"/>
      <c r="G1724" s="1"/>
      <c r="H1724" s="110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3"/>
      <c r="U1724" s="1"/>
      <c r="V1724" s="1"/>
    </row>
    <row r="1725" spans="1:22" x14ac:dyDescent="0.25">
      <c r="A1725" s="1"/>
      <c r="B1725" s="1"/>
      <c r="C1725" s="1"/>
      <c r="D1725" s="1"/>
      <c r="E1725" s="110"/>
      <c r="F1725" s="1"/>
      <c r="G1725" s="1"/>
      <c r="H1725" s="110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3"/>
      <c r="U1725" s="1"/>
      <c r="V1725" s="1"/>
    </row>
    <row r="1726" spans="1:22" x14ac:dyDescent="0.25">
      <c r="A1726" s="1"/>
      <c r="B1726" s="1"/>
      <c r="C1726" s="1"/>
      <c r="D1726" s="1"/>
      <c r="E1726" s="110"/>
      <c r="F1726" s="1"/>
      <c r="G1726" s="1"/>
      <c r="H1726" s="110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3"/>
      <c r="U1726" s="1"/>
      <c r="V1726" s="1"/>
    </row>
    <row r="1727" spans="1:22" x14ac:dyDescent="0.25">
      <c r="A1727" s="1"/>
      <c r="B1727" s="1"/>
      <c r="C1727" s="1"/>
      <c r="D1727" s="1"/>
      <c r="E1727" s="110"/>
      <c r="F1727" s="1"/>
      <c r="G1727" s="1"/>
      <c r="H1727" s="110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3"/>
      <c r="U1727" s="1"/>
      <c r="V1727" s="1"/>
    </row>
    <row r="1728" spans="1:22" x14ac:dyDescent="0.25">
      <c r="A1728" s="1"/>
      <c r="B1728" s="1"/>
      <c r="C1728" s="1"/>
      <c r="D1728" s="1"/>
      <c r="E1728" s="110"/>
      <c r="F1728" s="1"/>
      <c r="G1728" s="1"/>
      <c r="H1728" s="110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3"/>
      <c r="U1728" s="1"/>
      <c r="V1728" s="1"/>
    </row>
    <row r="1729" spans="1:22" x14ac:dyDescent="0.25">
      <c r="A1729" s="1"/>
      <c r="B1729" s="1"/>
      <c r="C1729" s="1"/>
      <c r="D1729" s="1"/>
      <c r="E1729" s="110"/>
      <c r="F1729" s="1"/>
      <c r="G1729" s="1"/>
      <c r="H1729" s="110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3"/>
      <c r="U1729" s="1"/>
      <c r="V1729" s="1"/>
    </row>
    <row r="1730" spans="1:22" x14ac:dyDescent="0.25">
      <c r="A1730" s="1"/>
      <c r="B1730" s="1"/>
      <c r="C1730" s="1"/>
      <c r="D1730" s="1"/>
      <c r="E1730" s="110"/>
      <c r="F1730" s="1"/>
      <c r="G1730" s="1"/>
      <c r="H1730" s="110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3"/>
      <c r="U1730" s="1"/>
      <c r="V1730" s="1"/>
    </row>
    <row r="1731" spans="1:22" x14ac:dyDescent="0.25">
      <c r="A1731" s="1"/>
      <c r="B1731" s="1"/>
      <c r="C1731" s="1"/>
      <c r="D1731" s="1"/>
      <c r="E1731" s="110"/>
      <c r="F1731" s="1"/>
      <c r="G1731" s="1"/>
      <c r="H1731" s="110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3"/>
      <c r="U1731" s="1"/>
      <c r="V1731" s="1"/>
    </row>
    <row r="1732" spans="1:22" x14ac:dyDescent="0.25">
      <c r="A1732" s="1"/>
      <c r="B1732" s="1"/>
      <c r="C1732" s="1"/>
      <c r="D1732" s="1"/>
      <c r="E1732" s="110"/>
      <c r="F1732" s="1"/>
      <c r="G1732" s="1"/>
      <c r="H1732" s="110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3"/>
      <c r="U1732" s="1"/>
      <c r="V1732" s="1"/>
    </row>
    <row r="1733" spans="1:22" x14ac:dyDescent="0.25">
      <c r="A1733" s="1"/>
      <c r="B1733" s="1"/>
      <c r="C1733" s="1"/>
      <c r="D1733" s="1"/>
      <c r="E1733" s="110"/>
      <c r="F1733" s="1"/>
      <c r="G1733" s="1"/>
      <c r="H1733" s="110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3"/>
      <c r="U1733" s="1"/>
      <c r="V1733" s="1"/>
    </row>
    <row r="1734" spans="1:22" x14ac:dyDescent="0.25">
      <c r="A1734" s="1"/>
      <c r="B1734" s="1"/>
      <c r="C1734" s="1"/>
      <c r="D1734" s="1"/>
      <c r="E1734" s="110"/>
      <c r="F1734" s="1"/>
      <c r="G1734" s="1"/>
      <c r="H1734" s="110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3"/>
      <c r="U1734" s="1"/>
      <c r="V1734" s="1"/>
    </row>
    <row r="1735" spans="1:22" x14ac:dyDescent="0.25">
      <c r="A1735" s="1"/>
      <c r="B1735" s="1"/>
      <c r="C1735" s="1"/>
      <c r="D1735" s="1"/>
      <c r="E1735" s="110"/>
      <c r="F1735" s="1"/>
      <c r="G1735" s="1"/>
      <c r="H1735" s="110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3"/>
      <c r="U1735" s="1"/>
      <c r="V1735" s="1"/>
    </row>
    <row r="1736" spans="1:22" x14ac:dyDescent="0.25">
      <c r="A1736" s="1"/>
      <c r="B1736" s="1"/>
      <c r="C1736" s="1"/>
      <c r="D1736" s="1"/>
      <c r="E1736" s="110"/>
      <c r="F1736" s="1"/>
      <c r="G1736" s="1"/>
      <c r="H1736" s="110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3"/>
      <c r="U1736" s="1"/>
      <c r="V1736" s="1"/>
    </row>
    <row r="1737" spans="1:22" x14ac:dyDescent="0.25">
      <c r="A1737" s="1"/>
      <c r="B1737" s="1"/>
      <c r="C1737" s="1"/>
      <c r="D1737" s="1"/>
      <c r="E1737" s="110"/>
      <c r="F1737" s="1"/>
      <c r="G1737" s="1"/>
      <c r="H1737" s="110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3"/>
      <c r="U1737" s="1"/>
      <c r="V1737" s="1"/>
    </row>
    <row r="1738" spans="1:22" x14ac:dyDescent="0.25">
      <c r="A1738" s="1"/>
      <c r="B1738" s="1"/>
      <c r="C1738" s="1"/>
      <c r="D1738" s="1"/>
      <c r="E1738" s="110"/>
      <c r="F1738" s="1"/>
      <c r="G1738" s="1"/>
      <c r="H1738" s="110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3"/>
      <c r="U1738" s="1"/>
      <c r="V1738" s="1"/>
    </row>
    <row r="1739" spans="1:22" x14ac:dyDescent="0.25">
      <c r="A1739" s="1"/>
      <c r="B1739" s="1"/>
      <c r="C1739" s="1"/>
      <c r="D1739" s="1"/>
      <c r="E1739" s="110"/>
      <c r="F1739" s="1"/>
      <c r="G1739" s="1"/>
      <c r="H1739" s="110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3"/>
      <c r="U1739" s="1"/>
      <c r="V1739" s="1"/>
    </row>
    <row r="1740" spans="1:22" x14ac:dyDescent="0.25">
      <c r="A1740" s="1"/>
      <c r="B1740" s="1"/>
      <c r="C1740" s="1"/>
      <c r="D1740" s="1"/>
      <c r="E1740" s="110"/>
      <c r="F1740" s="1"/>
      <c r="G1740" s="1"/>
      <c r="H1740" s="110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3"/>
      <c r="U1740" s="1"/>
      <c r="V1740" s="1"/>
    </row>
    <row r="1741" spans="1:22" x14ac:dyDescent="0.25">
      <c r="A1741" s="1"/>
      <c r="B1741" s="1"/>
      <c r="C1741" s="1"/>
      <c r="D1741" s="1"/>
      <c r="E1741" s="110"/>
      <c r="F1741" s="1"/>
      <c r="G1741" s="1"/>
      <c r="H1741" s="110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3"/>
      <c r="U1741" s="1"/>
      <c r="V1741" s="1"/>
    </row>
    <row r="1742" spans="1:22" x14ac:dyDescent="0.25">
      <c r="A1742" s="1"/>
      <c r="B1742" s="1"/>
      <c r="C1742" s="1"/>
      <c r="D1742" s="1"/>
      <c r="E1742" s="110"/>
      <c r="F1742" s="1"/>
      <c r="G1742" s="1"/>
      <c r="H1742" s="110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3"/>
      <c r="U1742" s="1"/>
      <c r="V1742" s="1"/>
    </row>
    <row r="1743" spans="1:22" x14ac:dyDescent="0.25">
      <c r="A1743" s="1"/>
      <c r="B1743" s="1"/>
      <c r="C1743" s="1"/>
      <c r="D1743" s="1"/>
      <c r="E1743" s="110"/>
      <c r="F1743" s="1"/>
      <c r="G1743" s="1"/>
      <c r="H1743" s="110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3"/>
      <c r="U1743" s="1"/>
      <c r="V1743" s="1"/>
    </row>
    <row r="1744" spans="1:22" x14ac:dyDescent="0.25">
      <c r="A1744" s="1"/>
      <c r="B1744" s="1"/>
      <c r="C1744" s="1"/>
      <c r="D1744" s="1"/>
      <c r="E1744" s="110"/>
      <c r="F1744" s="1"/>
      <c r="G1744" s="1"/>
      <c r="H1744" s="110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3"/>
      <c r="U1744" s="1"/>
      <c r="V1744" s="1"/>
    </row>
    <row r="1745" spans="1:22" x14ac:dyDescent="0.25">
      <c r="A1745" s="1"/>
      <c r="B1745" s="1"/>
      <c r="C1745" s="1"/>
      <c r="D1745" s="1"/>
      <c r="E1745" s="110"/>
      <c r="F1745" s="1"/>
      <c r="G1745" s="1"/>
      <c r="H1745" s="110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3"/>
      <c r="U1745" s="1"/>
      <c r="V1745" s="1"/>
    </row>
    <row r="1746" spans="1:22" x14ac:dyDescent="0.25">
      <c r="A1746" s="1"/>
      <c r="B1746" s="1"/>
      <c r="C1746" s="1"/>
      <c r="D1746" s="1"/>
      <c r="E1746" s="110"/>
      <c r="F1746" s="1"/>
      <c r="G1746" s="1"/>
      <c r="H1746" s="110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3"/>
      <c r="U1746" s="1"/>
      <c r="V1746" s="1"/>
    </row>
    <row r="1747" spans="1:22" x14ac:dyDescent="0.25">
      <c r="A1747" s="1"/>
      <c r="B1747" s="1"/>
      <c r="C1747" s="1"/>
      <c r="D1747" s="1"/>
      <c r="E1747" s="110"/>
      <c r="F1747" s="1"/>
      <c r="G1747" s="1"/>
      <c r="H1747" s="110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3"/>
      <c r="U1747" s="1"/>
      <c r="V1747" s="1"/>
    </row>
    <row r="1748" spans="1:22" x14ac:dyDescent="0.25">
      <c r="A1748" s="1"/>
      <c r="B1748" s="1"/>
      <c r="C1748" s="1"/>
      <c r="D1748" s="1"/>
      <c r="E1748" s="110"/>
      <c r="F1748" s="1"/>
      <c r="G1748" s="1"/>
      <c r="H1748" s="110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3"/>
      <c r="U1748" s="1"/>
      <c r="V1748" s="1"/>
    </row>
    <row r="1749" spans="1:22" x14ac:dyDescent="0.25">
      <c r="A1749" s="1"/>
      <c r="B1749" s="1"/>
      <c r="C1749" s="1"/>
      <c r="D1749" s="1"/>
      <c r="E1749" s="110"/>
      <c r="F1749" s="1"/>
      <c r="G1749" s="1"/>
      <c r="H1749" s="110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3"/>
      <c r="U1749" s="1"/>
      <c r="V1749" s="1"/>
    </row>
    <row r="1750" spans="1:22" x14ac:dyDescent="0.25">
      <c r="A1750" s="1"/>
      <c r="B1750" s="1"/>
      <c r="C1750" s="1"/>
      <c r="D1750" s="1"/>
      <c r="E1750" s="110"/>
      <c r="F1750" s="1"/>
      <c r="G1750" s="1"/>
      <c r="H1750" s="110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3"/>
      <c r="U1750" s="1"/>
      <c r="V1750" s="1"/>
    </row>
    <row r="1751" spans="1:22" x14ac:dyDescent="0.25">
      <c r="A1751" s="1"/>
      <c r="B1751" s="1"/>
      <c r="C1751" s="1"/>
      <c r="D1751" s="1"/>
      <c r="E1751" s="110"/>
      <c r="F1751" s="1"/>
      <c r="G1751" s="1"/>
      <c r="H1751" s="110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3"/>
      <c r="U1751" s="1"/>
      <c r="V1751" s="1"/>
    </row>
    <row r="1752" spans="1:22" x14ac:dyDescent="0.25">
      <c r="A1752" s="1"/>
      <c r="B1752" s="1"/>
      <c r="C1752" s="1"/>
      <c r="D1752" s="1"/>
      <c r="E1752" s="110"/>
      <c r="F1752" s="1"/>
      <c r="G1752" s="1"/>
      <c r="H1752" s="110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3"/>
      <c r="U1752" s="1"/>
      <c r="V1752" s="1"/>
    </row>
    <row r="1753" spans="1:22" x14ac:dyDescent="0.25">
      <c r="A1753" s="1"/>
      <c r="B1753" s="1"/>
      <c r="C1753" s="1"/>
      <c r="D1753" s="1"/>
      <c r="E1753" s="110"/>
      <c r="F1753" s="1"/>
      <c r="G1753" s="1"/>
      <c r="H1753" s="110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3"/>
      <c r="U1753" s="1"/>
      <c r="V1753" s="1"/>
    </row>
    <row r="1754" spans="1:22" x14ac:dyDescent="0.25">
      <c r="A1754" s="1"/>
      <c r="B1754" s="1"/>
      <c r="C1754" s="1"/>
      <c r="D1754" s="1"/>
      <c r="E1754" s="110"/>
      <c r="F1754" s="1"/>
      <c r="G1754" s="1"/>
      <c r="H1754" s="110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3"/>
      <c r="U1754" s="1"/>
      <c r="V1754" s="1"/>
    </row>
    <row r="1755" spans="1:22" x14ac:dyDescent="0.25">
      <c r="A1755" s="1"/>
      <c r="B1755" s="1"/>
      <c r="C1755" s="1"/>
      <c r="D1755" s="1"/>
      <c r="E1755" s="110"/>
      <c r="F1755" s="1"/>
      <c r="G1755" s="1"/>
      <c r="H1755" s="110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3"/>
      <c r="U1755" s="1"/>
      <c r="V1755" s="1"/>
    </row>
    <row r="1756" spans="1:22" x14ac:dyDescent="0.25">
      <c r="A1756" s="1"/>
      <c r="B1756" s="1"/>
      <c r="C1756" s="1"/>
      <c r="D1756" s="1"/>
      <c r="E1756" s="110"/>
      <c r="F1756" s="1"/>
      <c r="G1756" s="1"/>
      <c r="H1756" s="110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3"/>
      <c r="U1756" s="1"/>
      <c r="V1756" s="1"/>
    </row>
    <row r="1757" spans="1:22" x14ac:dyDescent="0.25">
      <c r="A1757" s="1"/>
      <c r="B1757" s="1"/>
      <c r="C1757" s="1"/>
      <c r="D1757" s="1"/>
      <c r="E1757" s="110"/>
      <c r="F1757" s="1"/>
      <c r="G1757" s="1"/>
      <c r="H1757" s="110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3"/>
      <c r="U1757" s="1"/>
      <c r="V1757" s="1"/>
    </row>
    <row r="1758" spans="1:22" x14ac:dyDescent="0.25">
      <c r="A1758" s="1"/>
      <c r="B1758" s="1"/>
      <c r="C1758" s="1"/>
      <c r="D1758" s="1"/>
      <c r="E1758" s="110"/>
      <c r="F1758" s="1"/>
      <c r="G1758" s="1"/>
      <c r="H1758" s="110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3"/>
      <c r="U1758" s="1"/>
      <c r="V1758" s="1"/>
    </row>
    <row r="1759" spans="1:22" x14ac:dyDescent="0.25">
      <c r="A1759" s="1"/>
      <c r="B1759" s="1"/>
      <c r="C1759" s="1"/>
      <c r="D1759" s="1"/>
      <c r="E1759" s="110"/>
      <c r="F1759" s="1"/>
      <c r="G1759" s="1"/>
      <c r="H1759" s="110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3"/>
      <c r="U1759" s="1"/>
      <c r="V1759" s="1"/>
    </row>
    <row r="1760" spans="1:22" x14ac:dyDescent="0.25">
      <c r="A1760" s="1"/>
      <c r="B1760" s="1"/>
      <c r="C1760" s="1"/>
      <c r="D1760" s="1"/>
      <c r="E1760" s="110"/>
      <c r="F1760" s="1"/>
      <c r="G1760" s="1"/>
      <c r="H1760" s="110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3"/>
      <c r="U1760" s="1"/>
      <c r="V1760" s="1"/>
    </row>
    <row r="1761" spans="1:22" x14ac:dyDescent="0.25">
      <c r="A1761" s="1"/>
      <c r="B1761" s="1"/>
      <c r="C1761" s="1"/>
      <c r="D1761" s="1"/>
      <c r="E1761" s="110"/>
      <c r="F1761" s="1"/>
      <c r="G1761" s="1"/>
      <c r="H1761" s="110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3"/>
      <c r="U1761" s="1"/>
      <c r="V1761" s="1"/>
    </row>
    <row r="1762" spans="1:22" x14ac:dyDescent="0.25">
      <c r="A1762" s="1"/>
      <c r="B1762" s="1"/>
      <c r="C1762" s="1"/>
      <c r="D1762" s="1"/>
      <c r="E1762" s="110"/>
      <c r="F1762" s="1"/>
      <c r="G1762" s="1"/>
      <c r="H1762" s="110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3"/>
      <c r="U1762" s="1"/>
      <c r="V1762" s="1"/>
    </row>
    <row r="1763" spans="1:22" x14ac:dyDescent="0.25">
      <c r="A1763" s="1"/>
      <c r="B1763" s="1"/>
      <c r="C1763" s="1"/>
      <c r="D1763" s="1"/>
      <c r="E1763" s="110"/>
      <c r="F1763" s="1"/>
      <c r="G1763" s="1"/>
      <c r="H1763" s="110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3"/>
      <c r="U1763" s="1"/>
      <c r="V1763" s="1"/>
    </row>
    <row r="1764" spans="1:22" x14ac:dyDescent="0.25">
      <c r="A1764" s="1"/>
      <c r="B1764" s="1"/>
      <c r="C1764" s="1"/>
      <c r="D1764" s="1"/>
      <c r="E1764" s="110"/>
      <c r="F1764" s="1"/>
      <c r="G1764" s="1"/>
      <c r="H1764" s="110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3"/>
      <c r="U1764" s="1"/>
      <c r="V1764" s="1"/>
    </row>
    <row r="1765" spans="1:22" x14ac:dyDescent="0.25">
      <c r="A1765" s="1"/>
      <c r="B1765" s="1"/>
      <c r="C1765" s="1"/>
      <c r="D1765" s="1"/>
      <c r="E1765" s="110"/>
      <c r="F1765" s="1"/>
      <c r="G1765" s="1"/>
      <c r="H1765" s="110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3"/>
      <c r="U1765" s="1"/>
      <c r="V1765" s="1"/>
    </row>
    <row r="1766" spans="1:22" x14ac:dyDescent="0.25">
      <c r="A1766" s="1"/>
      <c r="B1766" s="1"/>
      <c r="C1766" s="1"/>
      <c r="D1766" s="1"/>
      <c r="E1766" s="110"/>
      <c r="F1766" s="1"/>
      <c r="G1766" s="1"/>
      <c r="H1766" s="110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3"/>
      <c r="U1766" s="1"/>
      <c r="V1766" s="1"/>
    </row>
    <row r="1767" spans="1:22" x14ac:dyDescent="0.25">
      <c r="A1767" s="1"/>
      <c r="B1767" s="1"/>
      <c r="C1767" s="1"/>
      <c r="D1767" s="1"/>
      <c r="E1767" s="110"/>
      <c r="F1767" s="1"/>
      <c r="G1767" s="1"/>
      <c r="H1767" s="110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3"/>
      <c r="U1767" s="1"/>
      <c r="V1767" s="1"/>
    </row>
    <row r="1768" spans="1:22" x14ac:dyDescent="0.25">
      <c r="A1768" s="1"/>
      <c r="B1768" s="1"/>
      <c r="C1768" s="1"/>
      <c r="D1768" s="1"/>
      <c r="E1768" s="110"/>
      <c r="F1768" s="1"/>
      <c r="G1768" s="1"/>
      <c r="H1768" s="110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3"/>
      <c r="U1768" s="1"/>
      <c r="V1768" s="1"/>
    </row>
    <row r="1769" spans="1:22" x14ac:dyDescent="0.25">
      <c r="A1769" s="1"/>
      <c r="B1769" s="1"/>
      <c r="C1769" s="1"/>
      <c r="D1769" s="1"/>
      <c r="E1769" s="110"/>
      <c r="F1769" s="1"/>
      <c r="G1769" s="1"/>
      <c r="H1769" s="110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3"/>
      <c r="U1769" s="1"/>
      <c r="V1769" s="1"/>
    </row>
    <row r="1770" spans="1:22" x14ac:dyDescent="0.25">
      <c r="A1770" s="1"/>
      <c r="B1770" s="1"/>
      <c r="C1770" s="1"/>
      <c r="D1770" s="1"/>
      <c r="E1770" s="110"/>
      <c r="F1770" s="1"/>
      <c r="G1770" s="1"/>
      <c r="H1770" s="110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3"/>
      <c r="U1770" s="1"/>
      <c r="V1770" s="1"/>
    </row>
    <row r="1771" spans="1:22" x14ac:dyDescent="0.25">
      <c r="A1771" s="1"/>
      <c r="B1771" s="1"/>
      <c r="C1771" s="1"/>
      <c r="D1771" s="1"/>
      <c r="E1771" s="110"/>
      <c r="F1771" s="1"/>
      <c r="G1771" s="1"/>
      <c r="H1771" s="110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3"/>
      <c r="U1771" s="1"/>
      <c r="V1771" s="1"/>
    </row>
    <row r="1772" spans="1:22" x14ac:dyDescent="0.25">
      <c r="A1772" s="1"/>
      <c r="B1772" s="1"/>
      <c r="C1772" s="1"/>
      <c r="D1772" s="1"/>
      <c r="E1772" s="110"/>
      <c r="F1772" s="1"/>
      <c r="G1772" s="1"/>
      <c r="H1772" s="110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3"/>
      <c r="U1772" s="1"/>
      <c r="V1772" s="1"/>
    </row>
    <row r="1773" spans="1:22" x14ac:dyDescent="0.25">
      <c r="A1773" s="1"/>
      <c r="B1773" s="1"/>
      <c r="C1773" s="1"/>
      <c r="D1773" s="1"/>
      <c r="E1773" s="110"/>
      <c r="F1773" s="1"/>
      <c r="G1773" s="1"/>
      <c r="H1773" s="110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3"/>
      <c r="U1773" s="1"/>
      <c r="V1773" s="1"/>
    </row>
    <row r="1774" spans="1:22" x14ac:dyDescent="0.25">
      <c r="A1774" s="1"/>
      <c r="B1774" s="1"/>
      <c r="C1774" s="1"/>
      <c r="D1774" s="1"/>
      <c r="E1774" s="110"/>
      <c r="F1774" s="1"/>
      <c r="G1774" s="1"/>
      <c r="H1774" s="110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3"/>
      <c r="U1774" s="1"/>
      <c r="V1774" s="1"/>
    </row>
    <row r="1775" spans="1:22" x14ac:dyDescent="0.25">
      <c r="A1775" s="1"/>
      <c r="B1775" s="1"/>
      <c r="C1775" s="1"/>
      <c r="D1775" s="1"/>
      <c r="E1775" s="110"/>
      <c r="F1775" s="1"/>
      <c r="G1775" s="1"/>
      <c r="H1775" s="110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3"/>
      <c r="U1775" s="1"/>
      <c r="V1775" s="1"/>
    </row>
    <row r="1776" spans="1:22" x14ac:dyDescent="0.25">
      <c r="A1776" s="1"/>
      <c r="B1776" s="1"/>
      <c r="C1776" s="1"/>
      <c r="D1776" s="1"/>
      <c r="E1776" s="110"/>
      <c r="F1776" s="1"/>
      <c r="G1776" s="1"/>
      <c r="H1776" s="110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3"/>
      <c r="U1776" s="1"/>
      <c r="V1776" s="1"/>
    </row>
    <row r="1777" spans="1:22" x14ac:dyDescent="0.25">
      <c r="A1777" s="1"/>
      <c r="B1777" s="1"/>
      <c r="C1777" s="1"/>
      <c r="D1777" s="1"/>
      <c r="E1777" s="110"/>
      <c r="F1777" s="1"/>
      <c r="G1777" s="1"/>
      <c r="H1777" s="110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3"/>
      <c r="U1777" s="1"/>
      <c r="V1777" s="1"/>
    </row>
    <row r="1778" spans="1:22" x14ac:dyDescent="0.25">
      <c r="A1778" s="1"/>
      <c r="B1778" s="1"/>
      <c r="C1778" s="1"/>
      <c r="D1778" s="1"/>
      <c r="E1778" s="110"/>
      <c r="F1778" s="1"/>
      <c r="G1778" s="1"/>
      <c r="H1778" s="110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3"/>
      <c r="U1778" s="1"/>
      <c r="V1778" s="1"/>
    </row>
    <row r="1779" spans="1:22" x14ac:dyDescent="0.25">
      <c r="A1779" s="1"/>
      <c r="B1779" s="1"/>
      <c r="C1779" s="1"/>
      <c r="D1779" s="1"/>
      <c r="E1779" s="110"/>
      <c r="F1779" s="1"/>
      <c r="G1779" s="1"/>
      <c r="H1779" s="110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3"/>
      <c r="U1779" s="1"/>
      <c r="V1779" s="1"/>
    </row>
    <row r="1780" spans="1:22" x14ac:dyDescent="0.25">
      <c r="A1780" s="1"/>
      <c r="B1780" s="1"/>
      <c r="C1780" s="1"/>
      <c r="D1780" s="1"/>
      <c r="E1780" s="110"/>
      <c r="F1780" s="1"/>
      <c r="G1780" s="1"/>
      <c r="H1780" s="110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3"/>
      <c r="U1780" s="1"/>
      <c r="V1780" s="1"/>
    </row>
    <row r="1781" spans="1:22" x14ac:dyDescent="0.25">
      <c r="A1781" s="1"/>
      <c r="B1781" s="1"/>
      <c r="C1781" s="1"/>
      <c r="D1781" s="1"/>
      <c r="E1781" s="110"/>
      <c r="F1781" s="1"/>
      <c r="G1781" s="1"/>
      <c r="H1781" s="110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3"/>
      <c r="U1781" s="1"/>
      <c r="V1781" s="1"/>
    </row>
    <row r="1782" spans="1:22" x14ac:dyDescent="0.25">
      <c r="A1782" s="1"/>
      <c r="B1782" s="1"/>
      <c r="C1782" s="1"/>
      <c r="D1782" s="1"/>
      <c r="E1782" s="110"/>
      <c r="F1782" s="1"/>
      <c r="G1782" s="1"/>
      <c r="H1782" s="110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3"/>
      <c r="U1782" s="1"/>
      <c r="V1782" s="1"/>
    </row>
    <row r="1783" spans="1:22" x14ac:dyDescent="0.25">
      <c r="A1783" s="1"/>
      <c r="B1783" s="1"/>
      <c r="C1783" s="1"/>
      <c r="D1783" s="1"/>
      <c r="E1783" s="110"/>
      <c r="F1783" s="1"/>
      <c r="G1783" s="1"/>
      <c r="H1783" s="110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3"/>
      <c r="U1783" s="1"/>
      <c r="V1783" s="1"/>
    </row>
    <row r="1784" spans="1:22" x14ac:dyDescent="0.25">
      <c r="A1784" s="1"/>
      <c r="B1784" s="1"/>
      <c r="C1784" s="1"/>
      <c r="D1784" s="1"/>
      <c r="E1784" s="110"/>
      <c r="F1784" s="1"/>
      <c r="G1784" s="1"/>
      <c r="H1784" s="110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3"/>
      <c r="U1784" s="1"/>
      <c r="V1784" s="1"/>
    </row>
    <row r="1785" spans="1:22" x14ac:dyDescent="0.25">
      <c r="A1785" s="1"/>
      <c r="B1785" s="1"/>
      <c r="C1785" s="1"/>
      <c r="D1785" s="1"/>
      <c r="E1785" s="110"/>
      <c r="F1785" s="1"/>
      <c r="G1785" s="1"/>
      <c r="H1785" s="110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3"/>
      <c r="U1785" s="1"/>
      <c r="V1785" s="1"/>
    </row>
    <row r="1786" spans="1:22" x14ac:dyDescent="0.25">
      <c r="A1786" s="1"/>
      <c r="B1786" s="1"/>
      <c r="C1786" s="1"/>
      <c r="D1786" s="1"/>
      <c r="E1786" s="110"/>
      <c r="F1786" s="1"/>
      <c r="G1786" s="1"/>
      <c r="H1786" s="110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3"/>
      <c r="U1786" s="1"/>
      <c r="V1786" s="1"/>
    </row>
    <row r="1787" spans="1:22" x14ac:dyDescent="0.25">
      <c r="A1787" s="1"/>
      <c r="B1787" s="1"/>
      <c r="C1787" s="1"/>
      <c r="D1787" s="1"/>
      <c r="E1787" s="110"/>
      <c r="F1787" s="1"/>
      <c r="G1787" s="1"/>
      <c r="H1787" s="110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3"/>
      <c r="U1787" s="1"/>
      <c r="V1787" s="1"/>
    </row>
    <row r="1788" spans="1:22" x14ac:dyDescent="0.25">
      <c r="A1788" s="1"/>
      <c r="B1788" s="1"/>
      <c r="C1788" s="1"/>
      <c r="D1788" s="1"/>
      <c r="E1788" s="110"/>
      <c r="F1788" s="1"/>
      <c r="G1788" s="1"/>
      <c r="H1788" s="110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3"/>
      <c r="U1788" s="1"/>
      <c r="V1788" s="1"/>
    </row>
    <row r="1789" spans="1:22" x14ac:dyDescent="0.25">
      <c r="A1789" s="1"/>
      <c r="B1789" s="1"/>
      <c r="C1789" s="1"/>
      <c r="D1789" s="1"/>
      <c r="E1789" s="110"/>
      <c r="F1789" s="1"/>
      <c r="G1789" s="1"/>
      <c r="H1789" s="110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3"/>
      <c r="U1789" s="1"/>
      <c r="V1789" s="1"/>
    </row>
    <row r="1790" spans="1:22" x14ac:dyDescent="0.25">
      <c r="A1790" s="1"/>
      <c r="B1790" s="1"/>
      <c r="C1790" s="1"/>
      <c r="D1790" s="1"/>
      <c r="E1790" s="110"/>
      <c r="F1790" s="1"/>
      <c r="G1790" s="1"/>
      <c r="H1790" s="110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3"/>
      <c r="U1790" s="1"/>
      <c r="V1790" s="1"/>
    </row>
    <row r="1791" spans="1:22" x14ac:dyDescent="0.25">
      <c r="A1791" s="1"/>
      <c r="B1791" s="1"/>
      <c r="C1791" s="1"/>
      <c r="D1791" s="1"/>
      <c r="E1791" s="110"/>
      <c r="F1791" s="1"/>
      <c r="G1791" s="1"/>
      <c r="H1791" s="110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3"/>
      <c r="U1791" s="1"/>
      <c r="V1791" s="1"/>
    </row>
    <row r="1792" spans="1:22" x14ac:dyDescent="0.25">
      <c r="A1792" s="1"/>
      <c r="B1792" s="1"/>
      <c r="C1792" s="1"/>
      <c r="D1792" s="1"/>
      <c r="E1792" s="110"/>
      <c r="F1792" s="1"/>
      <c r="G1792" s="1"/>
      <c r="H1792" s="110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3"/>
      <c r="U1792" s="1"/>
      <c r="V1792" s="1"/>
    </row>
    <row r="1793" spans="1:22" x14ac:dyDescent="0.25">
      <c r="A1793" s="1"/>
      <c r="B1793" s="1"/>
      <c r="C1793" s="1"/>
      <c r="D1793" s="1"/>
      <c r="E1793" s="110"/>
      <c r="F1793" s="1"/>
      <c r="G1793" s="1"/>
      <c r="H1793" s="110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3"/>
      <c r="U1793" s="1"/>
      <c r="V1793" s="1"/>
    </row>
    <row r="1794" spans="1:22" x14ac:dyDescent="0.25">
      <c r="A1794" s="1"/>
      <c r="B1794" s="1"/>
      <c r="C1794" s="1"/>
      <c r="D1794" s="1"/>
      <c r="E1794" s="110"/>
      <c r="F1794" s="1"/>
      <c r="G1794" s="1"/>
      <c r="H1794" s="110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3"/>
      <c r="U1794" s="1"/>
      <c r="V1794" s="1"/>
    </row>
    <row r="1795" spans="1:22" x14ac:dyDescent="0.25">
      <c r="A1795" s="1"/>
      <c r="B1795" s="1"/>
      <c r="C1795" s="1"/>
      <c r="D1795" s="1"/>
      <c r="E1795" s="110"/>
      <c r="F1795" s="1"/>
      <c r="G1795" s="1"/>
      <c r="H1795" s="110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3"/>
      <c r="U1795" s="1"/>
      <c r="V1795" s="1"/>
    </row>
    <row r="1796" spans="1:22" x14ac:dyDescent="0.25">
      <c r="A1796" s="1"/>
      <c r="B1796" s="1"/>
      <c r="C1796" s="1"/>
      <c r="D1796" s="1"/>
      <c r="E1796" s="110"/>
      <c r="F1796" s="1"/>
      <c r="G1796" s="1"/>
      <c r="H1796" s="110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3"/>
      <c r="U1796" s="1"/>
      <c r="V1796" s="1"/>
    </row>
    <row r="1797" spans="1:22" x14ac:dyDescent="0.25">
      <c r="A1797" s="1"/>
      <c r="B1797" s="1"/>
      <c r="C1797" s="1"/>
      <c r="D1797" s="1"/>
      <c r="E1797" s="110"/>
      <c r="F1797" s="1"/>
      <c r="G1797" s="1"/>
      <c r="H1797" s="110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3"/>
      <c r="U1797" s="1"/>
      <c r="V1797" s="1"/>
    </row>
    <row r="1798" spans="1:22" x14ac:dyDescent="0.25">
      <c r="A1798" s="1"/>
      <c r="B1798" s="1"/>
      <c r="C1798" s="1"/>
      <c r="D1798" s="1"/>
      <c r="E1798" s="110"/>
      <c r="F1798" s="1"/>
      <c r="G1798" s="1"/>
      <c r="H1798" s="110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3"/>
      <c r="U1798" s="1"/>
      <c r="V1798" s="1"/>
    </row>
    <row r="1799" spans="1:22" x14ac:dyDescent="0.25">
      <c r="A1799" s="1"/>
      <c r="B1799" s="1"/>
      <c r="C1799" s="1"/>
      <c r="D1799" s="1"/>
      <c r="E1799" s="110"/>
      <c r="F1799" s="1"/>
      <c r="G1799" s="1"/>
      <c r="H1799" s="110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3"/>
      <c r="U1799" s="1"/>
      <c r="V1799" s="1"/>
    </row>
    <row r="1800" spans="1:22" x14ac:dyDescent="0.25">
      <c r="A1800" s="1"/>
      <c r="B1800" s="1"/>
      <c r="C1800" s="1"/>
      <c r="D1800" s="1"/>
      <c r="E1800" s="110"/>
      <c r="F1800" s="1"/>
      <c r="G1800" s="1"/>
      <c r="H1800" s="110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3"/>
      <c r="U1800" s="1"/>
      <c r="V1800" s="1"/>
    </row>
    <row r="1801" spans="1:22" x14ac:dyDescent="0.25">
      <c r="A1801" s="1"/>
      <c r="B1801" s="1"/>
      <c r="C1801" s="1"/>
      <c r="D1801" s="1"/>
      <c r="E1801" s="110"/>
      <c r="F1801" s="1"/>
      <c r="G1801" s="1"/>
      <c r="H1801" s="110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3"/>
      <c r="U1801" s="1"/>
      <c r="V1801" s="1"/>
    </row>
    <row r="1802" spans="1:22" x14ac:dyDescent="0.25">
      <c r="A1802" s="1"/>
      <c r="B1802" s="1"/>
      <c r="C1802" s="1"/>
      <c r="D1802" s="1"/>
      <c r="E1802" s="110"/>
      <c r="F1802" s="1"/>
      <c r="G1802" s="1"/>
      <c r="H1802" s="110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3"/>
      <c r="U1802" s="1"/>
      <c r="V1802" s="1"/>
    </row>
    <row r="1803" spans="1:22" x14ac:dyDescent="0.25">
      <c r="A1803" s="1"/>
      <c r="B1803" s="1"/>
      <c r="C1803" s="1"/>
      <c r="D1803" s="1"/>
      <c r="E1803" s="110"/>
      <c r="F1803" s="1"/>
      <c r="G1803" s="1"/>
      <c r="H1803" s="110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3"/>
      <c r="U1803" s="1"/>
      <c r="V1803" s="1"/>
    </row>
    <row r="1804" spans="1:22" x14ac:dyDescent="0.25">
      <c r="A1804" s="1"/>
      <c r="B1804" s="1"/>
      <c r="C1804" s="1"/>
      <c r="D1804" s="1"/>
      <c r="E1804" s="110"/>
      <c r="F1804" s="1"/>
      <c r="G1804" s="1"/>
      <c r="H1804" s="110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3"/>
      <c r="U1804" s="1"/>
      <c r="V1804" s="1"/>
    </row>
    <row r="1805" spans="1:22" x14ac:dyDescent="0.25">
      <c r="A1805" s="1"/>
      <c r="B1805" s="1"/>
      <c r="C1805" s="1"/>
      <c r="D1805" s="1"/>
      <c r="E1805" s="110"/>
      <c r="F1805" s="1"/>
      <c r="G1805" s="1"/>
      <c r="H1805" s="110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3"/>
      <c r="U1805" s="1"/>
      <c r="V1805" s="1"/>
    </row>
    <row r="1806" spans="1:22" x14ac:dyDescent="0.25">
      <c r="A1806" s="1"/>
      <c r="B1806" s="1"/>
      <c r="C1806" s="1"/>
      <c r="D1806" s="1"/>
      <c r="E1806" s="110"/>
      <c r="F1806" s="1"/>
      <c r="G1806" s="1"/>
      <c r="H1806" s="110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3"/>
      <c r="U1806" s="1"/>
      <c r="V1806" s="1"/>
    </row>
    <row r="1807" spans="1:22" x14ac:dyDescent="0.25">
      <c r="A1807" s="1"/>
      <c r="B1807" s="1"/>
      <c r="C1807" s="1"/>
      <c r="D1807" s="1"/>
      <c r="E1807" s="110"/>
      <c r="F1807" s="1"/>
      <c r="G1807" s="1"/>
      <c r="H1807" s="110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3"/>
      <c r="U1807" s="1"/>
      <c r="V1807" s="1"/>
    </row>
    <row r="1808" spans="1:22" x14ac:dyDescent="0.25">
      <c r="A1808" s="1"/>
      <c r="B1808" s="1"/>
      <c r="C1808" s="1"/>
      <c r="D1808" s="1"/>
      <c r="E1808" s="110"/>
      <c r="F1808" s="1"/>
      <c r="G1808" s="1"/>
      <c r="H1808" s="110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3"/>
      <c r="U1808" s="1"/>
      <c r="V1808" s="1"/>
    </row>
    <row r="1809" spans="1:22" x14ac:dyDescent="0.25">
      <c r="A1809" s="1"/>
      <c r="B1809" s="1"/>
      <c r="C1809" s="1"/>
      <c r="D1809" s="1"/>
      <c r="E1809" s="110"/>
      <c r="F1809" s="1"/>
      <c r="G1809" s="1"/>
      <c r="H1809" s="110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3"/>
      <c r="U1809" s="1"/>
      <c r="V1809" s="1"/>
    </row>
    <row r="1810" spans="1:22" x14ac:dyDescent="0.25">
      <c r="A1810" s="1"/>
      <c r="B1810" s="1"/>
      <c r="C1810" s="1"/>
      <c r="D1810" s="1"/>
      <c r="E1810" s="110"/>
      <c r="F1810" s="1"/>
      <c r="G1810" s="1"/>
      <c r="H1810" s="110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3"/>
      <c r="U1810" s="1"/>
      <c r="V1810" s="1"/>
    </row>
    <row r="1811" spans="1:22" x14ac:dyDescent="0.25">
      <c r="A1811" s="1"/>
      <c r="B1811" s="1"/>
      <c r="C1811" s="1"/>
      <c r="D1811" s="1"/>
      <c r="E1811" s="110"/>
      <c r="F1811" s="1"/>
      <c r="G1811" s="1"/>
      <c r="H1811" s="110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3"/>
      <c r="U1811" s="1"/>
      <c r="V1811" s="1"/>
    </row>
    <row r="1812" spans="1:22" x14ac:dyDescent="0.25">
      <c r="A1812" s="1"/>
      <c r="B1812" s="1"/>
      <c r="C1812" s="1"/>
      <c r="D1812" s="1"/>
      <c r="E1812" s="110"/>
      <c r="F1812" s="1"/>
      <c r="G1812" s="1"/>
      <c r="H1812" s="110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3"/>
      <c r="U1812" s="1"/>
      <c r="V1812" s="1"/>
    </row>
    <row r="1813" spans="1:22" x14ac:dyDescent="0.25">
      <c r="A1813" s="1"/>
      <c r="B1813" s="1"/>
      <c r="C1813" s="1"/>
      <c r="D1813" s="1"/>
      <c r="E1813" s="110"/>
      <c r="F1813" s="1"/>
      <c r="G1813" s="1"/>
      <c r="H1813" s="110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3"/>
      <c r="U1813" s="1"/>
      <c r="V1813" s="1"/>
    </row>
    <row r="1814" spans="1:22" x14ac:dyDescent="0.25">
      <c r="A1814" s="1"/>
      <c r="B1814" s="1"/>
      <c r="C1814" s="1"/>
      <c r="D1814" s="1"/>
      <c r="E1814" s="110"/>
      <c r="F1814" s="1"/>
      <c r="G1814" s="1"/>
      <c r="H1814" s="110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3"/>
      <c r="U1814" s="1"/>
      <c r="V1814" s="1"/>
    </row>
    <row r="1815" spans="1:22" x14ac:dyDescent="0.25">
      <c r="A1815" s="1"/>
      <c r="B1815" s="1"/>
      <c r="C1815" s="1"/>
      <c r="D1815" s="1"/>
      <c r="E1815" s="110"/>
      <c r="F1815" s="1"/>
      <c r="G1815" s="1"/>
      <c r="H1815" s="110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3"/>
      <c r="U1815" s="1"/>
      <c r="V1815" s="1"/>
    </row>
    <row r="1816" spans="1:22" x14ac:dyDescent="0.25">
      <c r="A1816" s="1"/>
      <c r="B1816" s="1"/>
      <c r="C1816" s="1"/>
      <c r="D1816" s="1"/>
      <c r="E1816" s="110"/>
      <c r="F1816" s="1"/>
      <c r="G1816" s="1"/>
      <c r="H1816" s="110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3"/>
      <c r="U1816" s="1"/>
      <c r="V1816" s="1"/>
    </row>
    <row r="1817" spans="1:22" x14ac:dyDescent="0.25">
      <c r="A1817" s="1"/>
      <c r="B1817" s="1"/>
      <c r="C1817" s="1"/>
      <c r="D1817" s="1"/>
      <c r="E1817" s="110"/>
      <c r="F1817" s="1"/>
      <c r="G1817" s="1"/>
      <c r="H1817" s="110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3"/>
      <c r="U1817" s="1"/>
      <c r="V1817" s="1"/>
    </row>
    <row r="1818" spans="1:22" x14ac:dyDescent="0.25">
      <c r="A1818" s="1"/>
      <c r="B1818" s="1"/>
      <c r="C1818" s="1"/>
      <c r="D1818" s="1"/>
      <c r="E1818" s="110"/>
      <c r="F1818" s="1"/>
      <c r="G1818" s="1"/>
      <c r="H1818" s="110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3"/>
      <c r="U1818" s="1"/>
      <c r="V1818" s="1"/>
    </row>
    <row r="1819" spans="1:22" x14ac:dyDescent="0.25">
      <c r="A1819" s="1"/>
      <c r="B1819" s="1"/>
      <c r="C1819" s="1"/>
      <c r="D1819" s="1"/>
      <c r="E1819" s="110"/>
      <c r="F1819" s="1"/>
      <c r="G1819" s="1"/>
      <c r="H1819" s="110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3"/>
      <c r="U1819" s="1"/>
      <c r="V1819" s="1"/>
    </row>
    <row r="1820" spans="1:22" x14ac:dyDescent="0.25">
      <c r="A1820" s="1"/>
      <c r="B1820" s="1"/>
      <c r="C1820" s="1"/>
      <c r="D1820" s="1"/>
      <c r="E1820" s="110"/>
      <c r="F1820" s="1"/>
      <c r="G1820" s="1"/>
      <c r="H1820" s="110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3"/>
      <c r="U1820" s="1"/>
      <c r="V1820" s="1"/>
    </row>
    <row r="1821" spans="1:22" x14ac:dyDescent="0.25">
      <c r="A1821" s="1"/>
      <c r="B1821" s="1"/>
      <c r="C1821" s="1"/>
      <c r="D1821" s="1"/>
      <c r="E1821" s="110"/>
      <c r="F1821" s="1"/>
      <c r="G1821" s="1"/>
      <c r="H1821" s="110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3"/>
      <c r="U1821" s="1"/>
      <c r="V1821" s="1"/>
    </row>
    <row r="1822" spans="1:22" x14ac:dyDescent="0.25">
      <c r="A1822" s="1"/>
      <c r="B1822" s="1"/>
      <c r="C1822" s="1"/>
      <c r="D1822" s="1"/>
      <c r="E1822" s="110"/>
      <c r="F1822" s="1"/>
      <c r="G1822" s="1"/>
      <c r="H1822" s="110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3"/>
      <c r="U1822" s="1"/>
      <c r="V1822" s="1"/>
    </row>
    <row r="1823" spans="1:22" x14ac:dyDescent="0.25">
      <c r="A1823" s="1"/>
      <c r="B1823" s="1"/>
      <c r="C1823" s="1"/>
      <c r="D1823" s="1"/>
      <c r="E1823" s="110"/>
      <c r="F1823" s="1"/>
      <c r="G1823" s="1"/>
      <c r="H1823" s="110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3"/>
      <c r="U1823" s="1"/>
      <c r="V1823" s="1"/>
    </row>
    <row r="1824" spans="1:22" x14ac:dyDescent="0.25">
      <c r="A1824" s="1"/>
      <c r="B1824" s="1"/>
      <c r="C1824" s="1"/>
      <c r="D1824" s="1"/>
      <c r="E1824" s="110"/>
      <c r="F1824" s="1"/>
      <c r="G1824" s="1"/>
      <c r="H1824" s="110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3"/>
      <c r="U1824" s="1"/>
      <c r="V1824" s="1"/>
    </row>
    <row r="1825" spans="1:22" x14ac:dyDescent="0.25">
      <c r="A1825" s="1"/>
      <c r="B1825" s="1"/>
      <c r="C1825" s="1"/>
      <c r="D1825" s="1"/>
      <c r="E1825" s="110"/>
      <c r="F1825" s="1"/>
      <c r="G1825" s="1"/>
      <c r="H1825" s="110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3"/>
      <c r="U1825" s="1"/>
      <c r="V1825" s="1"/>
    </row>
    <row r="1826" spans="1:22" x14ac:dyDescent="0.25">
      <c r="A1826" s="1"/>
      <c r="B1826" s="1"/>
      <c r="C1826" s="1"/>
      <c r="D1826" s="1"/>
      <c r="E1826" s="110"/>
      <c r="F1826" s="1"/>
      <c r="G1826" s="1"/>
      <c r="H1826" s="110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3"/>
      <c r="U1826" s="1"/>
      <c r="V1826" s="1"/>
    </row>
    <row r="1827" spans="1:22" x14ac:dyDescent="0.25">
      <c r="A1827" s="1"/>
      <c r="B1827" s="1"/>
      <c r="C1827" s="1"/>
      <c r="D1827" s="1"/>
      <c r="E1827" s="110"/>
      <c r="F1827" s="1"/>
      <c r="G1827" s="1"/>
      <c r="H1827" s="110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3"/>
      <c r="U1827" s="1"/>
      <c r="V1827" s="1"/>
    </row>
    <row r="1828" spans="1:22" x14ac:dyDescent="0.25">
      <c r="A1828" s="1"/>
      <c r="B1828" s="1"/>
      <c r="C1828" s="1"/>
      <c r="D1828" s="1"/>
      <c r="E1828" s="110"/>
      <c r="F1828" s="1"/>
      <c r="G1828" s="1"/>
      <c r="H1828" s="110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3"/>
      <c r="U1828" s="1"/>
      <c r="V1828" s="1"/>
    </row>
    <row r="1829" spans="1:22" x14ac:dyDescent="0.25">
      <c r="A1829" s="1"/>
      <c r="B1829" s="1"/>
      <c r="C1829" s="1"/>
      <c r="D1829" s="1"/>
      <c r="E1829" s="110"/>
      <c r="F1829" s="1"/>
      <c r="G1829" s="1"/>
      <c r="H1829" s="110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3"/>
      <c r="U1829" s="1"/>
      <c r="V1829" s="1"/>
    </row>
    <row r="1830" spans="1:22" x14ac:dyDescent="0.25">
      <c r="A1830" s="1"/>
      <c r="B1830" s="1"/>
      <c r="C1830" s="1"/>
      <c r="D1830" s="1"/>
      <c r="E1830" s="110"/>
      <c r="F1830" s="1"/>
      <c r="G1830" s="1"/>
      <c r="H1830" s="110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3"/>
      <c r="U1830" s="1"/>
      <c r="V1830" s="1"/>
    </row>
    <row r="1831" spans="1:22" x14ac:dyDescent="0.25">
      <c r="A1831" s="1"/>
      <c r="B1831" s="1"/>
      <c r="C1831" s="1"/>
      <c r="D1831" s="1"/>
      <c r="E1831" s="110"/>
      <c r="F1831" s="1"/>
      <c r="G1831" s="1"/>
      <c r="H1831" s="110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3"/>
      <c r="U1831" s="1"/>
      <c r="V1831" s="1"/>
    </row>
    <row r="1832" spans="1:22" x14ac:dyDescent="0.25">
      <c r="A1832" s="1"/>
      <c r="B1832" s="1"/>
      <c r="C1832" s="1"/>
      <c r="D1832" s="1"/>
      <c r="E1832" s="110"/>
      <c r="F1832" s="1"/>
      <c r="G1832" s="1"/>
      <c r="H1832" s="110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3"/>
      <c r="U1832" s="1"/>
      <c r="V1832" s="1"/>
    </row>
    <row r="1833" spans="1:22" x14ac:dyDescent="0.25">
      <c r="A1833" s="1"/>
      <c r="B1833" s="1"/>
      <c r="C1833" s="1"/>
      <c r="D1833" s="1"/>
      <c r="E1833" s="110"/>
      <c r="F1833" s="1"/>
      <c r="G1833" s="1"/>
      <c r="H1833" s="110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3"/>
      <c r="U1833" s="1"/>
      <c r="V1833" s="1"/>
    </row>
    <row r="1834" spans="1:22" x14ac:dyDescent="0.25">
      <c r="A1834" s="1"/>
      <c r="B1834" s="1"/>
      <c r="C1834" s="1"/>
      <c r="D1834" s="1"/>
      <c r="E1834" s="110"/>
      <c r="F1834" s="1"/>
      <c r="G1834" s="1"/>
      <c r="H1834" s="110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3"/>
      <c r="U1834" s="1"/>
      <c r="V1834" s="1"/>
    </row>
    <row r="1835" spans="1:22" x14ac:dyDescent="0.25">
      <c r="A1835" s="1"/>
      <c r="B1835" s="1"/>
      <c r="C1835" s="1"/>
      <c r="D1835" s="1"/>
      <c r="E1835" s="110"/>
      <c r="F1835" s="1"/>
      <c r="G1835" s="1"/>
      <c r="H1835" s="110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3"/>
      <c r="U1835" s="1"/>
      <c r="V1835" s="1"/>
    </row>
    <row r="1836" spans="1:22" x14ac:dyDescent="0.25">
      <c r="A1836" s="1"/>
      <c r="B1836" s="1"/>
      <c r="C1836" s="1"/>
      <c r="D1836" s="1"/>
      <c r="E1836" s="110"/>
      <c r="F1836" s="1"/>
      <c r="G1836" s="1"/>
      <c r="H1836" s="110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3"/>
      <c r="U1836" s="1"/>
      <c r="V1836" s="1"/>
    </row>
    <row r="1837" spans="1:22" x14ac:dyDescent="0.25">
      <c r="A1837" s="1"/>
      <c r="B1837" s="1"/>
      <c r="C1837" s="1"/>
      <c r="D1837" s="1"/>
      <c r="E1837" s="110"/>
      <c r="F1837" s="1"/>
      <c r="G1837" s="1"/>
      <c r="H1837" s="110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3"/>
      <c r="U1837" s="1"/>
      <c r="V1837" s="1"/>
    </row>
    <row r="1838" spans="1:22" x14ac:dyDescent="0.25">
      <c r="A1838" s="1"/>
      <c r="B1838" s="1"/>
      <c r="C1838" s="1"/>
      <c r="D1838" s="1"/>
      <c r="E1838" s="110"/>
      <c r="F1838" s="1"/>
      <c r="G1838" s="1"/>
      <c r="H1838" s="110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3"/>
      <c r="U1838" s="1"/>
      <c r="V1838" s="1"/>
    </row>
    <row r="1839" spans="1:22" x14ac:dyDescent="0.25">
      <c r="A1839" s="1"/>
      <c r="B1839" s="1"/>
      <c r="C1839" s="1"/>
      <c r="D1839" s="1"/>
      <c r="E1839" s="110"/>
      <c r="F1839" s="1"/>
      <c r="G1839" s="1"/>
      <c r="H1839" s="110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3"/>
      <c r="U1839" s="1"/>
      <c r="V1839" s="1"/>
    </row>
    <row r="1840" spans="1:22" x14ac:dyDescent="0.25">
      <c r="A1840" s="1"/>
      <c r="B1840" s="1"/>
      <c r="C1840" s="1"/>
      <c r="D1840" s="1"/>
      <c r="E1840" s="110"/>
      <c r="F1840" s="1"/>
      <c r="G1840" s="1"/>
      <c r="H1840" s="110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3"/>
      <c r="U1840" s="1"/>
      <c r="V1840" s="1"/>
    </row>
    <row r="1841" spans="1:22" x14ac:dyDescent="0.25">
      <c r="A1841" s="1"/>
      <c r="B1841" s="1"/>
      <c r="C1841" s="1"/>
      <c r="D1841" s="1"/>
      <c r="E1841" s="110"/>
      <c r="F1841" s="1"/>
      <c r="G1841" s="1"/>
      <c r="H1841" s="110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3"/>
      <c r="U1841" s="1"/>
      <c r="V1841" s="1"/>
    </row>
    <row r="1842" spans="1:22" x14ac:dyDescent="0.25">
      <c r="A1842" s="1"/>
      <c r="B1842" s="1"/>
      <c r="C1842" s="1"/>
      <c r="D1842" s="1"/>
      <c r="E1842" s="110"/>
      <c r="F1842" s="1"/>
      <c r="G1842" s="1"/>
      <c r="H1842" s="110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3"/>
      <c r="U1842" s="1"/>
      <c r="V1842" s="1"/>
    </row>
    <row r="1843" spans="1:22" x14ac:dyDescent="0.25">
      <c r="A1843" s="1"/>
      <c r="B1843" s="1"/>
      <c r="C1843" s="1"/>
      <c r="D1843" s="1"/>
      <c r="E1843" s="110"/>
      <c r="F1843" s="1"/>
      <c r="G1843" s="1"/>
      <c r="H1843" s="110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3"/>
      <c r="U1843" s="1"/>
      <c r="V1843" s="1"/>
    </row>
    <row r="1844" spans="1:22" x14ac:dyDescent="0.25">
      <c r="A1844" s="1"/>
      <c r="B1844" s="1"/>
      <c r="C1844" s="1"/>
      <c r="D1844" s="1"/>
      <c r="E1844" s="110"/>
      <c r="F1844" s="1"/>
      <c r="G1844" s="1"/>
      <c r="H1844" s="110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3"/>
      <c r="U1844" s="1"/>
      <c r="V1844" s="1"/>
    </row>
    <row r="1845" spans="1:22" x14ac:dyDescent="0.25">
      <c r="A1845" s="1"/>
      <c r="B1845" s="1"/>
      <c r="C1845" s="1"/>
      <c r="D1845" s="1"/>
      <c r="E1845" s="110"/>
      <c r="F1845" s="1"/>
      <c r="G1845" s="1"/>
      <c r="H1845" s="110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3"/>
      <c r="U1845" s="1"/>
      <c r="V1845" s="1"/>
    </row>
    <row r="1846" spans="1:22" x14ac:dyDescent="0.25">
      <c r="A1846" s="1"/>
      <c r="B1846" s="1"/>
      <c r="C1846" s="1"/>
      <c r="D1846" s="1"/>
      <c r="E1846" s="110"/>
      <c r="F1846" s="1"/>
      <c r="G1846" s="1"/>
      <c r="H1846" s="110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3"/>
      <c r="U1846" s="1"/>
      <c r="V1846" s="1"/>
    </row>
    <row r="1847" spans="1:22" x14ac:dyDescent="0.25">
      <c r="A1847" s="1"/>
      <c r="B1847" s="1"/>
      <c r="C1847" s="1"/>
      <c r="D1847" s="1"/>
      <c r="E1847" s="110"/>
      <c r="F1847" s="1"/>
      <c r="G1847" s="1"/>
      <c r="H1847" s="110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3"/>
      <c r="U1847" s="1"/>
      <c r="V1847" s="1"/>
    </row>
    <row r="1848" spans="1:22" x14ac:dyDescent="0.25">
      <c r="A1848" s="1"/>
      <c r="B1848" s="1"/>
      <c r="C1848" s="1"/>
      <c r="D1848" s="1"/>
      <c r="E1848" s="110"/>
      <c r="F1848" s="1"/>
      <c r="G1848" s="1"/>
      <c r="H1848" s="110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3"/>
      <c r="U1848" s="1"/>
      <c r="V1848" s="1"/>
    </row>
    <row r="1849" spans="1:22" x14ac:dyDescent="0.25">
      <c r="A1849" s="1"/>
      <c r="B1849" s="1"/>
      <c r="C1849" s="1"/>
      <c r="D1849" s="1"/>
      <c r="E1849" s="110"/>
      <c r="F1849" s="1"/>
      <c r="G1849" s="1"/>
      <c r="H1849" s="110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3"/>
      <c r="U1849" s="1"/>
      <c r="V1849" s="1"/>
    </row>
    <row r="1850" spans="1:22" x14ac:dyDescent="0.25">
      <c r="A1850" s="1"/>
      <c r="B1850" s="1"/>
      <c r="C1850" s="1"/>
      <c r="D1850" s="1"/>
      <c r="E1850" s="110"/>
      <c r="F1850" s="1"/>
      <c r="G1850" s="1"/>
      <c r="H1850" s="110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3"/>
      <c r="U1850" s="1"/>
      <c r="V1850" s="1"/>
    </row>
    <row r="1851" spans="1:22" x14ac:dyDescent="0.25">
      <c r="A1851" s="1"/>
      <c r="B1851" s="1"/>
      <c r="C1851" s="1"/>
      <c r="D1851" s="1"/>
      <c r="E1851" s="110"/>
      <c r="F1851" s="1"/>
      <c r="G1851" s="1"/>
      <c r="H1851" s="110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3"/>
      <c r="U1851" s="1"/>
      <c r="V1851" s="1"/>
    </row>
    <row r="1852" spans="1:22" x14ac:dyDescent="0.25">
      <c r="A1852" s="1"/>
      <c r="B1852" s="1"/>
      <c r="C1852" s="1"/>
      <c r="D1852" s="1"/>
      <c r="E1852" s="110"/>
      <c r="F1852" s="1"/>
      <c r="G1852" s="1"/>
      <c r="H1852" s="110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3"/>
      <c r="U1852" s="1"/>
      <c r="V1852" s="1"/>
    </row>
    <row r="1853" spans="1:22" x14ac:dyDescent="0.25">
      <c r="A1853" s="1"/>
      <c r="B1853" s="1"/>
      <c r="C1853" s="1"/>
      <c r="D1853" s="1"/>
      <c r="E1853" s="110"/>
      <c r="F1853" s="1"/>
      <c r="G1853" s="1"/>
      <c r="H1853" s="110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3"/>
      <c r="U1853" s="1"/>
      <c r="V1853" s="1"/>
    </row>
    <row r="1854" spans="1:22" x14ac:dyDescent="0.25">
      <c r="A1854" s="1"/>
      <c r="B1854" s="1"/>
      <c r="C1854" s="1"/>
      <c r="D1854" s="1"/>
      <c r="E1854" s="110"/>
      <c r="F1854" s="1"/>
      <c r="G1854" s="1"/>
      <c r="H1854" s="110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3"/>
      <c r="U1854" s="1"/>
      <c r="V1854" s="1"/>
    </row>
    <row r="1855" spans="1:22" x14ac:dyDescent="0.25">
      <c r="A1855" s="1"/>
      <c r="B1855" s="1"/>
      <c r="C1855" s="1"/>
      <c r="D1855" s="1"/>
      <c r="E1855" s="110"/>
      <c r="F1855" s="1"/>
      <c r="G1855" s="1"/>
      <c r="H1855" s="110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3"/>
      <c r="U1855" s="1"/>
      <c r="V1855" s="1"/>
    </row>
    <row r="1856" spans="1:22" x14ac:dyDescent="0.25">
      <c r="A1856" s="1"/>
      <c r="B1856" s="1"/>
      <c r="C1856" s="1"/>
      <c r="D1856" s="1"/>
      <c r="E1856" s="110"/>
      <c r="F1856" s="1"/>
      <c r="G1856" s="1"/>
      <c r="H1856" s="110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3"/>
      <c r="U1856" s="1"/>
      <c r="V1856" s="1"/>
    </row>
    <row r="1857" spans="1:22" x14ac:dyDescent="0.25">
      <c r="A1857" s="1"/>
      <c r="B1857" s="1"/>
      <c r="C1857" s="1"/>
      <c r="D1857" s="1"/>
      <c r="E1857" s="110"/>
      <c r="F1857" s="1"/>
      <c r="G1857" s="1"/>
      <c r="H1857" s="110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3"/>
      <c r="U1857" s="1"/>
      <c r="V1857" s="1"/>
    </row>
    <row r="1858" spans="1:22" x14ac:dyDescent="0.25">
      <c r="A1858" s="1"/>
      <c r="B1858" s="1"/>
      <c r="C1858" s="1"/>
      <c r="D1858" s="1"/>
      <c r="E1858" s="110"/>
      <c r="F1858" s="1"/>
      <c r="G1858" s="1"/>
      <c r="H1858" s="110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3"/>
      <c r="U1858" s="1"/>
      <c r="V1858" s="1"/>
    </row>
    <row r="1859" spans="1:22" x14ac:dyDescent="0.25">
      <c r="A1859" s="1"/>
      <c r="B1859" s="1"/>
      <c r="C1859" s="1"/>
      <c r="D1859" s="1"/>
      <c r="E1859" s="110"/>
      <c r="F1859" s="1"/>
      <c r="G1859" s="1"/>
      <c r="H1859" s="110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3"/>
      <c r="U1859" s="1"/>
      <c r="V1859" s="1"/>
    </row>
    <row r="1860" spans="1:22" x14ac:dyDescent="0.25">
      <c r="A1860" s="1"/>
      <c r="B1860" s="1"/>
      <c r="C1860" s="1"/>
      <c r="D1860" s="1"/>
      <c r="E1860" s="110"/>
      <c r="F1860" s="1"/>
      <c r="G1860" s="1"/>
      <c r="H1860" s="110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3"/>
      <c r="U1860" s="1"/>
      <c r="V1860" s="1"/>
    </row>
    <row r="1861" spans="1:22" x14ac:dyDescent="0.25">
      <c r="A1861" s="1"/>
      <c r="B1861" s="1"/>
      <c r="C1861" s="1"/>
      <c r="D1861" s="1"/>
      <c r="E1861" s="110"/>
      <c r="F1861" s="1"/>
      <c r="G1861" s="1"/>
      <c r="H1861" s="110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3"/>
      <c r="U1861" s="1"/>
      <c r="V1861" s="1"/>
    </row>
    <row r="1862" spans="1:22" x14ac:dyDescent="0.25">
      <c r="A1862" s="1"/>
      <c r="B1862" s="1"/>
      <c r="C1862" s="1"/>
      <c r="D1862" s="1"/>
      <c r="E1862" s="110"/>
      <c r="F1862" s="1"/>
      <c r="G1862" s="1"/>
      <c r="H1862" s="110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3"/>
      <c r="U1862" s="1"/>
      <c r="V1862" s="1"/>
    </row>
    <row r="1863" spans="1:22" x14ac:dyDescent="0.25">
      <c r="A1863" s="1"/>
      <c r="B1863" s="1"/>
      <c r="C1863" s="1"/>
      <c r="D1863" s="1"/>
      <c r="E1863" s="110"/>
      <c r="F1863" s="1"/>
      <c r="G1863" s="1"/>
      <c r="H1863" s="110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3"/>
      <c r="U1863" s="1"/>
      <c r="V1863" s="1"/>
    </row>
    <row r="1864" spans="1:22" x14ac:dyDescent="0.25">
      <c r="A1864" s="1"/>
      <c r="B1864" s="1"/>
      <c r="C1864" s="1"/>
      <c r="D1864" s="1"/>
      <c r="E1864" s="110"/>
      <c r="F1864" s="1"/>
      <c r="G1864" s="1"/>
      <c r="H1864" s="110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3"/>
      <c r="U1864" s="1"/>
      <c r="V1864" s="1"/>
    </row>
    <row r="1865" spans="1:22" x14ac:dyDescent="0.25">
      <c r="A1865" s="1"/>
      <c r="B1865" s="1"/>
      <c r="C1865" s="1"/>
      <c r="D1865" s="1"/>
      <c r="E1865" s="110"/>
      <c r="F1865" s="1"/>
      <c r="G1865" s="1"/>
      <c r="H1865" s="110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3"/>
      <c r="U1865" s="1"/>
      <c r="V1865" s="1"/>
    </row>
    <row r="1866" spans="1:22" x14ac:dyDescent="0.25">
      <c r="A1866" s="1"/>
      <c r="B1866" s="1"/>
      <c r="C1866" s="1"/>
      <c r="D1866" s="1"/>
      <c r="E1866" s="110"/>
      <c r="F1866" s="1"/>
      <c r="G1866" s="1"/>
      <c r="H1866" s="110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3"/>
      <c r="U1866" s="1"/>
      <c r="V1866" s="1"/>
    </row>
    <row r="1867" spans="1:22" x14ac:dyDescent="0.25">
      <c r="A1867" s="1"/>
      <c r="B1867" s="1"/>
      <c r="C1867" s="1"/>
      <c r="D1867" s="1"/>
      <c r="E1867" s="110"/>
      <c r="F1867" s="1"/>
      <c r="G1867" s="1"/>
      <c r="H1867" s="110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3"/>
      <c r="U1867" s="1"/>
      <c r="V1867" s="1"/>
    </row>
    <row r="1868" spans="1:22" x14ac:dyDescent="0.25">
      <c r="A1868" s="1"/>
      <c r="B1868" s="1"/>
      <c r="C1868" s="1"/>
      <c r="D1868" s="1"/>
      <c r="E1868" s="110"/>
      <c r="F1868" s="1"/>
      <c r="G1868" s="1"/>
      <c r="H1868" s="110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3"/>
      <c r="U1868" s="1"/>
      <c r="V1868" s="1"/>
    </row>
    <row r="1869" spans="1:22" x14ac:dyDescent="0.25">
      <c r="A1869" s="1"/>
      <c r="B1869" s="1"/>
      <c r="C1869" s="1"/>
      <c r="D1869" s="1"/>
      <c r="E1869" s="110"/>
      <c r="F1869" s="1"/>
      <c r="G1869" s="1"/>
      <c r="H1869" s="110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3"/>
      <c r="U1869" s="1"/>
      <c r="V1869" s="1"/>
    </row>
    <row r="1870" spans="1:22" x14ac:dyDescent="0.25">
      <c r="A1870" s="1"/>
      <c r="B1870" s="1"/>
      <c r="C1870" s="1"/>
      <c r="D1870" s="1"/>
      <c r="E1870" s="110"/>
      <c r="F1870" s="1"/>
      <c r="G1870" s="1"/>
      <c r="H1870" s="110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3"/>
      <c r="U1870" s="1"/>
      <c r="V1870" s="1"/>
    </row>
    <row r="1871" spans="1:22" x14ac:dyDescent="0.25">
      <c r="A1871" s="1"/>
      <c r="B1871" s="1"/>
      <c r="C1871" s="1"/>
      <c r="D1871" s="1"/>
      <c r="E1871" s="110"/>
      <c r="F1871" s="1"/>
      <c r="G1871" s="1"/>
      <c r="H1871" s="110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3"/>
      <c r="U1871" s="1"/>
      <c r="V1871" s="1"/>
    </row>
    <row r="1872" spans="1:22" x14ac:dyDescent="0.25">
      <c r="A1872" s="1"/>
      <c r="B1872" s="1"/>
      <c r="C1872" s="1"/>
      <c r="D1872" s="1"/>
      <c r="E1872" s="110"/>
      <c r="F1872" s="1"/>
      <c r="G1872" s="1"/>
      <c r="H1872" s="110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3"/>
      <c r="U1872" s="1"/>
      <c r="V1872" s="1"/>
    </row>
    <row r="1873" spans="1:22" x14ac:dyDescent="0.25">
      <c r="A1873" s="1"/>
      <c r="B1873" s="1"/>
      <c r="C1873" s="1"/>
      <c r="D1873" s="1"/>
      <c r="E1873" s="110"/>
      <c r="F1873" s="1"/>
      <c r="G1873" s="1"/>
      <c r="H1873" s="110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3"/>
      <c r="U1873" s="1"/>
      <c r="V1873" s="1"/>
    </row>
    <row r="1874" spans="1:22" x14ac:dyDescent="0.25">
      <c r="A1874" s="1"/>
      <c r="B1874" s="1"/>
      <c r="C1874" s="1"/>
      <c r="D1874" s="1"/>
      <c r="E1874" s="110"/>
      <c r="F1874" s="1"/>
      <c r="G1874" s="1"/>
      <c r="H1874" s="110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3"/>
      <c r="U1874" s="1"/>
      <c r="V1874" s="1"/>
    </row>
    <row r="1875" spans="1:22" x14ac:dyDescent="0.25">
      <c r="A1875" s="1"/>
      <c r="B1875" s="1"/>
      <c r="C1875" s="1"/>
      <c r="D1875" s="1"/>
      <c r="E1875" s="110"/>
      <c r="F1875" s="1"/>
      <c r="G1875" s="1"/>
      <c r="H1875" s="110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3"/>
      <c r="U1875" s="1"/>
      <c r="V1875" s="1"/>
    </row>
    <row r="1876" spans="1:22" x14ac:dyDescent="0.25">
      <c r="A1876" s="1"/>
      <c r="B1876" s="1"/>
      <c r="C1876" s="1"/>
      <c r="D1876" s="1"/>
      <c r="E1876" s="110"/>
      <c r="F1876" s="1"/>
      <c r="G1876" s="1"/>
      <c r="H1876" s="110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3"/>
      <c r="U1876" s="1"/>
      <c r="V1876" s="1"/>
    </row>
    <row r="1877" spans="1:22" x14ac:dyDescent="0.25">
      <c r="A1877" s="1"/>
      <c r="B1877" s="1"/>
      <c r="C1877" s="1"/>
      <c r="D1877" s="1"/>
      <c r="E1877" s="110"/>
      <c r="F1877" s="1"/>
      <c r="G1877" s="1"/>
      <c r="H1877" s="110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3"/>
      <c r="U1877" s="1"/>
      <c r="V1877" s="1"/>
    </row>
    <row r="1878" spans="1:22" x14ac:dyDescent="0.25">
      <c r="A1878" s="1"/>
      <c r="B1878" s="1"/>
      <c r="C1878" s="1"/>
      <c r="D1878" s="1"/>
      <c r="E1878" s="110"/>
      <c r="F1878" s="1"/>
      <c r="G1878" s="1"/>
      <c r="H1878" s="110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3"/>
      <c r="U1878" s="1"/>
      <c r="V1878" s="1"/>
    </row>
    <row r="1879" spans="1:22" x14ac:dyDescent="0.25">
      <c r="A1879" s="1"/>
      <c r="B1879" s="1"/>
      <c r="C1879" s="1"/>
      <c r="D1879" s="1"/>
      <c r="E1879" s="110"/>
      <c r="F1879" s="1"/>
      <c r="G1879" s="1"/>
      <c r="H1879" s="110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3"/>
      <c r="U1879" s="1"/>
      <c r="V1879" s="1"/>
    </row>
    <row r="1880" spans="1:22" x14ac:dyDescent="0.25">
      <c r="A1880" s="1"/>
      <c r="B1880" s="1"/>
      <c r="C1880" s="1"/>
      <c r="D1880" s="1"/>
      <c r="E1880" s="110"/>
      <c r="F1880" s="1"/>
      <c r="G1880" s="1"/>
      <c r="H1880" s="110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3"/>
      <c r="U1880" s="1"/>
      <c r="V1880" s="1"/>
    </row>
    <row r="1881" spans="1:22" x14ac:dyDescent="0.25">
      <c r="A1881" s="1"/>
      <c r="B1881" s="1"/>
      <c r="C1881" s="1"/>
      <c r="D1881" s="1"/>
      <c r="E1881" s="110"/>
      <c r="F1881" s="1"/>
      <c r="G1881" s="1"/>
      <c r="H1881" s="110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3"/>
      <c r="U1881" s="1"/>
      <c r="V1881" s="1"/>
    </row>
    <row r="1882" spans="1:22" x14ac:dyDescent="0.25">
      <c r="A1882" s="1"/>
      <c r="B1882" s="1"/>
      <c r="C1882" s="1"/>
      <c r="D1882" s="1"/>
      <c r="E1882" s="110"/>
      <c r="F1882" s="1"/>
      <c r="G1882" s="1"/>
      <c r="H1882" s="110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3"/>
      <c r="U1882" s="1"/>
      <c r="V1882" s="1"/>
    </row>
    <row r="1883" spans="1:22" x14ac:dyDescent="0.25">
      <c r="A1883" s="1"/>
      <c r="B1883" s="1"/>
      <c r="C1883" s="1"/>
      <c r="D1883" s="1"/>
      <c r="E1883" s="110"/>
      <c r="F1883" s="1"/>
      <c r="G1883" s="1"/>
      <c r="H1883" s="110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3"/>
      <c r="U1883" s="1"/>
      <c r="V1883" s="1"/>
    </row>
    <row r="1884" spans="1:22" x14ac:dyDescent="0.25">
      <c r="A1884" s="1"/>
      <c r="B1884" s="1"/>
      <c r="C1884" s="1"/>
      <c r="D1884" s="1"/>
      <c r="E1884" s="110"/>
      <c r="F1884" s="1"/>
      <c r="G1884" s="1"/>
      <c r="H1884" s="110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3"/>
      <c r="U1884" s="1"/>
      <c r="V1884" s="1"/>
    </row>
    <row r="1885" spans="1:22" x14ac:dyDescent="0.25">
      <c r="A1885" s="1"/>
      <c r="B1885" s="1"/>
      <c r="C1885" s="1"/>
      <c r="D1885" s="1"/>
      <c r="E1885" s="110"/>
      <c r="F1885" s="1"/>
      <c r="G1885" s="1"/>
      <c r="H1885" s="110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3"/>
      <c r="U1885" s="1"/>
      <c r="V1885" s="1"/>
    </row>
    <row r="1886" spans="1:22" x14ac:dyDescent="0.25">
      <c r="A1886" s="1"/>
      <c r="B1886" s="1"/>
      <c r="C1886" s="1"/>
      <c r="D1886" s="1"/>
      <c r="E1886" s="110"/>
      <c r="F1886" s="1"/>
      <c r="G1886" s="1"/>
      <c r="H1886" s="110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3"/>
      <c r="U1886" s="1"/>
      <c r="V1886" s="1"/>
    </row>
    <row r="1887" spans="1:22" x14ac:dyDescent="0.25">
      <c r="A1887" s="1"/>
      <c r="B1887" s="1"/>
      <c r="C1887" s="1"/>
      <c r="D1887" s="1"/>
      <c r="E1887" s="110"/>
      <c r="F1887" s="1"/>
      <c r="G1887" s="1"/>
      <c r="H1887" s="110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3"/>
      <c r="U1887" s="1"/>
      <c r="V1887" s="1"/>
    </row>
    <row r="1888" spans="1:22" x14ac:dyDescent="0.25">
      <c r="A1888" s="1"/>
      <c r="B1888" s="1"/>
      <c r="C1888" s="1"/>
      <c r="D1888" s="1"/>
      <c r="E1888" s="110"/>
      <c r="F1888" s="1"/>
      <c r="G1888" s="1"/>
      <c r="H1888" s="110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3"/>
      <c r="U1888" s="1"/>
      <c r="V1888" s="1"/>
    </row>
    <row r="1889" spans="1:22" x14ac:dyDescent="0.25">
      <c r="A1889" s="1"/>
      <c r="B1889" s="1"/>
      <c r="C1889" s="1"/>
      <c r="D1889" s="1"/>
      <c r="E1889" s="110"/>
      <c r="F1889" s="1"/>
      <c r="G1889" s="1"/>
      <c r="H1889" s="110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3"/>
      <c r="U1889" s="1"/>
      <c r="V1889" s="1"/>
    </row>
    <row r="1890" spans="1:22" x14ac:dyDescent="0.25">
      <c r="A1890" s="1"/>
      <c r="B1890" s="1"/>
      <c r="C1890" s="1"/>
      <c r="D1890" s="1"/>
      <c r="E1890" s="110"/>
      <c r="F1890" s="1"/>
      <c r="G1890" s="1"/>
      <c r="H1890" s="110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3"/>
      <c r="U1890" s="1"/>
      <c r="V1890" s="1"/>
    </row>
    <row r="1891" spans="1:22" x14ac:dyDescent="0.25">
      <c r="A1891" s="1"/>
      <c r="B1891" s="1"/>
      <c r="C1891" s="1"/>
      <c r="D1891" s="1"/>
      <c r="E1891" s="110"/>
      <c r="F1891" s="1"/>
      <c r="G1891" s="1"/>
      <c r="H1891" s="110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3"/>
      <c r="U1891" s="1"/>
      <c r="V1891" s="1"/>
    </row>
    <row r="1892" spans="1:22" x14ac:dyDescent="0.25">
      <c r="A1892" s="1"/>
      <c r="B1892" s="1"/>
      <c r="C1892" s="1"/>
      <c r="D1892" s="1"/>
      <c r="E1892" s="110"/>
      <c r="F1892" s="1"/>
      <c r="G1892" s="1"/>
      <c r="H1892" s="110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3"/>
      <c r="U1892" s="1"/>
      <c r="V1892" s="1"/>
    </row>
    <row r="1893" spans="1:22" x14ac:dyDescent="0.25">
      <c r="A1893" s="1"/>
      <c r="B1893" s="1"/>
      <c r="C1893" s="1"/>
      <c r="D1893" s="1"/>
      <c r="E1893" s="110"/>
      <c r="F1893" s="1"/>
      <c r="G1893" s="1"/>
      <c r="H1893" s="110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3"/>
      <c r="U1893" s="1"/>
      <c r="V1893" s="1"/>
    </row>
    <row r="1894" spans="1:22" x14ac:dyDescent="0.25">
      <c r="A1894" s="1"/>
      <c r="B1894" s="1"/>
      <c r="C1894" s="1"/>
      <c r="D1894" s="1"/>
      <c r="E1894" s="110"/>
      <c r="F1894" s="1"/>
      <c r="G1894" s="1"/>
      <c r="H1894" s="110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3"/>
      <c r="U1894" s="1"/>
      <c r="V1894" s="1"/>
    </row>
    <row r="1895" spans="1:22" x14ac:dyDescent="0.25">
      <c r="A1895" s="1"/>
      <c r="B1895" s="1"/>
      <c r="C1895" s="1"/>
      <c r="D1895" s="1"/>
      <c r="E1895" s="110"/>
      <c r="F1895" s="1"/>
      <c r="G1895" s="1"/>
      <c r="H1895" s="110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3"/>
      <c r="U1895" s="1"/>
      <c r="V1895" s="1"/>
    </row>
    <row r="1896" spans="1:22" x14ac:dyDescent="0.25">
      <c r="A1896" s="1"/>
      <c r="B1896" s="1"/>
      <c r="C1896" s="1"/>
      <c r="D1896" s="1"/>
      <c r="E1896" s="110"/>
      <c r="F1896" s="1"/>
      <c r="G1896" s="1"/>
      <c r="H1896" s="110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3"/>
      <c r="U1896" s="1"/>
      <c r="V1896" s="1"/>
    </row>
    <row r="1897" spans="1:22" x14ac:dyDescent="0.25">
      <c r="A1897" s="1"/>
      <c r="B1897" s="1"/>
      <c r="C1897" s="1"/>
      <c r="D1897" s="1"/>
      <c r="E1897" s="110"/>
      <c r="F1897" s="1"/>
      <c r="G1897" s="1"/>
      <c r="H1897" s="110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3"/>
      <c r="U1897" s="1"/>
      <c r="V1897" s="1"/>
    </row>
    <row r="1898" spans="1:22" x14ac:dyDescent="0.25">
      <c r="A1898" s="1"/>
      <c r="B1898" s="1"/>
      <c r="C1898" s="1"/>
      <c r="D1898" s="1"/>
      <c r="E1898" s="110"/>
      <c r="F1898" s="1"/>
      <c r="G1898" s="1"/>
      <c r="H1898" s="110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3"/>
      <c r="U1898" s="1"/>
      <c r="V1898" s="1"/>
    </row>
    <row r="1899" spans="1:22" x14ac:dyDescent="0.25">
      <c r="A1899" s="1"/>
      <c r="B1899" s="1"/>
      <c r="C1899" s="1"/>
      <c r="D1899" s="1"/>
      <c r="E1899" s="110"/>
      <c r="F1899" s="1"/>
      <c r="G1899" s="1"/>
      <c r="H1899" s="110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3"/>
      <c r="U1899" s="1"/>
      <c r="V1899" s="1"/>
    </row>
    <row r="1900" spans="1:22" x14ac:dyDescent="0.25">
      <c r="A1900" s="1"/>
      <c r="B1900" s="1"/>
      <c r="C1900" s="1"/>
      <c r="D1900" s="1"/>
      <c r="E1900" s="110"/>
      <c r="F1900" s="1"/>
      <c r="G1900" s="1"/>
      <c r="H1900" s="110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3"/>
      <c r="U1900" s="1"/>
      <c r="V1900" s="1"/>
    </row>
    <row r="1901" spans="1:22" x14ac:dyDescent="0.25">
      <c r="A1901" s="1"/>
      <c r="B1901" s="1"/>
      <c r="C1901" s="1"/>
      <c r="D1901" s="1"/>
      <c r="E1901" s="110"/>
      <c r="F1901" s="1"/>
      <c r="G1901" s="1"/>
      <c r="H1901" s="110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3"/>
      <c r="U1901" s="1"/>
      <c r="V1901" s="1"/>
    </row>
    <row r="1902" spans="1:22" x14ac:dyDescent="0.25">
      <c r="A1902" s="1"/>
      <c r="B1902" s="1"/>
      <c r="C1902" s="1"/>
      <c r="D1902" s="1"/>
      <c r="E1902" s="110"/>
      <c r="F1902" s="1"/>
      <c r="G1902" s="1"/>
      <c r="H1902" s="110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3"/>
      <c r="U1902" s="1"/>
      <c r="V1902" s="1"/>
    </row>
    <row r="1903" spans="1:22" x14ac:dyDescent="0.25">
      <c r="A1903" s="1"/>
      <c r="B1903" s="1"/>
      <c r="C1903" s="1"/>
      <c r="D1903" s="1"/>
      <c r="E1903" s="110"/>
      <c r="F1903" s="1"/>
      <c r="G1903" s="1"/>
      <c r="H1903" s="110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3"/>
      <c r="U1903" s="1"/>
      <c r="V1903" s="1"/>
    </row>
    <row r="1904" spans="1:22" x14ac:dyDescent="0.25">
      <c r="A1904" s="1"/>
      <c r="B1904" s="1"/>
      <c r="C1904" s="1"/>
      <c r="D1904" s="1"/>
      <c r="E1904" s="110"/>
      <c r="F1904" s="1"/>
      <c r="G1904" s="1"/>
      <c r="H1904" s="110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3"/>
      <c r="U1904" s="1"/>
      <c r="V1904" s="1"/>
    </row>
    <row r="1905" spans="1:22" x14ac:dyDescent="0.25">
      <c r="A1905" s="1"/>
      <c r="B1905" s="1"/>
      <c r="C1905" s="1"/>
      <c r="D1905" s="1"/>
      <c r="E1905" s="110"/>
      <c r="F1905" s="1"/>
      <c r="G1905" s="1"/>
      <c r="H1905" s="110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3"/>
      <c r="U1905" s="1"/>
      <c r="V1905" s="1"/>
    </row>
    <row r="1906" spans="1:22" x14ac:dyDescent="0.25">
      <c r="A1906" s="1"/>
      <c r="B1906" s="1"/>
      <c r="C1906" s="1"/>
      <c r="D1906" s="1"/>
      <c r="E1906" s="110"/>
      <c r="F1906" s="1"/>
      <c r="G1906" s="1"/>
      <c r="H1906" s="110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3"/>
      <c r="U1906" s="1"/>
      <c r="V1906" s="1"/>
    </row>
    <row r="1907" spans="1:22" x14ac:dyDescent="0.25">
      <c r="A1907" s="1"/>
      <c r="B1907" s="1"/>
      <c r="C1907" s="1"/>
      <c r="D1907" s="1"/>
      <c r="E1907" s="110"/>
      <c r="F1907" s="1"/>
      <c r="G1907" s="1"/>
      <c r="H1907" s="110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3"/>
      <c r="U1907" s="1"/>
      <c r="V1907" s="1"/>
    </row>
    <row r="1908" spans="1:22" x14ac:dyDescent="0.25">
      <c r="A1908" s="1"/>
      <c r="B1908" s="1"/>
      <c r="C1908" s="1"/>
      <c r="D1908" s="1"/>
      <c r="E1908" s="110"/>
      <c r="F1908" s="1"/>
      <c r="G1908" s="1"/>
      <c r="H1908" s="110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3"/>
      <c r="U1908" s="1"/>
      <c r="V1908" s="1"/>
    </row>
    <row r="1909" spans="1:22" x14ac:dyDescent="0.25">
      <c r="A1909" s="1"/>
      <c r="B1909" s="1"/>
      <c r="C1909" s="1"/>
      <c r="D1909" s="1"/>
      <c r="E1909" s="110"/>
      <c r="F1909" s="1"/>
      <c r="G1909" s="1"/>
      <c r="H1909" s="110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3"/>
      <c r="U1909" s="1"/>
      <c r="V1909" s="1"/>
    </row>
    <row r="1910" spans="1:22" x14ac:dyDescent="0.25">
      <c r="A1910" s="1"/>
      <c r="B1910" s="1"/>
      <c r="C1910" s="1"/>
      <c r="D1910" s="1"/>
      <c r="E1910" s="110"/>
      <c r="F1910" s="1"/>
      <c r="G1910" s="1"/>
      <c r="H1910" s="110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3"/>
      <c r="U1910" s="1"/>
      <c r="V1910" s="1"/>
    </row>
    <row r="1911" spans="1:22" x14ac:dyDescent="0.25">
      <c r="A1911" s="1"/>
      <c r="B1911" s="1"/>
      <c r="C1911" s="1"/>
      <c r="D1911" s="1"/>
      <c r="E1911" s="110"/>
      <c r="F1911" s="1"/>
      <c r="G1911" s="1"/>
      <c r="H1911" s="110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3"/>
      <c r="U1911" s="1"/>
      <c r="V1911" s="1"/>
    </row>
    <row r="1912" spans="1:22" x14ac:dyDescent="0.25">
      <c r="A1912" s="1"/>
      <c r="B1912" s="1"/>
      <c r="C1912" s="1"/>
      <c r="D1912" s="1"/>
      <c r="E1912" s="110"/>
      <c r="F1912" s="1"/>
      <c r="G1912" s="1"/>
      <c r="H1912" s="110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3"/>
      <c r="U1912" s="1"/>
      <c r="V1912" s="1"/>
    </row>
    <row r="1913" spans="1:22" x14ac:dyDescent="0.25">
      <c r="A1913" s="1"/>
      <c r="B1913" s="1"/>
      <c r="C1913" s="1"/>
      <c r="D1913" s="1"/>
      <c r="E1913" s="110"/>
      <c r="F1913" s="1"/>
      <c r="G1913" s="1"/>
      <c r="H1913" s="110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3"/>
      <c r="U1913" s="1"/>
      <c r="V1913" s="1"/>
    </row>
    <row r="1914" spans="1:22" x14ac:dyDescent="0.25">
      <c r="A1914" s="1"/>
      <c r="B1914" s="1"/>
      <c r="C1914" s="1"/>
      <c r="D1914" s="1"/>
      <c r="E1914" s="110"/>
      <c r="F1914" s="1"/>
      <c r="G1914" s="1"/>
      <c r="H1914" s="110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3"/>
      <c r="U1914" s="1"/>
      <c r="V1914" s="1"/>
    </row>
    <row r="1915" spans="1:22" x14ac:dyDescent="0.25">
      <c r="A1915" s="1"/>
      <c r="B1915" s="1"/>
      <c r="C1915" s="1"/>
      <c r="D1915" s="1"/>
      <c r="E1915" s="110"/>
      <c r="F1915" s="1"/>
      <c r="G1915" s="1"/>
      <c r="H1915" s="110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3"/>
      <c r="U1915" s="1"/>
      <c r="V1915" s="1"/>
    </row>
    <row r="1916" spans="1:22" x14ac:dyDescent="0.25">
      <c r="A1916" s="1"/>
      <c r="B1916" s="1"/>
      <c r="C1916" s="1"/>
      <c r="D1916" s="1"/>
      <c r="E1916" s="110"/>
      <c r="F1916" s="1"/>
      <c r="G1916" s="1"/>
      <c r="H1916" s="110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3"/>
      <c r="U1916" s="1"/>
      <c r="V1916" s="1"/>
    </row>
    <row r="1917" spans="1:22" x14ac:dyDescent="0.25">
      <c r="A1917" s="1"/>
      <c r="B1917" s="1"/>
      <c r="C1917" s="1"/>
      <c r="D1917" s="1"/>
      <c r="E1917" s="110"/>
      <c r="F1917" s="1"/>
      <c r="G1917" s="1"/>
      <c r="H1917" s="110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3"/>
      <c r="U1917" s="1"/>
      <c r="V1917" s="1"/>
    </row>
    <row r="1918" spans="1:22" x14ac:dyDescent="0.25">
      <c r="A1918" s="1"/>
      <c r="B1918" s="1"/>
      <c r="C1918" s="1"/>
      <c r="D1918" s="1"/>
      <c r="E1918" s="110"/>
      <c r="F1918" s="1"/>
      <c r="G1918" s="1"/>
      <c r="H1918" s="110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3"/>
      <c r="U1918" s="1"/>
      <c r="V1918" s="1"/>
    </row>
    <row r="1919" spans="1:22" x14ac:dyDescent="0.25">
      <c r="A1919" s="1"/>
      <c r="B1919" s="1"/>
      <c r="C1919" s="1"/>
      <c r="D1919" s="1"/>
      <c r="E1919" s="110"/>
      <c r="F1919" s="1"/>
      <c r="G1919" s="1"/>
      <c r="H1919" s="110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3"/>
      <c r="U1919" s="1"/>
      <c r="V1919" s="1"/>
    </row>
    <row r="1920" spans="1:22" x14ac:dyDescent="0.25">
      <c r="A1920" s="1"/>
      <c r="B1920" s="1"/>
      <c r="C1920" s="1"/>
      <c r="D1920" s="1"/>
      <c r="E1920" s="110"/>
      <c r="F1920" s="1"/>
      <c r="G1920" s="1"/>
      <c r="H1920" s="110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3"/>
      <c r="U1920" s="1"/>
      <c r="V1920" s="1"/>
    </row>
    <row r="1921" spans="1:22" x14ac:dyDescent="0.25">
      <c r="A1921" s="1"/>
      <c r="B1921" s="1"/>
      <c r="C1921" s="1"/>
      <c r="D1921" s="1"/>
      <c r="E1921" s="110"/>
      <c r="F1921" s="1"/>
      <c r="G1921" s="1"/>
      <c r="H1921" s="110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3"/>
      <c r="U1921" s="1"/>
      <c r="V1921" s="1"/>
    </row>
    <row r="1922" spans="1:22" x14ac:dyDescent="0.25">
      <c r="A1922" s="1"/>
      <c r="B1922" s="1"/>
      <c r="C1922" s="1"/>
      <c r="D1922" s="1"/>
      <c r="E1922" s="110"/>
      <c r="F1922" s="1"/>
      <c r="G1922" s="1"/>
      <c r="H1922" s="110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3"/>
      <c r="U1922" s="1"/>
      <c r="V1922" s="1"/>
    </row>
    <row r="1923" spans="1:22" x14ac:dyDescent="0.25">
      <c r="A1923" s="1"/>
      <c r="B1923" s="1"/>
      <c r="C1923" s="1"/>
      <c r="D1923" s="1"/>
      <c r="E1923" s="110"/>
      <c r="F1923" s="1"/>
      <c r="G1923" s="1"/>
      <c r="H1923" s="110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3"/>
      <c r="U1923" s="1"/>
      <c r="V1923" s="1"/>
    </row>
    <row r="1924" spans="1:22" x14ac:dyDescent="0.25">
      <c r="A1924" s="1"/>
      <c r="B1924" s="1"/>
      <c r="C1924" s="1"/>
      <c r="D1924" s="1"/>
      <c r="E1924" s="110"/>
      <c r="F1924" s="1"/>
      <c r="G1924" s="1"/>
      <c r="H1924" s="110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3"/>
      <c r="U1924" s="1"/>
      <c r="V1924" s="1"/>
    </row>
    <row r="1925" spans="1:22" x14ac:dyDescent="0.25">
      <c r="A1925" s="1"/>
      <c r="B1925" s="1"/>
      <c r="C1925" s="1"/>
      <c r="D1925" s="1"/>
      <c r="E1925" s="110"/>
      <c r="F1925" s="1"/>
      <c r="G1925" s="1"/>
      <c r="H1925" s="110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3"/>
      <c r="U1925" s="1"/>
      <c r="V1925" s="1"/>
    </row>
    <row r="1926" spans="1:22" x14ac:dyDescent="0.25">
      <c r="A1926" s="1"/>
      <c r="B1926" s="1"/>
      <c r="C1926" s="1"/>
      <c r="D1926" s="1"/>
      <c r="E1926" s="110"/>
      <c r="F1926" s="1"/>
      <c r="G1926" s="1"/>
      <c r="H1926" s="110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3"/>
      <c r="U1926" s="1"/>
      <c r="V1926" s="1"/>
    </row>
    <row r="1927" spans="1:22" x14ac:dyDescent="0.25">
      <c r="A1927" s="1"/>
      <c r="B1927" s="1"/>
      <c r="C1927" s="1"/>
      <c r="D1927" s="1"/>
      <c r="E1927" s="110"/>
      <c r="F1927" s="1"/>
      <c r="G1927" s="1"/>
      <c r="H1927" s="110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3"/>
      <c r="U1927" s="1"/>
      <c r="V1927" s="1"/>
    </row>
    <row r="1928" spans="1:22" x14ac:dyDescent="0.25">
      <c r="A1928" s="1"/>
      <c r="B1928" s="1"/>
      <c r="C1928" s="1"/>
      <c r="D1928" s="1"/>
      <c r="E1928" s="110"/>
      <c r="F1928" s="1"/>
      <c r="G1928" s="1"/>
      <c r="H1928" s="110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3"/>
      <c r="U1928" s="1"/>
      <c r="V1928" s="1"/>
    </row>
    <row r="1929" spans="1:22" x14ac:dyDescent="0.25">
      <c r="A1929" s="1"/>
      <c r="B1929" s="1"/>
      <c r="C1929" s="1"/>
      <c r="D1929" s="1"/>
      <c r="E1929" s="110"/>
      <c r="F1929" s="1"/>
      <c r="G1929" s="1"/>
      <c r="H1929" s="110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3"/>
      <c r="U1929" s="1"/>
      <c r="V1929" s="1"/>
    </row>
    <row r="1930" spans="1:22" x14ac:dyDescent="0.25">
      <c r="A1930" s="1"/>
      <c r="B1930" s="1"/>
      <c r="C1930" s="1"/>
      <c r="D1930" s="1"/>
      <c r="E1930" s="110"/>
      <c r="F1930" s="1"/>
      <c r="G1930" s="1"/>
      <c r="H1930" s="110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3"/>
      <c r="U1930" s="1"/>
      <c r="V1930" s="1"/>
    </row>
    <row r="1931" spans="1:22" x14ac:dyDescent="0.25">
      <c r="A1931" s="1"/>
      <c r="B1931" s="1"/>
      <c r="C1931" s="1"/>
      <c r="D1931" s="1"/>
      <c r="E1931" s="110"/>
      <c r="F1931" s="1"/>
      <c r="G1931" s="1"/>
      <c r="H1931" s="110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3"/>
      <c r="U1931" s="1"/>
      <c r="V1931" s="1"/>
    </row>
    <row r="1932" spans="1:22" x14ac:dyDescent="0.25">
      <c r="A1932" s="1"/>
      <c r="B1932" s="1"/>
      <c r="C1932" s="1"/>
      <c r="D1932" s="1"/>
      <c r="E1932" s="110"/>
      <c r="F1932" s="1"/>
      <c r="G1932" s="1"/>
      <c r="H1932" s="110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3"/>
      <c r="U1932" s="1"/>
      <c r="V1932" s="1"/>
    </row>
    <row r="1933" spans="1:22" x14ac:dyDescent="0.25">
      <c r="A1933" s="1"/>
      <c r="B1933" s="1"/>
      <c r="C1933" s="1"/>
      <c r="D1933" s="1"/>
      <c r="E1933" s="110"/>
      <c r="F1933" s="1"/>
      <c r="G1933" s="1"/>
      <c r="H1933" s="110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3"/>
      <c r="U1933" s="1"/>
      <c r="V1933" s="1"/>
    </row>
    <row r="1934" spans="1:22" x14ac:dyDescent="0.25">
      <c r="A1934" s="1"/>
      <c r="B1934" s="1"/>
      <c r="C1934" s="1"/>
      <c r="D1934" s="1"/>
      <c r="E1934" s="110"/>
      <c r="F1934" s="1"/>
      <c r="G1934" s="1"/>
      <c r="H1934" s="110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3"/>
      <c r="U1934" s="1"/>
      <c r="V1934" s="1"/>
    </row>
    <row r="1935" spans="1:22" x14ac:dyDescent="0.25">
      <c r="A1935" s="1"/>
      <c r="B1935" s="1"/>
      <c r="C1935" s="1"/>
      <c r="D1935" s="1"/>
      <c r="E1935" s="110"/>
      <c r="F1935" s="1"/>
      <c r="G1935" s="1"/>
      <c r="H1935" s="110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3"/>
      <c r="U1935" s="1"/>
      <c r="V1935" s="1"/>
    </row>
    <row r="1936" spans="1:22" x14ac:dyDescent="0.25">
      <c r="A1936" s="1"/>
      <c r="B1936" s="1"/>
      <c r="C1936" s="1"/>
      <c r="D1936" s="1"/>
      <c r="E1936" s="110"/>
      <c r="F1936" s="1"/>
      <c r="G1936" s="1"/>
      <c r="H1936" s="110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3"/>
      <c r="U1936" s="1"/>
      <c r="V1936" s="1"/>
    </row>
    <row r="1937" spans="1:22" x14ac:dyDescent="0.25">
      <c r="A1937" s="1"/>
      <c r="B1937" s="1"/>
      <c r="C1937" s="1"/>
      <c r="D1937" s="1"/>
      <c r="E1937" s="110"/>
      <c r="F1937" s="1"/>
      <c r="G1937" s="1"/>
      <c r="H1937" s="110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3"/>
      <c r="U1937" s="1"/>
      <c r="V1937" s="1"/>
    </row>
    <row r="1938" spans="1:22" x14ac:dyDescent="0.25">
      <c r="A1938" s="1"/>
      <c r="B1938" s="1"/>
      <c r="C1938" s="1"/>
      <c r="D1938" s="1"/>
      <c r="E1938" s="110"/>
      <c r="F1938" s="1"/>
      <c r="G1938" s="1"/>
      <c r="H1938" s="110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3"/>
      <c r="U1938" s="1"/>
      <c r="V1938" s="1"/>
    </row>
    <row r="1939" spans="1:22" x14ac:dyDescent="0.25">
      <c r="A1939" s="1"/>
      <c r="B1939" s="1"/>
      <c r="C1939" s="1"/>
      <c r="D1939" s="1"/>
      <c r="E1939" s="110"/>
      <c r="F1939" s="1"/>
      <c r="G1939" s="1"/>
      <c r="H1939" s="110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3"/>
      <c r="U1939" s="1"/>
      <c r="V1939" s="1"/>
    </row>
    <row r="1940" spans="1:22" x14ac:dyDescent="0.25">
      <c r="A1940" s="1"/>
      <c r="B1940" s="1"/>
      <c r="C1940" s="1"/>
      <c r="D1940" s="1"/>
      <c r="E1940" s="110"/>
      <c r="F1940" s="1"/>
      <c r="G1940" s="1"/>
      <c r="H1940" s="110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3"/>
      <c r="U1940" s="1"/>
      <c r="V1940" s="1"/>
    </row>
    <row r="1941" spans="1:22" x14ac:dyDescent="0.25">
      <c r="A1941" s="1"/>
      <c r="B1941" s="1"/>
      <c r="C1941" s="1"/>
      <c r="D1941" s="1"/>
      <c r="E1941" s="110"/>
      <c r="F1941" s="1"/>
      <c r="G1941" s="1"/>
      <c r="H1941" s="110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3"/>
      <c r="U1941" s="1"/>
      <c r="V1941" s="1"/>
    </row>
    <row r="1942" spans="1:22" x14ac:dyDescent="0.25">
      <c r="A1942" s="1"/>
      <c r="B1942" s="1"/>
      <c r="C1942" s="1"/>
      <c r="D1942" s="1"/>
      <c r="E1942" s="110"/>
      <c r="F1942" s="1"/>
      <c r="G1942" s="1"/>
      <c r="H1942" s="110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3"/>
      <c r="U1942" s="1"/>
      <c r="V1942" s="1"/>
    </row>
    <row r="1943" spans="1:22" x14ac:dyDescent="0.25">
      <c r="A1943" s="1"/>
      <c r="B1943" s="1"/>
      <c r="C1943" s="1"/>
      <c r="D1943" s="1"/>
      <c r="E1943" s="110"/>
      <c r="F1943" s="1"/>
      <c r="G1943" s="1"/>
      <c r="H1943" s="110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3"/>
      <c r="U1943" s="1"/>
      <c r="V1943" s="1"/>
    </row>
    <row r="1944" spans="1:22" x14ac:dyDescent="0.25">
      <c r="A1944" s="1"/>
      <c r="B1944" s="1"/>
      <c r="C1944" s="1"/>
      <c r="D1944" s="1"/>
      <c r="E1944" s="110"/>
      <c r="F1944" s="1"/>
      <c r="G1944" s="1"/>
      <c r="H1944" s="110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3"/>
      <c r="U1944" s="1"/>
      <c r="V1944" s="1"/>
    </row>
    <row r="1945" spans="1:22" x14ac:dyDescent="0.25">
      <c r="A1945" s="1"/>
      <c r="B1945" s="1"/>
      <c r="C1945" s="1"/>
      <c r="D1945" s="1"/>
      <c r="E1945" s="110"/>
      <c r="F1945" s="1"/>
      <c r="G1945" s="1"/>
      <c r="H1945" s="110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3"/>
      <c r="U1945" s="1"/>
      <c r="V1945" s="1"/>
    </row>
    <row r="1946" spans="1:22" x14ac:dyDescent="0.25">
      <c r="A1946" s="1"/>
      <c r="B1946" s="1"/>
      <c r="C1946" s="1"/>
      <c r="D1946" s="1"/>
      <c r="E1946" s="110"/>
      <c r="F1946" s="1"/>
      <c r="G1946" s="1"/>
      <c r="H1946" s="110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3"/>
      <c r="U1946" s="1"/>
      <c r="V1946" s="1"/>
    </row>
    <row r="1947" spans="1:22" x14ac:dyDescent="0.25">
      <c r="A1947" s="1"/>
      <c r="B1947" s="1"/>
      <c r="C1947" s="1"/>
      <c r="D1947" s="1"/>
      <c r="E1947" s="110"/>
      <c r="F1947" s="1"/>
      <c r="G1947" s="1"/>
      <c r="H1947" s="110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3"/>
      <c r="U1947" s="1"/>
      <c r="V1947" s="1"/>
    </row>
    <row r="1948" spans="1:22" x14ac:dyDescent="0.25">
      <c r="A1948" s="1"/>
      <c r="B1948" s="1"/>
      <c r="C1948" s="1"/>
      <c r="D1948" s="1"/>
      <c r="E1948" s="110"/>
      <c r="F1948" s="1"/>
      <c r="G1948" s="1"/>
      <c r="H1948" s="110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3"/>
      <c r="U1948" s="1"/>
      <c r="V1948" s="1"/>
    </row>
    <row r="1949" spans="1:22" x14ac:dyDescent="0.25">
      <c r="A1949" s="1"/>
      <c r="B1949" s="1"/>
      <c r="C1949" s="1"/>
      <c r="D1949" s="1"/>
      <c r="E1949" s="110"/>
      <c r="F1949" s="1"/>
      <c r="G1949" s="1"/>
      <c r="H1949" s="110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3"/>
      <c r="U1949" s="1"/>
      <c r="V1949" s="1"/>
    </row>
    <row r="1950" spans="1:22" x14ac:dyDescent="0.25">
      <c r="A1950" s="1"/>
      <c r="B1950" s="1"/>
      <c r="C1950" s="1"/>
      <c r="D1950" s="1"/>
      <c r="E1950" s="110"/>
      <c r="F1950" s="1"/>
      <c r="G1950" s="1"/>
      <c r="H1950" s="110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3"/>
      <c r="U1950" s="1"/>
      <c r="V1950" s="1"/>
    </row>
    <row r="1951" spans="1:22" x14ac:dyDescent="0.25">
      <c r="A1951" s="1"/>
      <c r="B1951" s="1"/>
      <c r="C1951" s="1"/>
      <c r="D1951" s="1"/>
      <c r="E1951" s="110"/>
      <c r="F1951" s="1"/>
      <c r="G1951" s="1"/>
      <c r="H1951" s="110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3"/>
      <c r="U1951" s="1"/>
      <c r="V1951" s="1"/>
    </row>
    <row r="1952" spans="1:22" x14ac:dyDescent="0.25">
      <c r="A1952" s="1"/>
      <c r="B1952" s="1"/>
      <c r="C1952" s="1"/>
      <c r="D1952" s="1"/>
      <c r="E1952" s="110"/>
      <c r="F1952" s="1"/>
      <c r="G1952" s="1"/>
      <c r="H1952" s="110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3"/>
      <c r="U1952" s="1"/>
      <c r="V1952" s="1"/>
    </row>
    <row r="1953" spans="1:22" x14ac:dyDescent="0.25">
      <c r="A1953" s="1"/>
      <c r="B1953" s="1"/>
      <c r="C1953" s="1"/>
      <c r="D1953" s="1"/>
      <c r="E1953" s="110"/>
      <c r="F1953" s="1"/>
      <c r="G1953" s="1"/>
      <c r="H1953" s="110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3"/>
      <c r="U1953" s="1"/>
      <c r="V1953" s="1"/>
    </row>
    <row r="1954" spans="1:22" x14ac:dyDescent="0.25">
      <c r="A1954" s="1"/>
      <c r="B1954" s="1"/>
      <c r="C1954" s="1"/>
      <c r="D1954" s="1"/>
      <c r="E1954" s="110"/>
      <c r="F1954" s="1"/>
      <c r="G1954" s="1"/>
      <c r="H1954" s="110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3"/>
      <c r="U1954" s="1"/>
      <c r="V1954" s="1"/>
    </row>
    <row r="1955" spans="1:22" x14ac:dyDescent="0.25">
      <c r="A1955" s="1"/>
      <c r="B1955" s="1"/>
      <c r="C1955" s="1"/>
      <c r="D1955" s="1"/>
      <c r="E1955" s="110"/>
      <c r="F1955" s="1"/>
      <c r="G1955" s="1"/>
      <c r="H1955" s="110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3"/>
      <c r="U1955" s="1"/>
      <c r="V1955" s="1"/>
    </row>
    <row r="1956" spans="1:22" x14ac:dyDescent="0.25">
      <c r="A1956" s="1"/>
      <c r="B1956" s="1"/>
      <c r="C1956" s="1"/>
      <c r="D1956" s="1"/>
      <c r="E1956" s="110"/>
      <c r="F1956" s="1"/>
      <c r="G1956" s="1"/>
      <c r="H1956" s="110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3"/>
      <c r="U1956" s="1"/>
      <c r="V1956" s="1"/>
    </row>
    <row r="1957" spans="1:22" x14ac:dyDescent="0.25">
      <c r="A1957" s="1"/>
      <c r="B1957" s="1"/>
      <c r="C1957" s="1"/>
      <c r="D1957" s="1"/>
      <c r="E1957" s="110"/>
      <c r="F1957" s="1"/>
      <c r="G1957" s="1"/>
      <c r="H1957" s="110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3"/>
      <c r="U1957" s="1"/>
      <c r="V1957" s="1"/>
    </row>
    <row r="1958" spans="1:22" x14ac:dyDescent="0.25">
      <c r="A1958" s="1"/>
      <c r="B1958" s="1"/>
      <c r="C1958" s="1"/>
      <c r="D1958" s="1"/>
      <c r="E1958" s="110"/>
      <c r="F1958" s="1"/>
      <c r="G1958" s="1"/>
      <c r="H1958" s="110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3"/>
      <c r="U1958" s="1"/>
      <c r="V1958" s="1"/>
    </row>
    <row r="1959" spans="1:22" x14ac:dyDescent="0.25">
      <c r="A1959" s="1"/>
      <c r="B1959" s="1"/>
      <c r="C1959" s="1"/>
      <c r="D1959" s="1"/>
      <c r="E1959" s="110"/>
      <c r="F1959" s="1"/>
      <c r="G1959" s="1"/>
      <c r="H1959" s="110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3"/>
      <c r="U1959" s="1"/>
      <c r="V1959" s="1"/>
    </row>
    <row r="1960" spans="1:22" x14ac:dyDescent="0.25">
      <c r="A1960" s="1"/>
      <c r="B1960" s="1"/>
      <c r="C1960" s="1"/>
      <c r="D1960" s="1"/>
      <c r="E1960" s="110"/>
      <c r="F1960" s="1"/>
      <c r="G1960" s="1"/>
      <c r="H1960" s="110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3"/>
      <c r="U1960" s="1"/>
      <c r="V1960" s="1"/>
    </row>
    <row r="1961" spans="1:22" x14ac:dyDescent="0.25">
      <c r="A1961" s="1"/>
      <c r="B1961" s="1"/>
      <c r="C1961" s="1"/>
      <c r="D1961" s="1"/>
      <c r="E1961" s="110"/>
      <c r="F1961" s="1"/>
      <c r="G1961" s="1"/>
      <c r="H1961" s="110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3"/>
      <c r="U1961" s="1"/>
      <c r="V1961" s="1"/>
    </row>
    <row r="1962" spans="1:22" x14ac:dyDescent="0.25">
      <c r="A1962" s="1"/>
      <c r="B1962" s="1"/>
      <c r="C1962" s="1"/>
      <c r="D1962" s="1"/>
      <c r="E1962" s="110"/>
      <c r="F1962" s="1"/>
      <c r="G1962" s="1"/>
      <c r="H1962" s="110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3"/>
      <c r="U1962" s="1"/>
      <c r="V1962" s="1"/>
    </row>
    <row r="1963" spans="1:22" x14ac:dyDescent="0.25">
      <c r="A1963" s="1"/>
      <c r="B1963" s="1"/>
      <c r="C1963" s="1"/>
      <c r="D1963" s="1"/>
      <c r="E1963" s="110"/>
      <c r="F1963" s="1"/>
      <c r="G1963" s="1"/>
      <c r="H1963" s="110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3"/>
      <c r="U1963" s="1"/>
      <c r="V1963" s="1"/>
    </row>
    <row r="1964" spans="1:22" x14ac:dyDescent="0.25">
      <c r="A1964" s="1"/>
      <c r="B1964" s="1"/>
      <c r="C1964" s="1"/>
      <c r="D1964" s="1"/>
      <c r="E1964" s="110"/>
      <c r="F1964" s="1"/>
      <c r="G1964" s="1"/>
      <c r="H1964" s="110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3"/>
      <c r="U1964" s="1"/>
      <c r="V1964" s="1"/>
    </row>
    <row r="1965" spans="1:22" x14ac:dyDescent="0.25">
      <c r="A1965" s="1"/>
      <c r="B1965" s="1"/>
      <c r="C1965" s="1"/>
      <c r="D1965" s="1"/>
      <c r="E1965" s="110"/>
      <c r="F1965" s="1"/>
      <c r="G1965" s="1"/>
      <c r="H1965" s="110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3"/>
      <c r="U1965" s="1"/>
      <c r="V1965" s="1"/>
    </row>
    <row r="1966" spans="1:22" x14ac:dyDescent="0.25">
      <c r="A1966" s="1"/>
      <c r="B1966" s="1"/>
      <c r="C1966" s="1"/>
      <c r="D1966" s="1"/>
      <c r="E1966" s="110"/>
      <c r="F1966" s="1"/>
      <c r="G1966" s="1"/>
      <c r="H1966" s="110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3"/>
      <c r="U1966" s="1"/>
      <c r="V1966" s="1"/>
    </row>
    <row r="1967" spans="1:22" x14ac:dyDescent="0.25">
      <c r="A1967" s="1"/>
      <c r="B1967" s="1"/>
      <c r="C1967" s="1"/>
      <c r="D1967" s="1"/>
      <c r="E1967" s="110"/>
      <c r="F1967" s="1"/>
      <c r="G1967" s="1"/>
      <c r="H1967" s="110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3"/>
      <c r="U1967" s="1"/>
      <c r="V1967" s="1"/>
    </row>
    <row r="1968" spans="1:22" x14ac:dyDescent="0.25">
      <c r="A1968" s="1"/>
      <c r="B1968" s="1"/>
      <c r="C1968" s="1"/>
      <c r="D1968" s="1"/>
      <c r="E1968" s="110"/>
      <c r="F1968" s="1"/>
      <c r="G1968" s="1"/>
      <c r="H1968" s="110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3"/>
      <c r="U1968" s="1"/>
      <c r="V1968" s="1"/>
    </row>
    <row r="1969" spans="1:22" x14ac:dyDescent="0.25">
      <c r="A1969" s="1"/>
      <c r="B1969" s="1"/>
      <c r="C1969" s="1"/>
      <c r="D1969" s="1"/>
      <c r="E1969" s="110"/>
      <c r="F1969" s="1"/>
      <c r="G1969" s="1"/>
      <c r="H1969" s="110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3"/>
      <c r="U1969" s="1"/>
      <c r="V1969" s="1"/>
    </row>
    <row r="1970" spans="1:22" x14ac:dyDescent="0.25">
      <c r="A1970" s="1"/>
      <c r="B1970" s="1"/>
      <c r="C1970" s="1"/>
      <c r="D1970" s="1"/>
      <c r="E1970" s="110"/>
      <c r="F1970" s="1"/>
      <c r="G1970" s="1"/>
      <c r="H1970" s="110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3"/>
      <c r="U1970" s="1"/>
      <c r="V1970" s="1"/>
    </row>
    <row r="1971" spans="1:22" x14ac:dyDescent="0.25">
      <c r="A1971" s="1"/>
      <c r="B1971" s="1"/>
      <c r="C1971" s="1"/>
      <c r="D1971" s="1"/>
      <c r="E1971" s="110"/>
      <c r="F1971" s="1"/>
      <c r="G1971" s="1"/>
      <c r="H1971" s="110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3"/>
      <c r="U1971" s="1"/>
      <c r="V1971" s="1"/>
    </row>
    <row r="1972" spans="1:22" x14ac:dyDescent="0.25">
      <c r="A1972" s="1"/>
      <c r="B1972" s="1"/>
      <c r="C1972" s="1"/>
      <c r="D1972" s="1"/>
      <c r="E1972" s="110"/>
      <c r="F1972" s="1"/>
      <c r="G1972" s="1"/>
      <c r="H1972" s="110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3"/>
      <c r="U1972" s="1"/>
      <c r="V1972" s="1"/>
    </row>
    <row r="1973" spans="1:22" x14ac:dyDescent="0.25">
      <c r="A1973" s="1"/>
      <c r="B1973" s="1"/>
      <c r="C1973" s="1"/>
      <c r="D1973" s="1"/>
      <c r="E1973" s="110"/>
      <c r="F1973" s="1"/>
      <c r="G1973" s="1"/>
      <c r="H1973" s="110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3"/>
      <c r="U1973" s="1"/>
      <c r="V1973" s="1"/>
    </row>
    <row r="1974" spans="1:22" x14ac:dyDescent="0.25">
      <c r="A1974" s="1"/>
      <c r="B1974" s="1"/>
      <c r="C1974" s="1"/>
      <c r="D1974" s="1"/>
      <c r="E1974" s="110"/>
      <c r="F1974" s="1"/>
      <c r="G1974" s="1"/>
      <c r="H1974" s="110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3"/>
      <c r="U1974" s="1"/>
      <c r="V1974" s="1"/>
    </row>
    <row r="1975" spans="1:22" x14ac:dyDescent="0.25">
      <c r="A1975" s="1"/>
      <c r="B1975" s="1"/>
      <c r="C1975" s="1"/>
      <c r="D1975" s="1"/>
      <c r="E1975" s="110"/>
      <c r="F1975" s="1"/>
      <c r="G1975" s="1"/>
      <c r="H1975" s="110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3"/>
      <c r="U1975" s="1"/>
      <c r="V1975" s="1"/>
    </row>
    <row r="1976" spans="1:22" x14ac:dyDescent="0.25">
      <c r="A1976" s="1"/>
      <c r="B1976" s="1"/>
      <c r="C1976" s="1"/>
      <c r="D1976" s="1"/>
      <c r="E1976" s="110"/>
      <c r="F1976" s="1"/>
      <c r="G1976" s="1"/>
      <c r="H1976" s="110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3"/>
      <c r="U1976" s="1"/>
      <c r="V1976" s="1"/>
    </row>
    <row r="1977" spans="1:22" x14ac:dyDescent="0.25">
      <c r="A1977" s="1"/>
      <c r="B1977" s="1"/>
      <c r="C1977" s="1"/>
      <c r="D1977" s="1"/>
      <c r="E1977" s="110"/>
      <c r="F1977" s="1"/>
      <c r="G1977" s="1"/>
      <c r="H1977" s="110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3"/>
      <c r="U1977" s="1"/>
      <c r="V1977" s="1"/>
    </row>
    <row r="1978" spans="1:22" x14ac:dyDescent="0.25">
      <c r="A1978" s="1"/>
      <c r="B1978" s="1"/>
      <c r="C1978" s="1"/>
      <c r="D1978" s="1"/>
      <c r="E1978" s="110"/>
      <c r="F1978" s="1"/>
      <c r="G1978" s="1"/>
      <c r="H1978" s="110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3"/>
      <c r="U1978" s="1"/>
      <c r="V1978" s="1"/>
    </row>
    <row r="1979" spans="1:22" x14ac:dyDescent="0.25">
      <c r="A1979" s="1"/>
      <c r="B1979" s="1"/>
      <c r="C1979" s="1"/>
      <c r="D1979" s="1"/>
      <c r="E1979" s="110"/>
      <c r="F1979" s="1"/>
      <c r="G1979" s="1"/>
      <c r="H1979" s="110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3"/>
      <c r="U1979" s="1"/>
      <c r="V1979" s="1"/>
    </row>
    <row r="1980" spans="1:22" x14ac:dyDescent="0.25">
      <c r="A1980" s="1"/>
      <c r="B1980" s="1"/>
      <c r="C1980" s="1"/>
      <c r="D1980" s="1"/>
      <c r="E1980" s="110"/>
      <c r="F1980" s="1"/>
      <c r="G1980" s="1"/>
      <c r="H1980" s="110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3"/>
      <c r="U1980" s="1"/>
      <c r="V1980" s="1"/>
    </row>
    <row r="1981" spans="1:22" x14ac:dyDescent="0.25">
      <c r="A1981" s="1"/>
      <c r="B1981" s="1"/>
      <c r="C1981" s="1"/>
      <c r="D1981" s="1"/>
      <c r="E1981" s="110"/>
      <c r="F1981" s="1"/>
      <c r="G1981" s="1"/>
      <c r="H1981" s="110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3"/>
      <c r="U1981" s="1"/>
      <c r="V1981" s="1"/>
    </row>
    <row r="1982" spans="1:22" x14ac:dyDescent="0.25">
      <c r="A1982" s="1"/>
      <c r="B1982" s="1"/>
      <c r="C1982" s="1"/>
      <c r="D1982" s="1"/>
      <c r="E1982" s="110"/>
      <c r="F1982" s="1"/>
      <c r="G1982" s="1"/>
      <c r="H1982" s="110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3"/>
      <c r="U1982" s="1"/>
      <c r="V1982" s="1"/>
    </row>
    <row r="1983" spans="1:22" x14ac:dyDescent="0.25">
      <c r="A1983" s="1"/>
      <c r="B1983" s="1"/>
      <c r="C1983" s="1"/>
      <c r="D1983" s="1"/>
      <c r="E1983" s="110"/>
      <c r="F1983" s="1"/>
      <c r="G1983" s="1"/>
      <c r="H1983" s="110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3"/>
      <c r="U1983" s="1"/>
      <c r="V1983" s="1"/>
    </row>
    <row r="1984" spans="1:22" x14ac:dyDescent="0.25">
      <c r="A1984" s="1"/>
      <c r="B1984" s="1"/>
      <c r="C1984" s="1"/>
      <c r="D1984" s="1"/>
      <c r="E1984" s="110"/>
      <c r="F1984" s="1"/>
      <c r="G1984" s="1"/>
      <c r="H1984" s="110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3"/>
      <c r="U1984" s="1"/>
      <c r="V1984" s="1"/>
    </row>
    <row r="1985" spans="1:22" x14ac:dyDescent="0.25">
      <c r="A1985" s="1"/>
      <c r="B1985" s="1"/>
      <c r="C1985" s="1"/>
      <c r="D1985" s="1"/>
      <c r="E1985" s="110"/>
      <c r="F1985" s="1"/>
      <c r="G1985" s="1"/>
      <c r="H1985" s="110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3"/>
      <c r="U1985" s="1"/>
      <c r="V1985" s="1"/>
    </row>
    <row r="1986" spans="1:22" x14ac:dyDescent="0.25">
      <c r="A1986" s="1"/>
      <c r="B1986" s="1"/>
      <c r="C1986" s="1"/>
      <c r="D1986" s="1"/>
      <c r="E1986" s="110"/>
      <c r="F1986" s="1"/>
      <c r="G1986" s="1"/>
      <c r="H1986" s="110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3"/>
      <c r="U1986" s="1"/>
      <c r="V1986" s="1"/>
    </row>
    <row r="1987" spans="1:22" x14ac:dyDescent="0.25">
      <c r="A1987" s="1"/>
      <c r="B1987" s="1"/>
      <c r="C1987" s="1"/>
      <c r="D1987" s="1"/>
      <c r="E1987" s="110"/>
      <c r="F1987" s="1"/>
      <c r="G1987" s="1"/>
      <c r="H1987" s="110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3"/>
      <c r="U1987" s="1"/>
      <c r="V1987" s="1"/>
    </row>
    <row r="1988" spans="1:22" x14ac:dyDescent="0.25">
      <c r="A1988" s="1"/>
      <c r="B1988" s="1"/>
      <c r="C1988" s="1"/>
      <c r="D1988" s="1"/>
      <c r="E1988" s="110"/>
      <c r="F1988" s="1"/>
      <c r="G1988" s="1"/>
      <c r="H1988" s="110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3"/>
      <c r="U1988" s="1"/>
      <c r="V1988" s="1"/>
    </row>
    <row r="1989" spans="1:22" x14ac:dyDescent="0.25">
      <c r="A1989" s="1"/>
      <c r="B1989" s="1"/>
      <c r="C1989" s="1"/>
      <c r="D1989" s="1"/>
      <c r="E1989" s="110"/>
      <c r="F1989" s="1"/>
      <c r="G1989" s="1"/>
      <c r="H1989" s="110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3"/>
      <c r="U1989" s="1"/>
      <c r="V1989" s="1"/>
    </row>
    <row r="1990" spans="1:22" x14ac:dyDescent="0.25">
      <c r="A1990" s="1"/>
      <c r="B1990" s="1"/>
      <c r="C1990" s="1"/>
      <c r="D1990" s="1"/>
      <c r="E1990" s="110"/>
      <c r="F1990" s="1"/>
      <c r="G1990" s="1"/>
      <c r="H1990" s="110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3"/>
      <c r="U1990" s="1"/>
      <c r="V1990" s="1"/>
    </row>
    <row r="1991" spans="1:22" x14ac:dyDescent="0.25">
      <c r="A1991" s="1"/>
      <c r="B1991" s="1"/>
      <c r="C1991" s="1"/>
      <c r="D1991" s="1"/>
      <c r="E1991" s="110"/>
      <c r="F1991" s="1"/>
      <c r="G1991" s="1"/>
      <c r="H1991" s="110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3"/>
      <c r="U1991" s="1"/>
      <c r="V1991" s="1"/>
    </row>
    <row r="1992" spans="1:22" x14ac:dyDescent="0.25">
      <c r="A1992" s="1"/>
      <c r="B1992" s="1"/>
      <c r="C1992" s="1"/>
      <c r="D1992" s="1"/>
      <c r="E1992" s="110"/>
      <c r="F1992" s="1"/>
      <c r="G1992" s="1"/>
      <c r="H1992" s="110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3"/>
      <c r="U1992" s="1"/>
      <c r="V1992" s="1"/>
    </row>
    <row r="1993" spans="1:22" x14ac:dyDescent="0.25">
      <c r="A1993" s="1"/>
      <c r="B1993" s="1"/>
      <c r="C1993" s="1"/>
      <c r="D1993" s="1"/>
      <c r="E1993" s="110"/>
      <c r="F1993" s="1"/>
      <c r="G1993" s="1"/>
      <c r="H1993" s="110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3"/>
      <c r="U1993" s="1"/>
      <c r="V1993" s="1"/>
    </row>
    <row r="1994" spans="1:22" x14ac:dyDescent="0.25">
      <c r="A1994" s="1"/>
      <c r="B1994" s="1"/>
      <c r="C1994" s="1"/>
      <c r="D1994" s="1"/>
      <c r="E1994" s="110"/>
      <c r="F1994" s="1"/>
      <c r="G1994" s="1"/>
      <c r="H1994" s="110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3"/>
      <c r="U1994" s="1"/>
      <c r="V1994" s="1"/>
    </row>
    <row r="1995" spans="1:22" x14ac:dyDescent="0.25">
      <c r="A1995" s="1"/>
      <c r="B1995" s="1"/>
      <c r="C1995" s="1"/>
      <c r="D1995" s="1"/>
      <c r="E1995" s="110"/>
      <c r="F1995" s="1"/>
      <c r="G1995" s="1"/>
      <c r="H1995" s="110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3"/>
      <c r="U1995" s="1"/>
      <c r="V1995" s="1"/>
    </row>
    <row r="1996" spans="1:22" x14ac:dyDescent="0.25">
      <c r="A1996" s="1"/>
      <c r="B1996" s="1"/>
      <c r="C1996" s="1"/>
      <c r="D1996" s="1"/>
      <c r="E1996" s="110"/>
      <c r="F1996" s="1"/>
      <c r="G1996" s="1"/>
      <c r="H1996" s="110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3"/>
      <c r="U1996" s="1"/>
      <c r="V1996" s="1"/>
    </row>
    <row r="1997" spans="1:22" x14ac:dyDescent="0.25">
      <c r="A1997" s="1"/>
      <c r="B1997" s="1"/>
      <c r="C1997" s="1"/>
      <c r="D1997" s="1"/>
      <c r="E1997" s="110"/>
      <c r="F1997" s="1"/>
      <c r="G1997" s="1"/>
      <c r="H1997" s="110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3"/>
      <c r="U1997" s="1"/>
      <c r="V1997" s="1"/>
    </row>
    <row r="1998" spans="1:22" x14ac:dyDescent="0.25">
      <c r="A1998" s="1"/>
      <c r="B1998" s="1"/>
      <c r="C1998" s="1"/>
      <c r="D1998" s="1"/>
      <c r="E1998" s="110"/>
      <c r="F1998" s="1"/>
      <c r="G1998" s="1"/>
      <c r="H1998" s="110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3"/>
      <c r="U1998" s="1"/>
      <c r="V1998" s="1"/>
    </row>
    <row r="1999" spans="1:22" x14ac:dyDescent="0.25">
      <c r="A1999" s="1"/>
      <c r="B1999" s="1"/>
      <c r="C1999" s="1"/>
      <c r="D1999" s="1"/>
      <c r="E1999" s="110"/>
      <c r="F1999" s="1"/>
      <c r="G1999" s="1"/>
      <c r="H1999" s="110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3"/>
      <c r="U1999" s="1"/>
      <c r="V1999" s="1"/>
    </row>
    <row r="2000" spans="1:22" x14ac:dyDescent="0.25">
      <c r="A2000" s="1"/>
      <c r="B2000" s="1"/>
      <c r="C2000" s="1"/>
      <c r="D2000" s="1"/>
      <c r="E2000" s="110"/>
      <c r="F2000" s="1"/>
      <c r="G2000" s="1"/>
      <c r="H2000" s="110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3"/>
      <c r="U2000" s="1"/>
      <c r="V2000" s="1"/>
    </row>
    <row r="2001" spans="1:22" x14ac:dyDescent="0.25">
      <c r="A2001" s="1"/>
      <c r="B2001" s="1"/>
      <c r="C2001" s="1"/>
      <c r="D2001" s="1"/>
      <c r="E2001" s="110"/>
      <c r="F2001" s="1"/>
      <c r="G2001" s="1"/>
      <c r="H2001" s="110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3"/>
      <c r="U2001" s="1"/>
      <c r="V2001" s="1"/>
    </row>
    <row r="2002" spans="1:22" x14ac:dyDescent="0.25">
      <c r="A2002" s="1"/>
      <c r="B2002" s="1"/>
      <c r="C2002" s="1"/>
      <c r="D2002" s="1"/>
      <c r="E2002" s="110"/>
      <c r="F2002" s="1"/>
      <c r="G2002" s="1"/>
      <c r="H2002" s="110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3"/>
      <c r="U2002" s="1"/>
      <c r="V2002" s="1"/>
    </row>
    <row r="2003" spans="1:22" x14ac:dyDescent="0.25">
      <c r="A2003" s="1"/>
      <c r="B2003" s="1"/>
      <c r="C2003" s="1"/>
      <c r="D2003" s="1"/>
      <c r="E2003" s="110"/>
      <c r="F2003" s="1"/>
      <c r="G2003" s="1"/>
      <c r="H2003" s="110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3"/>
      <c r="U2003" s="1"/>
      <c r="V2003" s="1"/>
    </row>
    <row r="2004" spans="1:22" x14ac:dyDescent="0.25">
      <c r="A2004" s="1"/>
      <c r="B2004" s="1"/>
      <c r="C2004" s="1"/>
      <c r="D2004" s="1"/>
      <c r="E2004" s="110"/>
      <c r="F2004" s="1"/>
      <c r="G2004" s="1"/>
      <c r="H2004" s="110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3"/>
      <c r="U2004" s="1"/>
      <c r="V2004" s="1"/>
    </row>
    <row r="2005" spans="1:22" x14ac:dyDescent="0.25">
      <c r="A2005" s="1"/>
      <c r="B2005" s="1"/>
      <c r="C2005" s="1"/>
      <c r="D2005" s="1"/>
      <c r="E2005" s="110"/>
      <c r="F2005" s="1"/>
      <c r="G2005" s="1"/>
      <c r="H2005" s="110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3"/>
      <c r="U2005" s="1"/>
      <c r="V2005" s="1"/>
    </row>
    <row r="2006" spans="1:22" x14ac:dyDescent="0.25">
      <c r="A2006" s="1"/>
      <c r="B2006" s="1"/>
      <c r="C2006" s="1"/>
      <c r="D2006" s="1"/>
      <c r="E2006" s="110"/>
      <c r="F2006" s="1"/>
      <c r="G2006" s="1"/>
      <c r="H2006" s="110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3"/>
      <c r="U2006" s="1"/>
      <c r="V2006" s="1"/>
    </row>
    <row r="2007" spans="1:22" x14ac:dyDescent="0.25">
      <c r="A2007" s="1"/>
      <c r="B2007" s="1"/>
      <c r="C2007" s="1"/>
      <c r="D2007" s="1"/>
      <c r="E2007" s="110"/>
      <c r="F2007" s="1"/>
      <c r="G2007" s="1"/>
      <c r="H2007" s="110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3"/>
      <c r="U2007" s="1"/>
      <c r="V2007" s="1"/>
    </row>
    <row r="2008" spans="1:22" x14ac:dyDescent="0.25">
      <c r="A2008" s="1"/>
      <c r="B2008" s="1"/>
      <c r="C2008" s="1"/>
      <c r="D2008" s="1"/>
      <c r="E2008" s="110"/>
      <c r="F2008" s="1"/>
      <c r="G2008" s="1"/>
      <c r="H2008" s="110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3"/>
      <c r="U2008" s="1"/>
      <c r="V2008" s="1"/>
    </row>
    <row r="2009" spans="1:22" x14ac:dyDescent="0.25">
      <c r="A2009" s="1"/>
      <c r="B2009" s="1"/>
      <c r="C2009" s="1"/>
      <c r="D2009" s="1"/>
      <c r="E2009" s="110"/>
      <c r="F2009" s="1"/>
      <c r="G2009" s="1"/>
      <c r="H2009" s="110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3"/>
      <c r="U2009" s="1"/>
      <c r="V2009" s="1"/>
    </row>
    <row r="2010" spans="1:22" x14ac:dyDescent="0.25">
      <c r="A2010" s="1"/>
      <c r="B2010" s="1"/>
      <c r="C2010" s="1"/>
      <c r="D2010" s="1"/>
      <c r="E2010" s="110"/>
      <c r="F2010" s="1"/>
      <c r="G2010" s="1"/>
      <c r="H2010" s="110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3"/>
      <c r="U2010" s="1"/>
      <c r="V2010" s="1"/>
    </row>
    <row r="2011" spans="1:22" x14ac:dyDescent="0.25">
      <c r="A2011" s="1"/>
      <c r="B2011" s="1"/>
      <c r="C2011" s="1"/>
      <c r="D2011" s="1"/>
      <c r="E2011" s="110"/>
      <c r="F2011" s="1"/>
      <c r="G2011" s="1"/>
      <c r="H2011" s="110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3"/>
      <c r="U2011" s="1"/>
      <c r="V2011" s="1"/>
    </row>
    <row r="2012" spans="1:22" x14ac:dyDescent="0.25">
      <c r="A2012" s="1"/>
      <c r="B2012" s="1"/>
      <c r="C2012" s="1"/>
      <c r="D2012" s="1"/>
      <c r="E2012" s="110"/>
      <c r="F2012" s="1"/>
      <c r="G2012" s="1"/>
      <c r="H2012" s="110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3"/>
      <c r="U2012" s="1"/>
      <c r="V2012" s="1"/>
    </row>
    <row r="2013" spans="1:22" x14ac:dyDescent="0.25">
      <c r="A2013" s="1"/>
      <c r="B2013" s="1"/>
      <c r="C2013" s="1"/>
      <c r="D2013" s="1"/>
      <c r="E2013" s="110"/>
      <c r="F2013" s="1"/>
      <c r="G2013" s="1"/>
      <c r="H2013" s="110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3"/>
      <c r="U2013" s="1"/>
      <c r="V2013" s="1"/>
    </row>
    <row r="2014" spans="1:22" x14ac:dyDescent="0.25">
      <c r="A2014" s="1"/>
      <c r="B2014" s="1"/>
      <c r="C2014" s="1"/>
      <c r="D2014" s="1"/>
      <c r="E2014" s="110"/>
      <c r="F2014" s="1"/>
      <c r="G2014" s="1"/>
      <c r="H2014" s="110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3"/>
      <c r="U2014" s="1"/>
      <c r="V2014" s="1"/>
    </row>
    <row r="2015" spans="1:22" x14ac:dyDescent="0.25">
      <c r="A2015" s="1"/>
      <c r="B2015" s="1"/>
      <c r="C2015" s="1"/>
      <c r="D2015" s="1"/>
      <c r="E2015" s="110"/>
      <c r="F2015" s="1"/>
      <c r="G2015" s="1"/>
      <c r="H2015" s="110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3"/>
      <c r="U2015" s="1"/>
      <c r="V2015" s="1"/>
    </row>
    <row r="2016" spans="1:22" x14ac:dyDescent="0.25">
      <c r="A2016" s="1"/>
      <c r="B2016" s="1"/>
      <c r="C2016" s="1"/>
      <c r="D2016" s="1"/>
      <c r="E2016" s="110"/>
      <c r="F2016" s="1"/>
      <c r="G2016" s="1"/>
      <c r="H2016" s="110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3"/>
      <c r="U2016" s="1"/>
      <c r="V2016" s="1"/>
    </row>
    <row r="2017" spans="1:22" x14ac:dyDescent="0.25">
      <c r="A2017" s="1"/>
      <c r="B2017" s="1"/>
      <c r="C2017" s="1"/>
      <c r="D2017" s="1"/>
      <c r="E2017" s="110"/>
      <c r="F2017" s="1"/>
      <c r="G2017" s="1"/>
      <c r="H2017" s="110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3"/>
      <c r="U2017" s="1"/>
      <c r="V2017" s="1"/>
    </row>
    <row r="2018" spans="1:22" x14ac:dyDescent="0.25">
      <c r="A2018" s="1"/>
      <c r="B2018" s="1"/>
      <c r="C2018" s="1"/>
      <c r="D2018" s="1"/>
      <c r="E2018" s="110"/>
      <c r="F2018" s="1"/>
      <c r="G2018" s="1"/>
      <c r="H2018" s="110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3"/>
      <c r="U2018" s="1"/>
      <c r="V2018" s="1"/>
    </row>
    <row r="2019" spans="1:22" x14ac:dyDescent="0.25">
      <c r="A2019" s="1"/>
      <c r="B2019" s="1"/>
      <c r="C2019" s="1"/>
      <c r="D2019" s="1"/>
      <c r="E2019" s="110"/>
      <c r="F2019" s="1"/>
      <c r="G2019" s="1"/>
      <c r="H2019" s="110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3"/>
      <c r="U2019" s="1"/>
      <c r="V2019" s="1"/>
    </row>
    <row r="2020" spans="1:22" x14ac:dyDescent="0.25">
      <c r="A2020" s="1"/>
      <c r="B2020" s="1"/>
      <c r="C2020" s="1"/>
      <c r="D2020" s="1"/>
      <c r="E2020" s="110"/>
      <c r="F2020" s="1"/>
      <c r="G2020" s="1"/>
      <c r="H2020" s="110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3"/>
      <c r="U2020" s="1"/>
      <c r="V2020" s="1"/>
    </row>
    <row r="2021" spans="1:22" x14ac:dyDescent="0.25">
      <c r="A2021" s="1"/>
      <c r="B2021" s="1"/>
      <c r="C2021" s="1"/>
      <c r="D2021" s="1"/>
      <c r="E2021" s="110"/>
      <c r="F2021" s="1"/>
      <c r="G2021" s="1"/>
      <c r="H2021" s="110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3"/>
      <c r="U2021" s="1"/>
      <c r="V2021" s="1"/>
    </row>
    <row r="2022" spans="1:22" x14ac:dyDescent="0.25">
      <c r="A2022" s="1"/>
      <c r="B2022" s="1"/>
      <c r="C2022" s="1"/>
      <c r="D2022" s="1"/>
      <c r="E2022" s="110"/>
      <c r="F2022" s="1"/>
      <c r="G2022" s="1"/>
      <c r="H2022" s="110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3"/>
      <c r="U2022" s="1"/>
      <c r="V2022" s="1"/>
    </row>
    <row r="2023" spans="1:22" x14ac:dyDescent="0.25">
      <c r="A2023" s="1"/>
      <c r="B2023" s="1"/>
      <c r="C2023" s="1"/>
      <c r="D2023" s="1"/>
      <c r="E2023" s="110"/>
      <c r="F2023" s="1"/>
      <c r="G2023" s="1"/>
      <c r="H2023" s="110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3"/>
      <c r="U2023" s="1"/>
      <c r="V2023" s="1"/>
    </row>
    <row r="2024" spans="1:22" x14ac:dyDescent="0.25">
      <c r="A2024" s="1"/>
      <c r="B2024" s="1"/>
      <c r="C2024" s="1"/>
      <c r="D2024" s="1"/>
      <c r="E2024" s="110"/>
      <c r="F2024" s="1"/>
      <c r="G2024" s="1"/>
      <c r="H2024" s="110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3"/>
      <c r="U2024" s="1"/>
      <c r="V2024" s="1"/>
    </row>
    <row r="2025" spans="1:22" x14ac:dyDescent="0.25">
      <c r="A2025" s="1"/>
      <c r="B2025" s="1"/>
      <c r="C2025" s="1"/>
      <c r="D2025" s="1"/>
      <c r="E2025" s="110"/>
      <c r="F2025" s="1"/>
      <c r="G2025" s="1"/>
      <c r="H2025" s="110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3"/>
      <c r="U2025" s="1"/>
      <c r="V2025" s="1"/>
    </row>
    <row r="2026" spans="1:22" x14ac:dyDescent="0.25">
      <c r="A2026" s="1"/>
      <c r="B2026" s="1"/>
      <c r="C2026" s="1"/>
      <c r="D2026" s="1"/>
      <c r="E2026" s="110"/>
      <c r="F2026" s="1"/>
      <c r="G2026" s="1"/>
      <c r="H2026" s="110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3"/>
      <c r="U2026" s="1"/>
      <c r="V2026" s="1"/>
    </row>
    <row r="2027" spans="1:22" x14ac:dyDescent="0.25">
      <c r="A2027" s="1"/>
      <c r="B2027" s="1"/>
      <c r="C2027" s="1"/>
      <c r="D2027" s="1"/>
      <c r="E2027" s="110"/>
      <c r="F2027" s="1"/>
      <c r="G2027" s="1"/>
      <c r="H2027" s="110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3"/>
      <c r="U2027" s="1"/>
      <c r="V2027" s="1"/>
    </row>
    <row r="2028" spans="1:22" x14ac:dyDescent="0.25">
      <c r="A2028" s="1"/>
      <c r="B2028" s="1"/>
      <c r="C2028" s="1"/>
      <c r="D2028" s="1"/>
      <c r="E2028" s="110"/>
      <c r="F2028" s="1"/>
      <c r="G2028" s="1"/>
      <c r="H2028" s="110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3"/>
      <c r="U2028" s="1"/>
      <c r="V2028" s="1"/>
    </row>
    <row r="2029" spans="1:22" x14ac:dyDescent="0.25">
      <c r="A2029" s="1"/>
      <c r="B2029" s="1"/>
      <c r="C2029" s="1"/>
      <c r="D2029" s="1"/>
      <c r="E2029" s="110"/>
      <c r="F2029" s="1"/>
      <c r="G2029" s="1"/>
      <c r="H2029" s="110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3"/>
      <c r="U2029" s="1"/>
      <c r="V2029" s="1"/>
    </row>
    <row r="2030" spans="1:22" x14ac:dyDescent="0.25">
      <c r="A2030" s="1"/>
      <c r="B2030" s="1"/>
      <c r="C2030" s="1"/>
      <c r="D2030" s="1"/>
      <c r="E2030" s="110"/>
      <c r="F2030" s="1"/>
      <c r="G2030" s="1"/>
      <c r="H2030" s="110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3"/>
      <c r="U2030" s="1"/>
      <c r="V2030" s="1"/>
    </row>
    <row r="2031" spans="1:22" x14ac:dyDescent="0.25">
      <c r="A2031" s="1"/>
      <c r="B2031" s="1"/>
      <c r="C2031" s="1"/>
      <c r="D2031" s="1"/>
      <c r="E2031" s="110"/>
      <c r="F2031" s="1"/>
      <c r="G2031" s="1"/>
      <c r="H2031" s="110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3"/>
      <c r="U2031" s="1"/>
      <c r="V2031" s="1"/>
    </row>
    <row r="2032" spans="1:22" x14ac:dyDescent="0.25">
      <c r="A2032" s="1"/>
      <c r="B2032" s="1"/>
      <c r="C2032" s="1"/>
      <c r="D2032" s="1"/>
      <c r="E2032" s="110"/>
      <c r="F2032" s="1"/>
      <c r="G2032" s="1"/>
      <c r="H2032" s="110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3"/>
      <c r="U2032" s="1"/>
      <c r="V2032" s="1"/>
    </row>
    <row r="2033" spans="1:22" x14ac:dyDescent="0.25">
      <c r="A2033" s="1"/>
      <c r="B2033" s="1"/>
      <c r="C2033" s="1"/>
      <c r="D2033" s="1"/>
      <c r="E2033" s="110"/>
      <c r="F2033" s="1"/>
      <c r="G2033" s="1"/>
      <c r="H2033" s="110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3"/>
      <c r="U2033" s="1"/>
      <c r="V2033" s="1"/>
    </row>
    <row r="2034" spans="1:22" x14ac:dyDescent="0.25">
      <c r="A2034" s="1"/>
      <c r="B2034" s="1"/>
      <c r="C2034" s="1"/>
      <c r="D2034" s="1"/>
      <c r="E2034" s="110"/>
      <c r="F2034" s="1"/>
      <c r="G2034" s="1"/>
      <c r="H2034" s="110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3"/>
      <c r="U2034" s="1"/>
      <c r="V2034" s="1"/>
    </row>
    <row r="2035" spans="1:22" x14ac:dyDescent="0.25">
      <c r="A2035" s="1"/>
      <c r="B2035" s="1"/>
      <c r="C2035" s="1"/>
      <c r="D2035" s="1"/>
      <c r="E2035" s="110"/>
      <c r="F2035" s="1"/>
      <c r="G2035" s="1"/>
      <c r="H2035" s="110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3"/>
      <c r="U2035" s="1"/>
      <c r="V2035" s="1"/>
    </row>
    <row r="2036" spans="1:22" x14ac:dyDescent="0.25">
      <c r="A2036" s="1"/>
      <c r="B2036" s="1"/>
      <c r="C2036" s="1"/>
      <c r="D2036" s="1"/>
      <c r="E2036" s="110"/>
      <c r="F2036" s="1"/>
      <c r="G2036" s="1"/>
      <c r="H2036" s="110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3"/>
      <c r="U2036" s="1"/>
      <c r="V2036" s="1"/>
    </row>
    <row r="2037" spans="1:22" x14ac:dyDescent="0.25">
      <c r="A2037" s="1"/>
      <c r="B2037" s="1"/>
      <c r="C2037" s="1"/>
      <c r="D2037" s="1"/>
      <c r="E2037" s="110"/>
      <c r="F2037" s="1"/>
      <c r="G2037" s="1"/>
      <c r="H2037" s="110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3"/>
      <c r="U2037" s="1"/>
      <c r="V2037" s="1"/>
    </row>
    <row r="2038" spans="1:22" x14ac:dyDescent="0.25">
      <c r="A2038" s="1"/>
      <c r="B2038" s="1"/>
      <c r="C2038" s="1"/>
      <c r="D2038" s="1"/>
      <c r="E2038" s="110"/>
      <c r="F2038" s="1"/>
      <c r="G2038" s="1"/>
      <c r="H2038" s="110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3"/>
      <c r="U2038" s="1"/>
      <c r="V2038" s="1"/>
    </row>
    <row r="2039" spans="1:22" x14ac:dyDescent="0.25">
      <c r="A2039" s="1"/>
      <c r="B2039" s="1"/>
      <c r="C2039" s="1"/>
      <c r="D2039" s="1"/>
      <c r="E2039" s="110"/>
      <c r="F2039" s="1"/>
      <c r="G2039" s="1"/>
      <c r="H2039" s="110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3"/>
      <c r="U2039" s="1"/>
      <c r="V2039" s="1"/>
    </row>
    <row r="2040" spans="1:22" x14ac:dyDescent="0.25">
      <c r="A2040" s="1"/>
      <c r="B2040" s="1"/>
      <c r="C2040" s="1"/>
      <c r="D2040" s="1"/>
      <c r="E2040" s="110"/>
      <c r="F2040" s="1"/>
      <c r="G2040" s="1"/>
      <c r="H2040" s="110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3"/>
      <c r="U2040" s="1"/>
      <c r="V2040" s="1"/>
    </row>
    <row r="2041" spans="1:22" x14ac:dyDescent="0.25">
      <c r="A2041" s="1"/>
      <c r="B2041" s="1"/>
      <c r="C2041" s="1"/>
      <c r="D2041" s="1"/>
      <c r="E2041" s="110"/>
      <c r="F2041" s="1"/>
      <c r="G2041" s="1"/>
      <c r="H2041" s="110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3"/>
      <c r="U2041" s="1"/>
      <c r="V2041" s="1"/>
    </row>
    <row r="2042" spans="1:22" x14ac:dyDescent="0.25">
      <c r="A2042" s="1"/>
      <c r="B2042" s="1"/>
      <c r="C2042" s="1"/>
      <c r="D2042" s="1"/>
      <c r="E2042" s="110"/>
      <c r="F2042" s="1"/>
      <c r="G2042" s="1"/>
      <c r="H2042" s="110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3"/>
      <c r="U2042" s="1"/>
      <c r="V2042" s="1"/>
    </row>
    <row r="2043" spans="1:22" x14ac:dyDescent="0.25">
      <c r="A2043" s="1"/>
      <c r="B2043" s="1"/>
      <c r="C2043" s="1"/>
      <c r="D2043" s="1"/>
      <c r="E2043" s="110"/>
      <c r="F2043" s="1"/>
      <c r="G2043" s="1"/>
      <c r="H2043" s="110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3"/>
      <c r="U2043" s="1"/>
      <c r="V2043" s="1"/>
    </row>
    <row r="2044" spans="1:22" x14ac:dyDescent="0.25">
      <c r="A2044" s="1"/>
      <c r="B2044" s="1"/>
      <c r="C2044" s="1"/>
      <c r="D2044" s="1"/>
      <c r="E2044" s="110"/>
      <c r="F2044" s="1"/>
      <c r="G2044" s="1"/>
      <c r="H2044" s="110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3"/>
      <c r="U2044" s="1"/>
      <c r="V2044" s="1"/>
    </row>
    <row r="2045" spans="1:22" x14ac:dyDescent="0.25">
      <c r="A2045" s="1"/>
      <c r="B2045" s="1"/>
      <c r="C2045" s="1"/>
      <c r="D2045" s="1"/>
      <c r="E2045" s="110"/>
      <c r="F2045" s="1"/>
      <c r="G2045" s="1"/>
      <c r="H2045" s="110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3"/>
      <c r="U2045" s="1"/>
      <c r="V2045" s="1"/>
    </row>
    <row r="2046" spans="1:22" x14ac:dyDescent="0.25">
      <c r="A2046" s="1"/>
      <c r="B2046" s="1"/>
      <c r="C2046" s="1"/>
      <c r="D2046" s="1"/>
      <c r="E2046" s="110"/>
      <c r="F2046" s="1"/>
      <c r="G2046" s="1"/>
      <c r="H2046" s="110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3"/>
      <c r="U2046" s="1"/>
      <c r="V2046" s="1"/>
    </row>
    <row r="2047" spans="1:22" x14ac:dyDescent="0.25">
      <c r="A2047" s="1"/>
      <c r="B2047" s="1"/>
      <c r="C2047" s="1"/>
      <c r="D2047" s="1"/>
      <c r="E2047" s="110"/>
      <c r="F2047" s="1"/>
      <c r="G2047" s="1"/>
      <c r="H2047" s="110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3"/>
      <c r="U2047" s="1"/>
      <c r="V2047" s="1"/>
    </row>
    <row r="2048" spans="1:22" x14ac:dyDescent="0.25">
      <c r="A2048" s="1"/>
      <c r="B2048" s="1"/>
      <c r="C2048" s="1"/>
      <c r="D2048" s="1"/>
      <c r="E2048" s="110"/>
      <c r="F2048" s="1"/>
      <c r="G2048" s="1"/>
      <c r="H2048" s="110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3"/>
      <c r="U2048" s="1"/>
      <c r="V2048" s="1"/>
    </row>
    <row r="2049" spans="1:22" x14ac:dyDescent="0.25">
      <c r="A2049" s="1"/>
      <c r="B2049" s="1"/>
      <c r="C2049" s="1"/>
      <c r="D2049" s="1"/>
      <c r="E2049" s="110"/>
      <c r="F2049" s="1"/>
      <c r="G2049" s="1"/>
      <c r="H2049" s="110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3"/>
      <c r="U2049" s="1"/>
      <c r="V2049" s="1"/>
    </row>
    <row r="2050" spans="1:22" x14ac:dyDescent="0.25">
      <c r="A2050" s="1"/>
      <c r="B2050" s="1"/>
      <c r="C2050" s="1"/>
      <c r="D2050" s="1"/>
      <c r="E2050" s="110"/>
      <c r="F2050" s="1"/>
      <c r="G2050" s="1"/>
      <c r="H2050" s="110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3"/>
      <c r="U2050" s="1"/>
      <c r="V2050" s="1"/>
    </row>
    <row r="2051" spans="1:22" x14ac:dyDescent="0.25">
      <c r="A2051" s="1"/>
      <c r="B2051" s="1"/>
      <c r="C2051" s="1"/>
      <c r="D2051" s="1"/>
      <c r="E2051" s="110"/>
      <c r="F2051" s="1"/>
      <c r="G2051" s="1"/>
      <c r="H2051" s="110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3"/>
      <c r="U2051" s="1"/>
      <c r="V2051" s="1"/>
    </row>
    <row r="2052" spans="1:22" x14ac:dyDescent="0.25">
      <c r="A2052" s="1"/>
      <c r="B2052" s="1"/>
      <c r="C2052" s="1"/>
      <c r="D2052" s="1"/>
      <c r="E2052" s="110"/>
      <c r="F2052" s="1"/>
      <c r="G2052" s="1"/>
      <c r="H2052" s="110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3"/>
      <c r="U2052" s="1"/>
      <c r="V2052" s="1"/>
    </row>
    <row r="2053" spans="1:22" x14ac:dyDescent="0.25">
      <c r="A2053" s="1"/>
      <c r="B2053" s="1"/>
      <c r="C2053" s="1"/>
      <c r="D2053" s="1"/>
      <c r="E2053" s="110"/>
      <c r="F2053" s="1"/>
      <c r="G2053" s="1"/>
      <c r="H2053" s="110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3"/>
      <c r="U2053" s="1"/>
      <c r="V2053" s="1"/>
    </row>
    <row r="2054" spans="1:22" x14ac:dyDescent="0.25">
      <c r="A2054" s="1"/>
      <c r="B2054" s="1"/>
      <c r="C2054" s="1"/>
      <c r="D2054" s="1"/>
      <c r="E2054" s="110"/>
      <c r="F2054" s="1"/>
      <c r="G2054" s="1"/>
      <c r="H2054" s="110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3"/>
      <c r="U2054" s="1"/>
      <c r="V2054" s="1"/>
    </row>
    <row r="2055" spans="1:22" x14ac:dyDescent="0.25">
      <c r="A2055" s="1"/>
      <c r="B2055" s="1"/>
      <c r="C2055" s="1"/>
      <c r="D2055" s="1"/>
      <c r="E2055" s="110"/>
      <c r="F2055" s="1"/>
      <c r="G2055" s="1"/>
      <c r="H2055" s="110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3"/>
      <c r="U2055" s="1"/>
      <c r="V2055" s="1"/>
    </row>
    <row r="2056" spans="1:22" x14ac:dyDescent="0.25">
      <c r="A2056" s="1"/>
      <c r="B2056" s="1"/>
      <c r="C2056" s="1"/>
      <c r="D2056" s="1"/>
      <c r="E2056" s="110"/>
      <c r="F2056" s="1"/>
      <c r="G2056" s="1"/>
      <c r="H2056" s="110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3"/>
      <c r="U2056" s="1"/>
      <c r="V2056" s="1"/>
    </row>
    <row r="2057" spans="1:22" x14ac:dyDescent="0.25">
      <c r="A2057" s="1"/>
      <c r="B2057" s="1"/>
      <c r="C2057" s="1"/>
      <c r="D2057" s="1"/>
      <c r="E2057" s="110"/>
      <c r="F2057" s="1"/>
      <c r="G2057" s="1"/>
      <c r="H2057" s="110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3"/>
      <c r="U2057" s="1"/>
      <c r="V2057" s="1"/>
    </row>
    <row r="2058" spans="1:22" x14ac:dyDescent="0.25">
      <c r="A2058" s="1"/>
      <c r="B2058" s="1"/>
      <c r="C2058" s="1"/>
      <c r="D2058" s="1"/>
      <c r="E2058" s="110"/>
      <c r="F2058" s="1"/>
      <c r="G2058" s="1"/>
      <c r="H2058" s="110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3"/>
      <c r="U2058" s="1"/>
      <c r="V2058" s="1"/>
    </row>
    <row r="2059" spans="1:22" x14ac:dyDescent="0.25">
      <c r="A2059" s="1"/>
      <c r="B2059" s="1"/>
      <c r="C2059" s="1"/>
      <c r="D2059" s="1"/>
      <c r="E2059" s="110"/>
      <c r="F2059" s="1"/>
      <c r="G2059" s="1"/>
      <c r="H2059" s="110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3"/>
      <c r="U2059" s="1"/>
      <c r="V2059" s="1"/>
    </row>
    <row r="2060" spans="1:22" x14ac:dyDescent="0.25">
      <c r="A2060" s="1"/>
      <c r="B2060" s="1"/>
      <c r="C2060" s="1"/>
      <c r="D2060" s="1"/>
      <c r="E2060" s="110"/>
      <c r="F2060" s="1"/>
      <c r="G2060" s="1"/>
      <c r="H2060" s="110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3"/>
      <c r="U2060" s="1"/>
      <c r="V2060" s="1"/>
    </row>
    <row r="2061" spans="1:22" x14ac:dyDescent="0.25">
      <c r="A2061" s="1"/>
      <c r="B2061" s="1"/>
      <c r="C2061" s="1"/>
      <c r="D2061" s="1"/>
      <c r="E2061" s="110"/>
      <c r="F2061" s="1"/>
      <c r="G2061" s="1"/>
      <c r="H2061" s="110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3"/>
      <c r="U2061" s="1"/>
      <c r="V2061" s="1"/>
    </row>
    <row r="2062" spans="1:22" x14ac:dyDescent="0.25">
      <c r="A2062" s="1"/>
      <c r="B2062" s="1"/>
      <c r="C2062" s="1"/>
      <c r="D2062" s="1"/>
      <c r="E2062" s="110"/>
      <c r="F2062" s="1"/>
      <c r="G2062" s="1"/>
      <c r="H2062" s="110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3"/>
      <c r="U2062" s="1"/>
      <c r="V2062" s="1"/>
    </row>
    <row r="2063" spans="1:22" x14ac:dyDescent="0.25">
      <c r="A2063" s="1"/>
      <c r="B2063" s="1"/>
      <c r="C2063" s="1"/>
      <c r="D2063" s="1"/>
      <c r="E2063" s="110"/>
      <c r="F2063" s="1"/>
      <c r="G2063" s="1"/>
      <c r="H2063" s="110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3"/>
      <c r="U2063" s="1"/>
      <c r="V2063" s="1"/>
    </row>
    <row r="2064" spans="1:22" x14ac:dyDescent="0.25">
      <c r="A2064" s="1"/>
      <c r="B2064" s="1"/>
      <c r="C2064" s="1"/>
      <c r="D2064" s="1"/>
      <c r="E2064" s="110"/>
      <c r="F2064" s="1"/>
      <c r="G2064" s="1"/>
      <c r="H2064" s="110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3"/>
      <c r="U2064" s="1"/>
      <c r="V2064" s="1"/>
    </row>
    <row r="2065" spans="1:22" x14ac:dyDescent="0.25">
      <c r="A2065" s="1"/>
      <c r="B2065" s="1"/>
      <c r="C2065" s="1"/>
      <c r="D2065" s="1"/>
      <c r="E2065" s="110"/>
      <c r="F2065" s="1"/>
      <c r="G2065" s="1"/>
      <c r="H2065" s="110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3"/>
      <c r="U2065" s="1"/>
      <c r="V2065" s="1"/>
    </row>
    <row r="2066" spans="1:22" x14ac:dyDescent="0.25">
      <c r="A2066" s="1"/>
      <c r="B2066" s="1"/>
      <c r="C2066" s="1"/>
      <c r="D2066" s="1"/>
      <c r="E2066" s="110"/>
      <c r="F2066" s="1"/>
      <c r="G2066" s="1"/>
      <c r="H2066" s="110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3"/>
      <c r="U2066" s="1"/>
      <c r="V2066" s="1"/>
    </row>
    <row r="2067" spans="1:22" x14ac:dyDescent="0.25">
      <c r="A2067" s="1"/>
      <c r="B2067" s="1"/>
      <c r="C2067" s="1"/>
      <c r="D2067" s="1"/>
      <c r="E2067" s="110"/>
      <c r="F2067" s="1"/>
      <c r="G2067" s="1"/>
      <c r="H2067" s="110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3"/>
      <c r="U2067" s="1"/>
      <c r="V2067" s="1"/>
    </row>
    <row r="2068" spans="1:22" x14ac:dyDescent="0.25">
      <c r="A2068" s="1"/>
      <c r="B2068" s="1"/>
      <c r="C2068" s="1"/>
      <c r="D2068" s="1"/>
      <c r="E2068" s="110"/>
      <c r="F2068" s="1"/>
      <c r="G2068" s="1"/>
      <c r="H2068" s="110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3"/>
      <c r="U2068" s="1"/>
      <c r="V2068" s="1"/>
    </row>
    <row r="2069" spans="1:22" x14ac:dyDescent="0.25">
      <c r="A2069" s="1"/>
      <c r="B2069" s="1"/>
      <c r="C2069" s="1"/>
      <c r="D2069" s="1"/>
      <c r="E2069" s="110"/>
      <c r="F2069" s="1"/>
      <c r="G2069" s="1"/>
      <c r="H2069" s="110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3"/>
      <c r="U2069" s="1"/>
      <c r="V2069" s="1"/>
    </row>
    <row r="2070" spans="1:22" x14ac:dyDescent="0.25">
      <c r="A2070" s="1"/>
      <c r="B2070" s="1"/>
      <c r="C2070" s="1"/>
      <c r="D2070" s="1"/>
      <c r="E2070" s="110"/>
      <c r="F2070" s="1"/>
      <c r="G2070" s="1"/>
      <c r="H2070" s="110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3"/>
      <c r="U2070" s="1"/>
      <c r="V2070" s="1"/>
    </row>
    <row r="2071" spans="1:22" x14ac:dyDescent="0.25">
      <c r="A2071" s="1"/>
      <c r="B2071" s="1"/>
      <c r="C2071" s="1"/>
      <c r="D2071" s="1"/>
      <c r="E2071" s="110"/>
      <c r="F2071" s="1"/>
      <c r="G2071" s="1"/>
      <c r="H2071" s="110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3"/>
      <c r="U2071" s="1"/>
      <c r="V2071" s="1"/>
    </row>
    <row r="2072" spans="1:22" x14ac:dyDescent="0.25">
      <c r="A2072" s="1"/>
      <c r="B2072" s="1"/>
      <c r="C2072" s="1"/>
      <c r="D2072" s="1"/>
      <c r="E2072" s="110"/>
      <c r="F2072" s="1"/>
      <c r="G2072" s="1"/>
      <c r="H2072" s="110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3"/>
      <c r="U2072" s="1"/>
      <c r="V2072" s="1"/>
    </row>
    <row r="2073" spans="1:22" x14ac:dyDescent="0.25">
      <c r="A2073" s="1"/>
      <c r="B2073" s="1"/>
      <c r="C2073" s="1"/>
      <c r="D2073" s="1"/>
      <c r="E2073" s="110"/>
      <c r="F2073" s="1"/>
      <c r="G2073" s="1"/>
      <c r="H2073" s="110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3"/>
      <c r="U2073" s="1"/>
      <c r="V2073" s="1"/>
    </row>
    <row r="2074" spans="1:22" x14ac:dyDescent="0.25">
      <c r="A2074" s="1"/>
      <c r="B2074" s="1"/>
      <c r="C2074" s="1"/>
      <c r="D2074" s="1"/>
      <c r="E2074" s="110"/>
      <c r="F2074" s="1"/>
      <c r="G2074" s="1"/>
      <c r="H2074" s="110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3"/>
      <c r="U2074" s="1"/>
      <c r="V2074" s="1"/>
    </row>
    <row r="2075" spans="1:22" x14ac:dyDescent="0.25">
      <c r="A2075" s="1"/>
      <c r="B2075" s="1"/>
      <c r="C2075" s="1"/>
      <c r="D2075" s="1"/>
      <c r="E2075" s="110"/>
      <c r="F2075" s="1"/>
      <c r="G2075" s="1"/>
      <c r="H2075" s="110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3"/>
      <c r="U2075" s="1"/>
      <c r="V2075" s="1"/>
    </row>
    <row r="2076" spans="1:22" x14ac:dyDescent="0.25">
      <c r="A2076" s="1"/>
      <c r="B2076" s="1"/>
      <c r="C2076" s="1"/>
      <c r="D2076" s="1"/>
      <c r="E2076" s="110"/>
      <c r="F2076" s="1"/>
      <c r="G2076" s="1"/>
      <c r="H2076" s="110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3"/>
      <c r="U2076" s="1"/>
      <c r="V2076" s="1"/>
    </row>
    <row r="2077" spans="1:22" x14ac:dyDescent="0.25">
      <c r="A2077" s="1"/>
      <c r="B2077" s="1"/>
      <c r="C2077" s="1"/>
      <c r="D2077" s="1"/>
      <c r="E2077" s="110"/>
      <c r="F2077" s="1"/>
      <c r="G2077" s="1"/>
      <c r="H2077" s="110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3"/>
      <c r="U2077" s="1"/>
      <c r="V2077" s="1"/>
    </row>
    <row r="2078" spans="1:22" x14ac:dyDescent="0.25">
      <c r="A2078" s="1"/>
      <c r="B2078" s="1"/>
      <c r="C2078" s="1"/>
      <c r="D2078" s="1"/>
      <c r="E2078" s="110"/>
      <c r="F2078" s="1"/>
      <c r="G2078" s="1"/>
      <c r="H2078" s="110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3"/>
      <c r="U2078" s="1"/>
      <c r="V2078" s="1"/>
    </row>
    <row r="2079" spans="1:22" x14ac:dyDescent="0.25">
      <c r="A2079" s="1"/>
      <c r="B2079" s="1"/>
      <c r="C2079" s="1"/>
      <c r="D2079" s="1"/>
      <c r="E2079" s="110"/>
      <c r="F2079" s="1"/>
      <c r="G2079" s="1"/>
      <c r="H2079" s="110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3"/>
      <c r="U2079" s="1"/>
      <c r="V2079" s="1"/>
    </row>
    <row r="2080" spans="1:22" x14ac:dyDescent="0.25">
      <c r="A2080" s="1"/>
      <c r="B2080" s="1"/>
      <c r="C2080" s="1"/>
      <c r="D2080" s="1"/>
      <c r="E2080" s="110"/>
      <c r="F2080" s="1"/>
      <c r="G2080" s="1"/>
      <c r="H2080" s="110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3"/>
      <c r="U2080" s="1"/>
      <c r="V2080" s="1"/>
    </row>
    <row r="2081" spans="1:22" x14ac:dyDescent="0.25">
      <c r="A2081" s="1"/>
      <c r="B2081" s="1"/>
      <c r="C2081" s="1"/>
      <c r="D2081" s="1"/>
      <c r="E2081" s="110"/>
      <c r="F2081" s="1"/>
      <c r="G2081" s="1"/>
      <c r="H2081" s="110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3"/>
      <c r="U2081" s="1"/>
      <c r="V2081" s="1"/>
    </row>
    <row r="2082" spans="1:22" x14ac:dyDescent="0.25">
      <c r="A2082" s="1"/>
      <c r="B2082" s="1"/>
      <c r="C2082" s="1"/>
      <c r="D2082" s="1"/>
      <c r="E2082" s="110"/>
      <c r="F2082" s="1"/>
      <c r="G2082" s="1"/>
      <c r="H2082" s="110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3"/>
      <c r="U2082" s="1"/>
      <c r="V2082" s="1"/>
    </row>
    <row r="2083" spans="1:22" x14ac:dyDescent="0.25">
      <c r="A2083" s="1"/>
      <c r="B2083" s="1"/>
      <c r="C2083" s="1"/>
      <c r="D2083" s="1"/>
      <c r="E2083" s="110"/>
      <c r="F2083" s="1"/>
      <c r="G2083" s="1"/>
      <c r="H2083" s="110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3"/>
      <c r="U2083" s="1"/>
      <c r="V2083" s="1"/>
    </row>
    <row r="2084" spans="1:22" x14ac:dyDescent="0.25">
      <c r="A2084" s="1"/>
      <c r="B2084" s="1"/>
      <c r="C2084" s="1"/>
      <c r="D2084" s="1"/>
      <c r="E2084" s="110"/>
      <c r="F2084" s="1"/>
      <c r="G2084" s="1"/>
      <c r="H2084" s="110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3"/>
      <c r="U2084" s="1"/>
      <c r="V2084" s="1"/>
    </row>
    <row r="2085" spans="1:22" x14ac:dyDescent="0.25">
      <c r="A2085" s="1"/>
      <c r="B2085" s="1"/>
      <c r="C2085" s="1"/>
      <c r="D2085" s="1"/>
      <c r="E2085" s="110"/>
      <c r="F2085" s="1"/>
      <c r="G2085" s="1"/>
      <c r="H2085" s="110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3"/>
      <c r="U2085" s="1"/>
      <c r="V2085" s="1"/>
    </row>
    <row r="2086" spans="1:22" x14ac:dyDescent="0.25">
      <c r="A2086" s="1"/>
      <c r="B2086" s="1"/>
      <c r="C2086" s="1"/>
      <c r="D2086" s="1"/>
      <c r="E2086" s="110"/>
      <c r="F2086" s="1"/>
      <c r="G2086" s="1"/>
      <c r="H2086" s="110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3"/>
      <c r="U2086" s="1"/>
      <c r="V2086" s="1"/>
    </row>
    <row r="2087" spans="1:22" x14ac:dyDescent="0.25">
      <c r="A2087" s="1"/>
      <c r="B2087" s="1"/>
      <c r="C2087" s="1"/>
      <c r="D2087" s="1"/>
      <c r="E2087" s="110"/>
      <c r="F2087" s="1"/>
      <c r="G2087" s="1"/>
      <c r="H2087" s="110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3"/>
      <c r="U2087" s="1"/>
      <c r="V2087" s="1"/>
    </row>
    <row r="2088" spans="1:22" x14ac:dyDescent="0.25">
      <c r="A2088" s="1"/>
      <c r="B2088" s="1"/>
      <c r="C2088" s="1"/>
      <c r="D2088" s="1"/>
      <c r="E2088" s="110"/>
      <c r="F2088" s="1"/>
      <c r="G2088" s="1"/>
      <c r="H2088" s="110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3"/>
      <c r="U2088" s="1"/>
      <c r="V2088" s="1"/>
    </row>
    <row r="2089" spans="1:22" x14ac:dyDescent="0.25">
      <c r="A2089" s="1"/>
      <c r="B2089" s="1"/>
      <c r="C2089" s="1"/>
      <c r="D2089" s="1"/>
      <c r="E2089" s="110"/>
      <c r="F2089" s="1"/>
      <c r="G2089" s="1"/>
      <c r="H2089" s="110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3"/>
      <c r="U2089" s="1"/>
      <c r="V2089" s="1"/>
    </row>
    <row r="2090" spans="1:22" x14ac:dyDescent="0.25">
      <c r="A2090" s="1"/>
      <c r="B2090" s="1"/>
      <c r="C2090" s="1"/>
      <c r="D2090" s="1"/>
      <c r="E2090" s="110"/>
      <c r="F2090" s="1"/>
      <c r="G2090" s="1"/>
      <c r="H2090" s="110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3"/>
      <c r="U2090" s="1"/>
      <c r="V2090" s="1"/>
    </row>
    <row r="2091" spans="1:22" x14ac:dyDescent="0.25">
      <c r="A2091" s="1"/>
      <c r="B2091" s="1"/>
      <c r="C2091" s="1"/>
      <c r="D2091" s="1"/>
      <c r="E2091" s="110"/>
      <c r="F2091" s="1"/>
      <c r="G2091" s="1"/>
      <c r="H2091" s="110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3"/>
      <c r="U2091" s="1"/>
      <c r="V2091" s="1"/>
    </row>
    <row r="2092" spans="1:22" x14ac:dyDescent="0.25">
      <c r="A2092" s="1"/>
      <c r="B2092" s="1"/>
      <c r="C2092" s="1"/>
      <c r="D2092" s="1"/>
      <c r="E2092" s="110"/>
      <c r="F2092" s="1"/>
      <c r="G2092" s="1"/>
      <c r="H2092" s="110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3"/>
      <c r="U2092" s="1"/>
      <c r="V2092" s="1"/>
    </row>
    <row r="2093" spans="1:22" x14ac:dyDescent="0.25">
      <c r="A2093" s="1"/>
      <c r="B2093" s="1"/>
      <c r="C2093" s="1"/>
      <c r="D2093" s="1"/>
      <c r="E2093" s="110"/>
      <c r="F2093" s="1"/>
      <c r="G2093" s="1"/>
      <c r="H2093" s="110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3"/>
      <c r="U2093" s="1"/>
      <c r="V2093" s="1"/>
    </row>
    <row r="2094" spans="1:22" x14ac:dyDescent="0.25">
      <c r="A2094" s="1"/>
      <c r="B2094" s="1"/>
      <c r="C2094" s="1"/>
      <c r="D2094" s="1"/>
      <c r="E2094" s="110"/>
      <c r="F2094" s="1"/>
      <c r="G2094" s="1"/>
      <c r="H2094" s="110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3"/>
      <c r="U2094" s="1"/>
      <c r="V2094" s="1"/>
    </row>
    <row r="2095" spans="1:22" x14ac:dyDescent="0.25">
      <c r="A2095" s="1"/>
      <c r="B2095" s="1"/>
      <c r="C2095" s="1"/>
      <c r="D2095" s="1"/>
      <c r="E2095" s="110"/>
      <c r="F2095" s="1"/>
      <c r="G2095" s="1"/>
      <c r="H2095" s="110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3"/>
      <c r="U2095" s="1"/>
      <c r="V2095" s="1"/>
    </row>
    <row r="2096" spans="1:22" x14ac:dyDescent="0.25">
      <c r="A2096" s="1"/>
      <c r="B2096" s="1"/>
      <c r="C2096" s="1"/>
      <c r="D2096" s="1"/>
      <c r="E2096" s="110"/>
      <c r="F2096" s="1"/>
      <c r="G2096" s="1"/>
      <c r="H2096" s="110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3"/>
      <c r="U2096" s="1"/>
      <c r="V2096" s="1"/>
    </row>
    <row r="2097" spans="1:22" x14ac:dyDescent="0.25">
      <c r="A2097" s="1"/>
      <c r="B2097" s="1"/>
      <c r="C2097" s="1"/>
      <c r="D2097" s="1"/>
      <c r="E2097" s="110"/>
      <c r="F2097" s="1"/>
      <c r="G2097" s="1"/>
      <c r="H2097" s="110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3"/>
      <c r="U2097" s="1"/>
      <c r="V2097" s="1"/>
    </row>
    <row r="2098" spans="1:22" x14ac:dyDescent="0.25">
      <c r="A2098" s="1"/>
      <c r="B2098" s="1"/>
      <c r="C2098" s="1"/>
      <c r="D2098" s="1"/>
      <c r="E2098" s="110"/>
      <c r="F2098" s="1"/>
      <c r="G2098" s="1"/>
      <c r="H2098" s="110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3"/>
      <c r="U2098" s="1"/>
      <c r="V2098" s="1"/>
    </row>
    <row r="2099" spans="1:22" x14ac:dyDescent="0.25">
      <c r="A2099" s="1"/>
      <c r="B2099" s="1"/>
      <c r="C2099" s="1"/>
      <c r="D2099" s="1"/>
      <c r="E2099" s="110"/>
      <c r="F2099" s="1"/>
      <c r="G2099" s="1"/>
      <c r="H2099" s="110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3"/>
      <c r="U2099" s="1"/>
      <c r="V2099" s="1"/>
    </row>
    <row r="2100" spans="1:22" x14ac:dyDescent="0.25">
      <c r="A2100" s="1"/>
      <c r="B2100" s="1"/>
      <c r="C2100" s="1"/>
      <c r="D2100" s="1"/>
      <c r="E2100" s="110"/>
      <c r="F2100" s="1"/>
      <c r="G2100" s="1"/>
      <c r="H2100" s="110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3"/>
      <c r="U2100" s="1"/>
      <c r="V2100" s="1"/>
    </row>
    <row r="2101" spans="1:22" x14ac:dyDescent="0.25">
      <c r="A2101" s="1"/>
      <c r="B2101" s="1"/>
      <c r="C2101" s="1"/>
      <c r="D2101" s="1"/>
      <c r="E2101" s="110"/>
      <c r="F2101" s="1"/>
      <c r="G2101" s="1"/>
      <c r="H2101" s="110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3"/>
      <c r="U2101" s="1"/>
      <c r="V2101" s="1"/>
    </row>
    <row r="2102" spans="1:22" x14ac:dyDescent="0.25">
      <c r="A2102" s="1"/>
      <c r="B2102" s="1"/>
      <c r="C2102" s="1"/>
      <c r="D2102" s="1"/>
      <c r="E2102" s="110"/>
      <c r="F2102" s="1"/>
      <c r="G2102" s="1"/>
      <c r="H2102" s="110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3"/>
      <c r="U2102" s="1"/>
      <c r="V2102" s="1"/>
    </row>
    <row r="2103" spans="1:22" x14ac:dyDescent="0.25">
      <c r="A2103" s="1"/>
      <c r="B2103" s="1"/>
      <c r="C2103" s="1"/>
      <c r="D2103" s="1"/>
      <c r="E2103" s="110"/>
      <c r="F2103" s="1"/>
      <c r="G2103" s="1"/>
      <c r="H2103" s="110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3"/>
      <c r="U2103" s="1"/>
      <c r="V2103" s="1"/>
    </row>
    <row r="2104" spans="1:22" x14ac:dyDescent="0.25">
      <c r="A2104" s="1"/>
      <c r="B2104" s="1"/>
      <c r="C2104" s="1"/>
      <c r="D2104" s="1"/>
      <c r="E2104" s="110"/>
      <c r="F2104" s="1"/>
      <c r="G2104" s="1"/>
      <c r="H2104" s="110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3"/>
      <c r="U2104" s="1"/>
      <c r="V2104" s="1"/>
    </row>
    <row r="2105" spans="1:22" x14ac:dyDescent="0.25">
      <c r="A2105" s="1"/>
      <c r="B2105" s="1"/>
      <c r="C2105" s="1"/>
      <c r="D2105" s="1"/>
      <c r="E2105" s="110"/>
      <c r="F2105" s="1"/>
      <c r="G2105" s="1"/>
      <c r="H2105" s="110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3"/>
      <c r="U2105" s="1"/>
      <c r="V2105" s="1"/>
    </row>
    <row r="2106" spans="1:22" x14ac:dyDescent="0.25">
      <c r="A2106" s="1"/>
      <c r="B2106" s="1"/>
      <c r="C2106" s="1"/>
      <c r="D2106" s="1"/>
      <c r="E2106" s="110"/>
      <c r="F2106" s="1"/>
      <c r="G2106" s="1"/>
      <c r="H2106" s="110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3"/>
      <c r="U2106" s="1"/>
      <c r="V2106" s="1"/>
    </row>
    <row r="2107" spans="1:22" x14ac:dyDescent="0.25">
      <c r="A2107" s="1"/>
      <c r="B2107" s="1"/>
      <c r="C2107" s="1"/>
      <c r="D2107" s="1"/>
      <c r="E2107" s="110"/>
      <c r="F2107" s="1"/>
      <c r="G2107" s="1"/>
      <c r="H2107" s="110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3"/>
      <c r="U2107" s="1"/>
      <c r="V2107" s="1"/>
    </row>
    <row r="2108" spans="1:22" x14ac:dyDescent="0.25">
      <c r="A2108" s="1"/>
      <c r="B2108" s="1"/>
      <c r="C2108" s="1"/>
      <c r="D2108" s="1"/>
      <c r="E2108" s="110"/>
      <c r="F2108" s="1"/>
      <c r="G2108" s="1"/>
      <c r="H2108" s="110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3"/>
      <c r="U2108" s="1"/>
      <c r="V2108" s="1"/>
    </row>
    <row r="2109" spans="1:22" x14ac:dyDescent="0.25">
      <c r="A2109" s="1"/>
      <c r="B2109" s="1"/>
      <c r="C2109" s="1"/>
      <c r="D2109" s="1"/>
      <c r="E2109" s="110"/>
      <c r="F2109" s="1"/>
      <c r="G2109" s="1"/>
      <c r="H2109" s="110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3"/>
      <c r="U2109" s="1"/>
      <c r="V2109" s="1"/>
    </row>
    <row r="2110" spans="1:22" x14ac:dyDescent="0.25">
      <c r="A2110" s="1"/>
      <c r="B2110" s="1"/>
      <c r="C2110" s="1"/>
      <c r="D2110" s="1"/>
      <c r="E2110" s="110"/>
      <c r="F2110" s="1"/>
      <c r="G2110" s="1"/>
      <c r="H2110" s="110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3"/>
      <c r="U2110" s="1"/>
      <c r="V2110" s="1"/>
    </row>
    <row r="2111" spans="1:22" x14ac:dyDescent="0.25">
      <c r="A2111" s="1"/>
      <c r="B2111" s="1"/>
      <c r="C2111" s="1"/>
      <c r="D2111" s="1"/>
      <c r="E2111" s="110"/>
      <c r="F2111" s="1"/>
      <c r="G2111" s="1"/>
      <c r="H2111" s="110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3"/>
      <c r="U2111" s="1"/>
      <c r="V2111" s="1"/>
    </row>
    <row r="2112" spans="1:22" x14ac:dyDescent="0.25">
      <c r="A2112" s="1"/>
      <c r="B2112" s="1"/>
      <c r="C2112" s="1"/>
      <c r="D2112" s="1"/>
      <c r="E2112" s="110"/>
      <c r="F2112" s="1"/>
      <c r="G2112" s="1"/>
      <c r="H2112" s="110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3"/>
      <c r="U2112" s="1"/>
      <c r="V2112" s="1"/>
    </row>
    <row r="2113" spans="1:22" x14ac:dyDescent="0.25">
      <c r="A2113" s="1"/>
      <c r="B2113" s="1"/>
      <c r="C2113" s="1"/>
      <c r="D2113" s="1"/>
      <c r="E2113" s="110"/>
      <c r="F2113" s="1"/>
      <c r="G2113" s="1"/>
      <c r="H2113" s="110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3"/>
      <c r="U2113" s="1"/>
      <c r="V2113" s="1"/>
    </row>
    <row r="2114" spans="1:22" x14ac:dyDescent="0.25">
      <c r="A2114" s="1"/>
      <c r="B2114" s="1"/>
      <c r="C2114" s="1"/>
      <c r="D2114" s="1"/>
      <c r="E2114" s="110"/>
      <c r="F2114" s="1"/>
      <c r="G2114" s="1"/>
      <c r="H2114" s="110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3"/>
      <c r="U2114" s="1"/>
      <c r="V2114" s="1"/>
    </row>
    <row r="2115" spans="1:22" x14ac:dyDescent="0.25">
      <c r="A2115" s="1"/>
      <c r="B2115" s="1"/>
      <c r="C2115" s="1"/>
      <c r="D2115" s="1"/>
      <c r="E2115" s="110"/>
      <c r="F2115" s="1"/>
      <c r="G2115" s="1"/>
      <c r="H2115" s="110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3"/>
      <c r="U2115" s="1"/>
      <c r="V2115" s="1"/>
    </row>
    <row r="2116" spans="1:22" x14ac:dyDescent="0.25">
      <c r="A2116" s="1"/>
      <c r="B2116" s="1"/>
      <c r="C2116" s="1"/>
      <c r="D2116" s="1"/>
      <c r="E2116" s="110"/>
      <c r="F2116" s="1"/>
      <c r="G2116" s="1"/>
      <c r="H2116" s="110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3"/>
      <c r="U2116" s="1"/>
      <c r="V2116" s="1"/>
    </row>
    <row r="2117" spans="1:22" x14ac:dyDescent="0.25">
      <c r="A2117" s="1"/>
      <c r="B2117" s="1"/>
      <c r="C2117" s="1"/>
      <c r="D2117" s="1"/>
      <c r="E2117" s="110"/>
      <c r="F2117" s="1"/>
      <c r="G2117" s="1"/>
      <c r="H2117" s="110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3"/>
      <c r="U2117" s="1"/>
      <c r="V2117" s="1"/>
    </row>
    <row r="2118" spans="1:22" x14ac:dyDescent="0.25">
      <c r="A2118" s="1"/>
      <c r="B2118" s="1"/>
      <c r="C2118" s="1"/>
      <c r="D2118" s="1"/>
      <c r="E2118" s="110"/>
      <c r="F2118" s="1"/>
      <c r="G2118" s="1"/>
      <c r="H2118" s="110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3"/>
      <c r="U2118" s="1"/>
      <c r="V2118" s="1"/>
    </row>
    <row r="2119" spans="1:22" x14ac:dyDescent="0.25">
      <c r="A2119" s="1"/>
      <c r="B2119" s="1"/>
      <c r="C2119" s="1"/>
      <c r="D2119" s="1"/>
      <c r="E2119" s="110"/>
      <c r="F2119" s="1"/>
      <c r="G2119" s="1"/>
      <c r="H2119" s="110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3"/>
      <c r="U2119" s="1"/>
      <c r="V2119" s="1"/>
    </row>
    <row r="2120" spans="1:22" x14ac:dyDescent="0.25">
      <c r="A2120" s="1"/>
      <c r="B2120" s="1"/>
      <c r="C2120" s="1"/>
      <c r="D2120" s="1"/>
      <c r="E2120" s="110"/>
      <c r="F2120" s="1"/>
      <c r="G2120" s="1"/>
      <c r="H2120" s="110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3"/>
      <c r="U2120" s="1"/>
      <c r="V2120" s="1"/>
    </row>
    <row r="2121" spans="1:22" x14ac:dyDescent="0.25">
      <c r="A2121" s="1"/>
      <c r="B2121" s="1"/>
      <c r="C2121" s="1"/>
      <c r="D2121" s="1"/>
      <c r="E2121" s="110"/>
      <c r="F2121" s="1"/>
      <c r="G2121" s="1"/>
      <c r="H2121" s="110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3"/>
      <c r="U2121" s="1"/>
      <c r="V2121" s="1"/>
    </row>
    <row r="2122" spans="1:22" x14ac:dyDescent="0.25">
      <c r="A2122" s="1"/>
      <c r="B2122" s="1"/>
      <c r="C2122" s="1"/>
      <c r="D2122" s="1"/>
      <c r="E2122" s="110"/>
      <c r="F2122" s="1"/>
      <c r="G2122" s="1"/>
      <c r="H2122" s="110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3"/>
      <c r="U2122" s="1"/>
      <c r="V2122" s="1"/>
    </row>
    <row r="2123" spans="1:22" x14ac:dyDescent="0.25">
      <c r="A2123" s="1"/>
      <c r="B2123" s="1"/>
      <c r="C2123" s="1"/>
      <c r="D2123" s="1"/>
      <c r="E2123" s="110"/>
      <c r="F2123" s="1"/>
      <c r="G2123" s="1"/>
      <c r="H2123" s="110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3"/>
      <c r="U2123" s="1"/>
      <c r="V2123" s="1"/>
    </row>
    <row r="2124" spans="1:22" x14ac:dyDescent="0.25">
      <c r="A2124" s="1"/>
      <c r="B2124" s="1"/>
      <c r="C2124" s="1"/>
      <c r="D2124" s="1"/>
      <c r="E2124" s="110"/>
      <c r="F2124" s="1"/>
      <c r="G2124" s="1"/>
      <c r="H2124" s="110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3"/>
      <c r="U2124" s="1"/>
      <c r="V2124" s="1"/>
    </row>
    <row r="2125" spans="1:22" x14ac:dyDescent="0.25">
      <c r="A2125" s="1"/>
      <c r="B2125" s="1"/>
      <c r="C2125" s="1"/>
      <c r="D2125" s="1"/>
      <c r="E2125" s="110"/>
      <c r="F2125" s="1"/>
      <c r="G2125" s="1"/>
      <c r="H2125" s="110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3"/>
      <c r="U2125" s="1"/>
      <c r="V2125" s="1"/>
    </row>
    <row r="2126" spans="1:22" x14ac:dyDescent="0.25">
      <c r="A2126" s="1"/>
      <c r="B2126" s="1"/>
      <c r="C2126" s="1"/>
      <c r="D2126" s="1"/>
      <c r="E2126" s="110"/>
      <c r="F2126" s="1"/>
      <c r="G2126" s="1"/>
      <c r="H2126" s="110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3"/>
      <c r="U2126" s="1"/>
      <c r="V2126" s="1"/>
    </row>
    <row r="2127" spans="1:22" x14ac:dyDescent="0.25">
      <c r="A2127" s="1"/>
      <c r="B2127" s="1"/>
      <c r="C2127" s="1"/>
      <c r="D2127" s="1"/>
      <c r="E2127" s="110"/>
      <c r="F2127" s="1"/>
      <c r="G2127" s="1"/>
      <c r="H2127" s="110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3"/>
      <c r="U2127" s="1"/>
      <c r="V2127" s="1"/>
    </row>
    <row r="2128" spans="1:22" x14ac:dyDescent="0.25">
      <c r="A2128" s="1"/>
      <c r="B2128" s="1"/>
      <c r="C2128" s="1"/>
      <c r="D2128" s="1"/>
      <c r="E2128" s="110"/>
      <c r="F2128" s="1"/>
      <c r="G2128" s="1"/>
      <c r="H2128" s="110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3"/>
      <c r="U2128" s="1"/>
      <c r="V2128" s="1"/>
    </row>
    <row r="2129" spans="1:22" x14ac:dyDescent="0.25">
      <c r="A2129" s="1"/>
      <c r="B2129" s="1"/>
      <c r="C2129" s="1"/>
      <c r="D2129" s="1"/>
      <c r="E2129" s="110"/>
      <c r="F2129" s="1"/>
      <c r="G2129" s="1"/>
      <c r="H2129" s="110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3"/>
      <c r="U2129" s="1"/>
      <c r="V2129" s="1"/>
    </row>
    <row r="2130" spans="1:22" x14ac:dyDescent="0.25">
      <c r="A2130" s="1"/>
      <c r="B2130" s="1"/>
      <c r="C2130" s="1"/>
      <c r="D2130" s="1"/>
      <c r="E2130" s="110"/>
      <c r="F2130" s="1"/>
      <c r="G2130" s="1"/>
      <c r="H2130" s="110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3"/>
      <c r="U2130" s="1"/>
      <c r="V2130" s="1"/>
    </row>
    <row r="2131" spans="1:22" x14ac:dyDescent="0.25">
      <c r="A2131" s="1"/>
      <c r="B2131" s="1"/>
      <c r="C2131" s="1"/>
      <c r="D2131" s="1"/>
      <c r="E2131" s="110"/>
      <c r="F2131" s="1"/>
      <c r="G2131" s="1"/>
      <c r="H2131" s="110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3"/>
      <c r="U2131" s="1"/>
      <c r="V2131" s="1"/>
    </row>
    <row r="2132" spans="1:22" x14ac:dyDescent="0.25">
      <c r="A2132" s="1"/>
      <c r="B2132" s="1"/>
      <c r="C2132" s="1"/>
      <c r="D2132" s="1"/>
      <c r="E2132" s="110"/>
      <c r="F2132" s="1"/>
      <c r="G2132" s="1"/>
      <c r="H2132" s="110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3"/>
      <c r="U2132" s="1"/>
      <c r="V2132" s="1"/>
    </row>
    <row r="2133" spans="1:22" x14ac:dyDescent="0.25">
      <c r="A2133" s="1"/>
      <c r="B2133" s="1"/>
      <c r="C2133" s="1"/>
      <c r="D2133" s="1"/>
      <c r="E2133" s="110"/>
      <c r="F2133" s="1"/>
      <c r="G2133" s="1"/>
      <c r="H2133" s="110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3"/>
      <c r="U2133" s="1"/>
      <c r="V2133" s="1"/>
    </row>
    <row r="2134" spans="1:22" x14ac:dyDescent="0.25">
      <c r="A2134" s="1"/>
      <c r="B2134" s="1"/>
      <c r="C2134" s="1"/>
      <c r="D2134" s="1"/>
      <c r="E2134" s="110"/>
      <c r="F2134" s="1"/>
      <c r="G2134" s="1"/>
      <c r="H2134" s="110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3"/>
      <c r="U2134" s="1"/>
      <c r="V2134" s="1"/>
    </row>
    <row r="2135" spans="1:22" x14ac:dyDescent="0.25">
      <c r="A2135" s="1"/>
      <c r="B2135" s="1"/>
      <c r="C2135" s="1"/>
      <c r="D2135" s="1"/>
      <c r="E2135" s="110"/>
      <c r="F2135" s="1"/>
      <c r="G2135" s="1"/>
      <c r="H2135" s="110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3"/>
      <c r="U2135" s="1"/>
      <c r="V2135" s="1"/>
    </row>
    <row r="2136" spans="1:22" x14ac:dyDescent="0.25">
      <c r="A2136" s="1"/>
      <c r="B2136" s="1"/>
      <c r="C2136" s="1"/>
      <c r="D2136" s="1"/>
      <c r="E2136" s="110"/>
      <c r="F2136" s="1"/>
      <c r="G2136" s="1"/>
      <c r="H2136" s="110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3"/>
      <c r="U2136" s="1"/>
      <c r="V2136" s="1"/>
    </row>
    <row r="2137" spans="1:22" x14ac:dyDescent="0.25">
      <c r="A2137" s="1"/>
      <c r="B2137" s="1"/>
      <c r="C2137" s="1"/>
      <c r="D2137" s="1"/>
      <c r="E2137" s="110"/>
      <c r="F2137" s="1"/>
      <c r="G2137" s="1"/>
      <c r="H2137" s="110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3"/>
      <c r="U2137" s="1"/>
      <c r="V2137" s="1"/>
    </row>
    <row r="2138" spans="1:22" x14ac:dyDescent="0.25">
      <c r="A2138" s="1"/>
      <c r="B2138" s="1"/>
      <c r="C2138" s="1"/>
      <c r="D2138" s="1"/>
      <c r="E2138" s="110"/>
      <c r="F2138" s="1"/>
      <c r="G2138" s="1"/>
      <c r="H2138" s="110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3"/>
      <c r="U2138" s="1"/>
      <c r="V2138" s="1"/>
    </row>
    <row r="2139" spans="1:22" x14ac:dyDescent="0.25">
      <c r="A2139" s="1"/>
      <c r="B2139" s="1"/>
      <c r="C2139" s="1"/>
      <c r="D2139" s="1"/>
      <c r="E2139" s="110"/>
      <c r="F2139" s="1"/>
      <c r="G2139" s="1"/>
      <c r="H2139" s="110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3"/>
      <c r="U2139" s="1"/>
      <c r="V2139" s="1"/>
    </row>
    <row r="2140" spans="1:22" x14ac:dyDescent="0.25">
      <c r="A2140" s="1"/>
      <c r="B2140" s="1"/>
      <c r="C2140" s="1"/>
      <c r="D2140" s="1"/>
      <c r="E2140" s="110"/>
      <c r="F2140" s="1"/>
      <c r="G2140" s="1"/>
      <c r="H2140" s="110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3"/>
      <c r="U2140" s="1"/>
      <c r="V2140" s="1"/>
    </row>
    <row r="2141" spans="1:22" x14ac:dyDescent="0.25">
      <c r="A2141" s="1"/>
      <c r="B2141" s="1"/>
      <c r="C2141" s="1"/>
      <c r="D2141" s="1"/>
      <c r="E2141" s="110"/>
      <c r="F2141" s="1"/>
      <c r="G2141" s="1"/>
      <c r="H2141" s="110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3"/>
      <c r="U2141" s="1"/>
      <c r="V2141" s="1"/>
    </row>
    <row r="2142" spans="1:22" x14ac:dyDescent="0.25">
      <c r="A2142" s="1"/>
      <c r="B2142" s="1"/>
      <c r="C2142" s="1"/>
      <c r="D2142" s="1"/>
      <c r="E2142" s="110"/>
      <c r="F2142" s="1"/>
      <c r="G2142" s="1"/>
      <c r="H2142" s="110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3"/>
      <c r="U2142" s="1"/>
      <c r="V2142" s="1"/>
    </row>
    <row r="2143" spans="1:22" x14ac:dyDescent="0.25">
      <c r="A2143" s="1"/>
      <c r="B2143" s="1"/>
      <c r="C2143" s="1"/>
      <c r="D2143" s="1"/>
      <c r="E2143" s="110"/>
      <c r="F2143" s="1"/>
      <c r="G2143" s="1"/>
      <c r="H2143" s="110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3"/>
      <c r="U2143" s="1"/>
      <c r="V2143" s="1"/>
    </row>
    <row r="2144" spans="1:22" x14ac:dyDescent="0.25">
      <c r="A2144" s="1"/>
      <c r="B2144" s="1"/>
      <c r="C2144" s="1"/>
      <c r="D2144" s="1"/>
      <c r="E2144" s="110"/>
      <c r="F2144" s="1"/>
      <c r="G2144" s="1"/>
      <c r="H2144" s="110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3"/>
      <c r="U2144" s="1"/>
      <c r="V2144" s="1"/>
    </row>
    <row r="2145" spans="1:22" x14ac:dyDescent="0.25">
      <c r="A2145" s="1"/>
      <c r="B2145" s="1"/>
      <c r="C2145" s="1"/>
      <c r="D2145" s="1"/>
      <c r="E2145" s="110"/>
      <c r="F2145" s="1"/>
      <c r="G2145" s="1"/>
      <c r="H2145" s="110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3"/>
      <c r="U2145" s="1"/>
      <c r="V2145" s="1"/>
    </row>
    <row r="2146" spans="1:22" x14ac:dyDescent="0.25">
      <c r="A2146" s="1"/>
      <c r="B2146" s="1"/>
      <c r="C2146" s="1"/>
      <c r="D2146" s="1"/>
      <c r="E2146" s="110"/>
      <c r="F2146" s="1"/>
      <c r="G2146" s="1"/>
      <c r="H2146" s="110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3"/>
      <c r="U2146" s="1"/>
      <c r="V2146" s="1"/>
    </row>
    <row r="2147" spans="1:22" x14ac:dyDescent="0.25">
      <c r="A2147" s="1"/>
      <c r="B2147" s="1"/>
      <c r="C2147" s="1"/>
      <c r="D2147" s="1"/>
      <c r="E2147" s="110"/>
      <c r="F2147" s="1"/>
      <c r="G2147" s="1"/>
      <c r="H2147" s="110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3"/>
      <c r="U2147" s="1"/>
      <c r="V2147" s="1"/>
    </row>
    <row r="2148" spans="1:22" x14ac:dyDescent="0.25">
      <c r="A2148" s="1"/>
      <c r="B2148" s="1"/>
      <c r="C2148" s="1"/>
      <c r="D2148" s="1"/>
      <c r="E2148" s="110"/>
      <c r="F2148" s="1"/>
      <c r="G2148" s="1"/>
      <c r="H2148" s="110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3"/>
      <c r="U2148" s="1"/>
      <c r="V2148" s="1"/>
    </row>
    <row r="2149" spans="1:22" x14ac:dyDescent="0.25">
      <c r="A2149" s="1"/>
      <c r="B2149" s="1"/>
      <c r="C2149" s="1"/>
      <c r="D2149" s="1"/>
      <c r="E2149" s="110"/>
      <c r="F2149" s="1"/>
      <c r="G2149" s="1"/>
      <c r="H2149" s="110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3"/>
      <c r="U2149" s="1"/>
      <c r="V2149" s="1"/>
    </row>
    <row r="2150" spans="1:22" x14ac:dyDescent="0.25">
      <c r="A2150" s="1"/>
      <c r="B2150" s="1"/>
      <c r="C2150" s="1"/>
      <c r="D2150" s="1"/>
      <c r="E2150" s="110"/>
      <c r="F2150" s="1"/>
      <c r="G2150" s="1"/>
      <c r="H2150" s="110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3"/>
      <c r="U2150" s="1"/>
      <c r="V2150" s="1"/>
    </row>
    <row r="2151" spans="1:22" x14ac:dyDescent="0.25">
      <c r="A2151" s="1"/>
      <c r="B2151" s="1"/>
      <c r="C2151" s="1"/>
      <c r="D2151" s="1"/>
      <c r="E2151" s="110"/>
      <c r="F2151" s="1"/>
      <c r="G2151" s="1"/>
      <c r="H2151" s="110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3"/>
      <c r="U2151" s="1"/>
      <c r="V2151" s="1"/>
    </row>
    <row r="2152" spans="1:22" x14ac:dyDescent="0.25">
      <c r="A2152" s="1"/>
      <c r="B2152" s="1"/>
      <c r="C2152" s="1"/>
      <c r="D2152" s="1"/>
      <c r="E2152" s="110"/>
      <c r="F2152" s="1"/>
      <c r="G2152" s="1"/>
      <c r="H2152" s="110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3"/>
      <c r="U2152" s="1"/>
      <c r="V2152" s="1"/>
    </row>
    <row r="2153" spans="1:22" x14ac:dyDescent="0.25">
      <c r="A2153" s="1"/>
      <c r="B2153" s="1"/>
      <c r="C2153" s="1"/>
      <c r="D2153" s="1"/>
      <c r="E2153" s="110"/>
      <c r="F2153" s="1"/>
      <c r="G2153" s="1"/>
      <c r="H2153" s="110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3"/>
      <c r="U2153" s="1"/>
      <c r="V2153" s="1"/>
    </row>
    <row r="2154" spans="1:22" x14ac:dyDescent="0.25">
      <c r="A2154" s="1"/>
      <c r="B2154" s="1"/>
      <c r="C2154" s="1"/>
      <c r="D2154" s="1"/>
      <c r="E2154" s="110"/>
      <c r="F2154" s="1"/>
      <c r="G2154" s="1"/>
      <c r="H2154" s="110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3"/>
      <c r="U2154" s="1"/>
      <c r="V2154" s="1"/>
    </row>
    <row r="2155" spans="1:22" x14ac:dyDescent="0.25">
      <c r="A2155" s="1"/>
      <c r="B2155" s="1"/>
      <c r="C2155" s="1"/>
      <c r="D2155" s="1"/>
      <c r="E2155" s="110"/>
      <c r="F2155" s="1"/>
      <c r="G2155" s="1"/>
      <c r="H2155" s="110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3"/>
      <c r="U2155" s="1"/>
      <c r="V2155" s="1"/>
    </row>
    <row r="2156" spans="1:22" x14ac:dyDescent="0.25">
      <c r="A2156" s="1"/>
      <c r="B2156" s="1"/>
      <c r="C2156" s="1"/>
      <c r="D2156" s="1"/>
      <c r="E2156" s="110"/>
      <c r="F2156" s="1"/>
      <c r="G2156" s="1"/>
      <c r="H2156" s="110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3"/>
      <c r="U2156" s="1"/>
      <c r="V2156" s="1"/>
    </row>
    <row r="2157" spans="1:22" x14ac:dyDescent="0.25">
      <c r="A2157" s="1"/>
      <c r="B2157" s="1"/>
      <c r="C2157" s="1"/>
      <c r="D2157" s="1"/>
      <c r="E2157" s="110"/>
      <c r="F2157" s="1"/>
      <c r="G2157" s="1"/>
      <c r="H2157" s="110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3"/>
      <c r="U2157" s="1"/>
      <c r="V2157" s="1"/>
    </row>
    <row r="2158" spans="1:22" x14ac:dyDescent="0.25">
      <c r="A2158" s="1"/>
      <c r="B2158" s="1"/>
      <c r="C2158" s="1"/>
      <c r="D2158" s="1"/>
      <c r="E2158" s="110"/>
      <c r="F2158" s="1"/>
      <c r="G2158" s="1"/>
      <c r="H2158" s="110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3"/>
      <c r="U2158" s="1"/>
      <c r="V2158" s="1"/>
    </row>
    <row r="2159" spans="1:22" x14ac:dyDescent="0.25">
      <c r="A2159" s="1"/>
      <c r="B2159" s="1"/>
      <c r="C2159" s="1"/>
      <c r="D2159" s="1"/>
      <c r="E2159" s="110"/>
      <c r="F2159" s="1"/>
      <c r="G2159" s="1"/>
      <c r="H2159" s="110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3"/>
      <c r="U2159" s="1"/>
      <c r="V2159" s="1"/>
    </row>
    <row r="2160" spans="1:22" x14ac:dyDescent="0.25">
      <c r="A2160" s="1"/>
      <c r="B2160" s="1"/>
      <c r="C2160" s="1"/>
      <c r="D2160" s="1"/>
      <c r="E2160" s="110"/>
      <c r="F2160" s="1"/>
      <c r="G2160" s="1"/>
      <c r="H2160" s="110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3"/>
      <c r="U2160" s="1"/>
      <c r="V2160" s="1"/>
    </row>
    <row r="2161" spans="1:22" x14ac:dyDescent="0.25">
      <c r="A2161" s="1"/>
      <c r="B2161" s="1"/>
      <c r="C2161" s="1"/>
      <c r="D2161" s="1"/>
      <c r="E2161" s="110"/>
      <c r="F2161" s="1"/>
      <c r="G2161" s="1"/>
      <c r="H2161" s="110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3"/>
      <c r="U2161" s="1"/>
      <c r="V2161" s="1"/>
    </row>
    <row r="2162" spans="1:22" x14ac:dyDescent="0.25">
      <c r="A2162" s="1"/>
      <c r="B2162" s="1"/>
      <c r="C2162" s="1"/>
      <c r="D2162" s="1"/>
      <c r="E2162" s="110"/>
      <c r="F2162" s="1"/>
      <c r="G2162" s="1"/>
      <c r="H2162" s="110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3"/>
      <c r="U2162" s="1"/>
      <c r="V2162" s="1"/>
    </row>
    <row r="2163" spans="1:22" x14ac:dyDescent="0.25">
      <c r="A2163" s="1"/>
      <c r="B2163" s="1"/>
      <c r="C2163" s="1"/>
      <c r="D2163" s="1"/>
      <c r="E2163" s="110"/>
      <c r="F2163" s="1"/>
      <c r="G2163" s="1"/>
      <c r="H2163" s="110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3"/>
      <c r="U2163" s="1"/>
      <c r="V2163" s="1"/>
    </row>
    <row r="2164" spans="1:22" x14ac:dyDescent="0.25">
      <c r="A2164" s="1"/>
      <c r="B2164" s="1"/>
      <c r="C2164" s="1"/>
      <c r="D2164" s="1"/>
      <c r="E2164" s="110"/>
      <c r="F2164" s="1"/>
      <c r="G2164" s="1"/>
      <c r="H2164" s="110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3"/>
      <c r="U2164" s="1"/>
      <c r="V2164" s="1"/>
    </row>
    <row r="2165" spans="1:22" x14ac:dyDescent="0.25">
      <c r="A2165" s="1"/>
      <c r="B2165" s="1"/>
      <c r="C2165" s="1"/>
      <c r="D2165" s="1"/>
      <c r="E2165" s="110"/>
      <c r="F2165" s="1"/>
      <c r="G2165" s="1"/>
      <c r="H2165" s="110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3"/>
      <c r="U2165" s="1"/>
      <c r="V2165" s="1"/>
    </row>
    <row r="2166" spans="1:22" x14ac:dyDescent="0.25">
      <c r="A2166" s="1"/>
      <c r="B2166" s="1"/>
      <c r="C2166" s="1"/>
      <c r="D2166" s="1"/>
      <c r="E2166" s="110"/>
      <c r="F2166" s="1"/>
      <c r="G2166" s="1"/>
      <c r="H2166" s="110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3"/>
      <c r="U2166" s="1"/>
      <c r="V2166" s="1"/>
    </row>
    <row r="2167" spans="1:22" x14ac:dyDescent="0.25">
      <c r="A2167" s="1"/>
      <c r="B2167" s="1"/>
      <c r="C2167" s="1"/>
      <c r="D2167" s="1"/>
      <c r="E2167" s="110"/>
      <c r="F2167" s="1"/>
      <c r="G2167" s="1"/>
      <c r="H2167" s="110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3"/>
      <c r="U2167" s="1"/>
      <c r="V2167" s="1"/>
    </row>
    <row r="2168" spans="1:22" x14ac:dyDescent="0.25">
      <c r="A2168" s="1"/>
      <c r="B2168" s="1"/>
      <c r="C2168" s="1"/>
      <c r="D2168" s="1"/>
      <c r="E2168" s="110"/>
      <c r="F2168" s="1"/>
      <c r="G2168" s="1"/>
      <c r="H2168" s="110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3"/>
      <c r="U2168" s="1"/>
      <c r="V2168" s="1"/>
    </row>
    <row r="2169" spans="1:22" x14ac:dyDescent="0.25">
      <c r="A2169" s="1"/>
      <c r="B2169" s="1"/>
      <c r="C2169" s="1"/>
      <c r="D2169" s="1"/>
      <c r="E2169" s="110"/>
      <c r="F2169" s="1"/>
      <c r="G2169" s="1"/>
      <c r="H2169" s="110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3"/>
      <c r="U2169" s="1"/>
      <c r="V2169" s="1"/>
    </row>
    <row r="2170" spans="1:22" x14ac:dyDescent="0.25">
      <c r="A2170" s="1"/>
      <c r="B2170" s="1"/>
      <c r="C2170" s="1"/>
      <c r="D2170" s="1"/>
      <c r="E2170" s="110"/>
      <c r="F2170" s="1"/>
      <c r="G2170" s="1"/>
      <c r="H2170" s="110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3"/>
      <c r="U2170" s="1"/>
      <c r="V2170" s="1"/>
    </row>
    <row r="2171" spans="1:22" x14ac:dyDescent="0.25">
      <c r="A2171" s="1"/>
      <c r="B2171" s="1"/>
      <c r="C2171" s="1"/>
      <c r="D2171" s="1"/>
      <c r="E2171" s="110"/>
      <c r="F2171" s="1"/>
      <c r="G2171" s="1"/>
      <c r="H2171" s="110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3"/>
      <c r="U2171" s="1"/>
      <c r="V2171" s="1"/>
    </row>
    <row r="2172" spans="1:22" x14ac:dyDescent="0.25">
      <c r="A2172" s="1"/>
      <c r="B2172" s="1"/>
      <c r="C2172" s="1"/>
      <c r="D2172" s="1"/>
      <c r="E2172" s="110"/>
      <c r="F2172" s="1"/>
      <c r="G2172" s="1"/>
      <c r="H2172" s="110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3"/>
      <c r="U2172" s="1"/>
      <c r="V2172" s="1"/>
    </row>
    <row r="2173" spans="1:22" x14ac:dyDescent="0.25">
      <c r="A2173" s="1"/>
      <c r="B2173" s="1"/>
      <c r="C2173" s="1"/>
      <c r="D2173" s="1"/>
      <c r="E2173" s="110"/>
      <c r="F2173" s="1"/>
      <c r="G2173" s="1"/>
      <c r="H2173" s="110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3"/>
      <c r="U2173" s="1"/>
      <c r="V2173" s="1"/>
    </row>
    <row r="2174" spans="1:22" x14ac:dyDescent="0.25">
      <c r="A2174" s="1"/>
      <c r="B2174" s="1"/>
      <c r="C2174" s="1"/>
      <c r="D2174" s="1"/>
      <c r="E2174" s="110"/>
      <c r="F2174" s="1"/>
      <c r="G2174" s="1"/>
      <c r="H2174" s="110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3"/>
      <c r="U2174" s="1"/>
      <c r="V2174" s="1"/>
    </row>
    <row r="2175" spans="1:22" x14ac:dyDescent="0.25">
      <c r="A2175" s="1"/>
      <c r="B2175" s="1"/>
      <c r="C2175" s="1"/>
      <c r="D2175" s="1"/>
      <c r="E2175" s="110"/>
      <c r="F2175" s="1"/>
      <c r="G2175" s="1"/>
      <c r="H2175" s="110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3"/>
      <c r="U2175" s="1"/>
      <c r="V2175" s="1"/>
    </row>
    <row r="2176" spans="1:22" x14ac:dyDescent="0.25">
      <c r="A2176" s="1"/>
      <c r="B2176" s="1"/>
      <c r="C2176" s="1"/>
      <c r="D2176" s="1"/>
      <c r="E2176" s="110"/>
      <c r="F2176" s="1"/>
      <c r="G2176" s="1"/>
      <c r="H2176" s="110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3"/>
      <c r="U2176" s="1"/>
      <c r="V2176" s="1"/>
    </row>
    <row r="2177" spans="1:22" x14ac:dyDescent="0.25">
      <c r="A2177" s="1"/>
      <c r="B2177" s="1"/>
      <c r="C2177" s="1"/>
      <c r="D2177" s="1"/>
      <c r="E2177" s="110"/>
      <c r="F2177" s="1"/>
      <c r="G2177" s="1"/>
      <c r="H2177" s="110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3"/>
      <c r="U2177" s="1"/>
      <c r="V2177" s="1"/>
    </row>
    <row r="2178" spans="1:22" x14ac:dyDescent="0.25">
      <c r="A2178" s="1"/>
      <c r="B2178" s="1"/>
      <c r="C2178" s="1"/>
      <c r="D2178" s="1"/>
      <c r="E2178" s="110"/>
      <c r="F2178" s="1"/>
      <c r="G2178" s="1"/>
      <c r="H2178" s="110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3"/>
      <c r="U2178" s="1"/>
      <c r="V2178" s="1"/>
    </row>
    <row r="2179" spans="1:22" x14ac:dyDescent="0.25">
      <c r="A2179" s="1"/>
      <c r="B2179" s="1"/>
      <c r="C2179" s="1"/>
      <c r="D2179" s="1"/>
      <c r="E2179" s="110"/>
      <c r="F2179" s="1"/>
      <c r="G2179" s="1"/>
      <c r="H2179" s="110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3"/>
      <c r="U2179" s="1"/>
      <c r="V2179" s="1"/>
    </row>
    <row r="2180" spans="1:22" x14ac:dyDescent="0.25">
      <c r="A2180" s="1"/>
      <c r="B2180" s="1"/>
      <c r="C2180" s="1"/>
      <c r="D2180" s="1"/>
      <c r="E2180" s="110"/>
      <c r="F2180" s="1"/>
      <c r="G2180" s="1"/>
      <c r="H2180" s="110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3"/>
      <c r="U2180" s="1"/>
      <c r="V2180" s="1"/>
    </row>
    <row r="2181" spans="1:22" x14ac:dyDescent="0.25">
      <c r="A2181" s="1"/>
      <c r="B2181" s="1"/>
      <c r="C2181" s="1"/>
      <c r="D2181" s="1"/>
      <c r="E2181" s="110"/>
      <c r="F2181" s="1"/>
      <c r="G2181" s="1"/>
      <c r="H2181" s="110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3"/>
      <c r="U2181" s="1"/>
      <c r="V2181" s="1"/>
    </row>
    <row r="2182" spans="1:22" x14ac:dyDescent="0.25">
      <c r="A2182" s="1"/>
      <c r="B2182" s="1"/>
      <c r="C2182" s="1"/>
      <c r="D2182" s="1"/>
      <c r="E2182" s="110"/>
      <c r="F2182" s="1"/>
      <c r="G2182" s="1"/>
      <c r="H2182" s="110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3"/>
      <c r="U2182" s="1"/>
      <c r="V2182" s="1"/>
    </row>
    <row r="2183" spans="1:22" x14ac:dyDescent="0.25">
      <c r="A2183" s="1"/>
      <c r="B2183" s="1"/>
      <c r="C2183" s="1"/>
      <c r="D2183" s="1"/>
      <c r="E2183" s="110"/>
      <c r="F2183" s="1"/>
      <c r="G2183" s="1"/>
      <c r="H2183" s="110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3"/>
      <c r="U2183" s="1"/>
      <c r="V2183" s="1"/>
    </row>
    <row r="2184" spans="1:22" x14ac:dyDescent="0.25">
      <c r="A2184" s="1"/>
      <c r="B2184" s="1"/>
      <c r="C2184" s="1"/>
      <c r="D2184" s="1"/>
      <c r="E2184" s="110"/>
      <c r="F2184" s="1"/>
      <c r="G2184" s="1"/>
      <c r="H2184" s="110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3"/>
      <c r="U2184" s="1"/>
      <c r="V2184" s="1"/>
    </row>
    <row r="2185" spans="1:22" x14ac:dyDescent="0.25">
      <c r="A2185" s="1"/>
      <c r="B2185" s="1"/>
      <c r="C2185" s="1"/>
      <c r="D2185" s="1"/>
      <c r="E2185" s="110"/>
      <c r="F2185" s="1"/>
      <c r="G2185" s="1"/>
      <c r="H2185" s="110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3"/>
      <c r="U2185" s="1"/>
      <c r="V2185" s="1"/>
    </row>
    <row r="2186" spans="1:22" x14ac:dyDescent="0.25">
      <c r="A2186" s="1"/>
      <c r="B2186" s="1"/>
      <c r="C2186" s="1"/>
      <c r="D2186" s="1"/>
      <c r="E2186" s="110"/>
      <c r="F2186" s="1"/>
      <c r="G2186" s="1"/>
      <c r="H2186" s="110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3"/>
      <c r="U2186" s="1"/>
      <c r="V2186" s="1"/>
    </row>
    <row r="2187" spans="1:22" x14ac:dyDescent="0.25">
      <c r="A2187" s="1"/>
      <c r="B2187" s="1"/>
      <c r="C2187" s="1"/>
      <c r="D2187" s="1"/>
      <c r="E2187" s="110"/>
      <c r="F2187" s="1"/>
      <c r="G2187" s="1"/>
      <c r="H2187" s="110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3"/>
      <c r="U2187" s="1"/>
      <c r="V2187" s="1"/>
    </row>
    <row r="2188" spans="1:22" x14ac:dyDescent="0.25">
      <c r="A2188" s="1"/>
      <c r="B2188" s="1"/>
      <c r="C2188" s="1"/>
      <c r="D2188" s="1"/>
      <c r="E2188" s="110"/>
      <c r="F2188" s="1"/>
      <c r="G2188" s="1"/>
      <c r="H2188" s="110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3"/>
      <c r="U2188" s="1"/>
      <c r="V2188" s="1"/>
    </row>
    <row r="2189" spans="1:22" x14ac:dyDescent="0.25">
      <c r="A2189" s="1"/>
      <c r="B2189" s="1"/>
      <c r="C2189" s="1"/>
      <c r="D2189" s="1"/>
      <c r="E2189" s="110"/>
      <c r="F2189" s="1"/>
      <c r="G2189" s="1"/>
      <c r="H2189" s="110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3"/>
      <c r="U2189" s="1"/>
      <c r="V2189" s="1"/>
    </row>
    <row r="2190" spans="1:22" x14ac:dyDescent="0.25">
      <c r="A2190" s="1"/>
      <c r="B2190" s="1"/>
      <c r="C2190" s="1"/>
      <c r="D2190" s="1"/>
      <c r="E2190" s="110"/>
      <c r="F2190" s="1"/>
      <c r="G2190" s="1"/>
      <c r="H2190" s="110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3"/>
      <c r="U2190" s="1"/>
      <c r="V2190" s="1"/>
    </row>
    <row r="2191" spans="1:22" x14ac:dyDescent="0.25">
      <c r="A2191" s="1"/>
      <c r="B2191" s="1"/>
      <c r="C2191" s="1"/>
      <c r="D2191" s="1"/>
      <c r="E2191" s="110"/>
      <c r="F2191" s="1"/>
      <c r="G2191" s="1"/>
      <c r="H2191" s="110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3"/>
      <c r="U2191" s="1"/>
      <c r="V2191" s="1"/>
    </row>
    <row r="2192" spans="1:22" x14ac:dyDescent="0.25">
      <c r="A2192" s="1"/>
      <c r="B2192" s="1"/>
      <c r="C2192" s="1"/>
      <c r="D2192" s="1"/>
      <c r="E2192" s="110"/>
      <c r="F2192" s="1"/>
      <c r="G2192" s="1"/>
      <c r="H2192" s="110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3"/>
      <c r="U2192" s="1"/>
      <c r="V2192" s="1"/>
    </row>
    <row r="2193" spans="1:22" x14ac:dyDescent="0.25">
      <c r="A2193" s="1"/>
      <c r="B2193" s="1"/>
      <c r="C2193" s="1"/>
      <c r="D2193" s="1"/>
      <c r="E2193" s="110"/>
      <c r="F2193" s="1"/>
      <c r="G2193" s="1"/>
      <c r="H2193" s="110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3"/>
      <c r="U2193" s="1"/>
      <c r="V2193" s="1"/>
    </row>
    <row r="2194" spans="1:22" x14ac:dyDescent="0.25">
      <c r="A2194" s="1"/>
      <c r="B2194" s="1"/>
      <c r="C2194" s="1"/>
      <c r="D2194" s="1"/>
      <c r="E2194" s="110"/>
      <c r="F2194" s="1"/>
      <c r="G2194" s="1"/>
      <c r="H2194" s="110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3"/>
      <c r="U2194" s="1"/>
      <c r="V2194" s="1"/>
    </row>
    <row r="2195" spans="1:22" x14ac:dyDescent="0.25">
      <c r="A2195" s="1"/>
      <c r="B2195" s="1"/>
      <c r="C2195" s="1"/>
      <c r="D2195" s="1"/>
      <c r="E2195" s="110"/>
      <c r="F2195" s="1"/>
      <c r="G2195" s="1"/>
      <c r="H2195" s="110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3"/>
      <c r="U2195" s="1"/>
      <c r="V2195" s="1"/>
    </row>
    <row r="2196" spans="1:22" x14ac:dyDescent="0.25">
      <c r="A2196" s="1"/>
      <c r="B2196" s="1"/>
      <c r="C2196" s="1"/>
      <c r="D2196" s="1"/>
      <c r="E2196" s="110"/>
      <c r="F2196" s="1"/>
      <c r="G2196" s="1"/>
      <c r="H2196" s="110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3"/>
      <c r="U2196" s="1"/>
      <c r="V2196" s="1"/>
    </row>
    <row r="2197" spans="1:22" x14ac:dyDescent="0.25">
      <c r="A2197" s="1"/>
      <c r="B2197" s="1"/>
      <c r="C2197" s="1"/>
      <c r="D2197" s="1"/>
      <c r="E2197" s="110"/>
      <c r="F2197" s="1"/>
      <c r="G2197" s="1"/>
      <c r="H2197" s="110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3"/>
      <c r="U2197" s="1"/>
      <c r="V2197" s="1"/>
    </row>
    <row r="2198" spans="1:22" x14ac:dyDescent="0.25">
      <c r="A2198" s="1"/>
      <c r="B2198" s="1"/>
      <c r="C2198" s="1"/>
      <c r="D2198" s="1"/>
      <c r="E2198" s="110"/>
      <c r="F2198" s="1"/>
      <c r="G2198" s="1"/>
      <c r="H2198" s="110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3"/>
      <c r="U2198" s="1"/>
      <c r="V2198" s="1"/>
    </row>
    <row r="2199" spans="1:22" x14ac:dyDescent="0.25">
      <c r="A2199" s="1"/>
      <c r="B2199" s="1"/>
      <c r="C2199" s="1"/>
      <c r="D2199" s="1"/>
      <c r="E2199" s="110"/>
      <c r="F2199" s="1"/>
      <c r="G2199" s="1"/>
      <c r="H2199" s="110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3"/>
      <c r="U2199" s="1"/>
      <c r="V2199" s="1"/>
    </row>
    <row r="2200" spans="1:22" x14ac:dyDescent="0.25">
      <c r="A2200" s="1"/>
      <c r="B2200" s="1"/>
      <c r="C2200" s="1"/>
      <c r="D2200" s="1"/>
      <c r="E2200" s="110"/>
      <c r="F2200" s="1"/>
      <c r="G2200" s="1"/>
      <c r="H2200" s="110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3"/>
      <c r="U2200" s="1"/>
      <c r="V2200" s="1"/>
    </row>
    <row r="2201" spans="1:22" x14ac:dyDescent="0.25">
      <c r="A2201" s="1"/>
      <c r="B2201" s="1"/>
      <c r="C2201" s="1"/>
      <c r="D2201" s="1"/>
      <c r="E2201" s="110"/>
      <c r="F2201" s="1"/>
      <c r="G2201" s="1"/>
      <c r="H2201" s="110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3"/>
      <c r="U2201" s="1"/>
      <c r="V2201" s="1"/>
    </row>
    <row r="2202" spans="1:22" x14ac:dyDescent="0.25">
      <c r="A2202" s="1"/>
      <c r="B2202" s="1"/>
      <c r="C2202" s="1"/>
      <c r="D2202" s="1"/>
      <c r="E2202" s="110"/>
      <c r="F2202" s="1"/>
      <c r="G2202" s="1"/>
      <c r="H2202" s="110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3"/>
      <c r="U2202" s="1"/>
      <c r="V2202" s="1"/>
    </row>
    <row r="2203" spans="1:22" x14ac:dyDescent="0.25">
      <c r="A2203" s="1"/>
      <c r="B2203" s="1"/>
      <c r="C2203" s="1"/>
      <c r="D2203" s="1"/>
      <c r="E2203" s="110"/>
      <c r="F2203" s="1"/>
      <c r="G2203" s="1"/>
      <c r="H2203" s="110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3"/>
      <c r="U2203" s="1"/>
      <c r="V2203" s="1"/>
    </row>
    <row r="2204" spans="1:22" x14ac:dyDescent="0.25">
      <c r="A2204" s="1"/>
      <c r="B2204" s="1"/>
      <c r="C2204" s="1"/>
      <c r="D2204" s="1"/>
      <c r="E2204" s="110"/>
      <c r="F2204" s="1"/>
      <c r="G2204" s="1"/>
      <c r="H2204" s="110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3"/>
      <c r="U2204" s="1"/>
      <c r="V2204" s="1"/>
    </row>
    <row r="2205" spans="1:22" x14ac:dyDescent="0.25">
      <c r="A2205" s="1"/>
      <c r="B2205" s="1"/>
      <c r="C2205" s="1"/>
      <c r="D2205" s="1"/>
      <c r="E2205" s="110"/>
      <c r="F2205" s="1"/>
      <c r="G2205" s="1"/>
      <c r="H2205" s="110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3"/>
      <c r="U2205" s="1"/>
      <c r="V2205" s="1"/>
    </row>
    <row r="2206" spans="1:22" x14ac:dyDescent="0.25">
      <c r="A2206" s="1"/>
      <c r="B2206" s="1"/>
      <c r="C2206" s="1"/>
      <c r="D2206" s="1"/>
      <c r="E2206" s="110"/>
      <c r="F2206" s="1"/>
      <c r="G2206" s="1"/>
      <c r="H2206" s="110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3"/>
      <c r="U2206" s="1"/>
      <c r="V2206" s="1"/>
    </row>
    <row r="2207" spans="1:22" x14ac:dyDescent="0.25">
      <c r="A2207" s="1"/>
      <c r="B2207" s="1"/>
      <c r="C2207" s="1"/>
      <c r="D2207" s="1"/>
      <c r="E2207" s="110"/>
      <c r="F2207" s="1"/>
      <c r="G2207" s="1"/>
      <c r="H2207" s="110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3"/>
      <c r="U2207" s="1"/>
      <c r="V2207" s="1"/>
    </row>
    <row r="2208" spans="1:22" x14ac:dyDescent="0.25">
      <c r="A2208" s="1"/>
      <c r="B2208" s="1"/>
      <c r="C2208" s="1"/>
      <c r="D2208" s="1"/>
      <c r="E2208" s="110"/>
      <c r="F2208" s="1"/>
      <c r="G2208" s="1"/>
      <c r="H2208" s="110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3"/>
      <c r="U2208" s="1"/>
      <c r="V2208" s="1"/>
    </row>
    <row r="2209" spans="1:22" x14ac:dyDescent="0.25">
      <c r="A2209" s="1"/>
      <c r="B2209" s="1"/>
      <c r="C2209" s="1"/>
      <c r="D2209" s="1"/>
      <c r="E2209" s="110"/>
      <c r="F2209" s="1"/>
      <c r="G2209" s="1"/>
      <c r="H2209" s="110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3"/>
      <c r="U2209" s="1"/>
      <c r="V2209" s="1"/>
    </row>
    <row r="2210" spans="1:22" x14ac:dyDescent="0.25">
      <c r="A2210" s="1"/>
      <c r="B2210" s="1"/>
      <c r="C2210" s="1"/>
      <c r="D2210" s="1"/>
      <c r="E2210" s="110"/>
      <c r="F2210" s="1"/>
      <c r="G2210" s="1"/>
      <c r="H2210" s="110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3"/>
      <c r="U2210" s="1"/>
      <c r="V2210" s="1"/>
    </row>
    <row r="2211" spans="1:22" x14ac:dyDescent="0.25">
      <c r="A2211" s="1"/>
      <c r="B2211" s="1"/>
      <c r="C2211" s="1"/>
      <c r="D2211" s="1"/>
      <c r="E2211" s="110"/>
      <c r="F2211" s="1"/>
      <c r="G2211" s="1"/>
      <c r="H2211" s="110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3"/>
      <c r="U2211" s="1"/>
      <c r="V2211" s="1"/>
    </row>
    <row r="2212" spans="1:22" x14ac:dyDescent="0.25">
      <c r="A2212" s="1"/>
      <c r="B2212" s="1"/>
      <c r="C2212" s="1"/>
      <c r="D2212" s="1"/>
      <c r="E2212" s="110"/>
      <c r="F2212" s="1"/>
      <c r="G2212" s="1"/>
      <c r="H2212" s="110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3"/>
      <c r="U2212" s="1"/>
      <c r="V2212" s="1"/>
    </row>
    <row r="2213" spans="1:22" x14ac:dyDescent="0.25">
      <c r="A2213" s="1"/>
      <c r="B2213" s="1"/>
      <c r="C2213" s="1"/>
      <c r="D2213" s="1"/>
      <c r="E2213" s="110"/>
      <c r="F2213" s="1"/>
      <c r="G2213" s="1"/>
      <c r="H2213" s="110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3"/>
      <c r="U2213" s="1"/>
      <c r="V2213" s="1"/>
    </row>
    <row r="2214" spans="1:22" x14ac:dyDescent="0.25">
      <c r="A2214" s="1"/>
      <c r="B2214" s="1"/>
      <c r="C2214" s="1"/>
      <c r="D2214" s="1"/>
      <c r="E2214" s="110"/>
      <c r="F2214" s="1"/>
      <c r="G2214" s="1"/>
      <c r="H2214" s="110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3"/>
      <c r="U2214" s="1"/>
      <c r="V2214" s="1"/>
    </row>
    <row r="2215" spans="1:22" x14ac:dyDescent="0.25">
      <c r="A2215" s="1"/>
      <c r="B2215" s="1"/>
      <c r="C2215" s="1"/>
      <c r="D2215" s="1"/>
      <c r="E2215" s="110"/>
      <c r="F2215" s="1"/>
      <c r="G2215" s="1"/>
      <c r="H2215" s="110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3"/>
      <c r="U2215" s="1"/>
      <c r="V2215" s="1"/>
    </row>
    <row r="2216" spans="1:22" x14ac:dyDescent="0.25">
      <c r="A2216" s="1"/>
      <c r="B2216" s="1"/>
      <c r="C2216" s="1"/>
      <c r="D2216" s="1"/>
      <c r="E2216" s="110"/>
      <c r="F2216" s="1"/>
      <c r="G2216" s="1"/>
      <c r="H2216" s="110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3"/>
      <c r="U2216" s="1"/>
      <c r="V2216" s="1"/>
    </row>
    <row r="2217" spans="1:22" x14ac:dyDescent="0.25">
      <c r="A2217" s="1"/>
      <c r="B2217" s="1"/>
      <c r="C2217" s="1"/>
      <c r="D2217" s="1"/>
      <c r="E2217" s="110"/>
      <c r="F2217" s="1"/>
      <c r="G2217" s="1"/>
      <c r="H2217" s="110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3"/>
      <c r="U2217" s="1"/>
      <c r="V2217" s="1"/>
    </row>
    <row r="2218" spans="1:22" x14ac:dyDescent="0.25">
      <c r="A2218" s="1"/>
      <c r="B2218" s="1"/>
      <c r="C2218" s="1"/>
      <c r="D2218" s="1"/>
      <c r="E2218" s="110"/>
      <c r="F2218" s="1"/>
      <c r="G2218" s="1"/>
      <c r="H2218" s="110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3"/>
      <c r="U2218" s="1"/>
      <c r="V2218" s="1"/>
    </row>
    <row r="2219" spans="1:22" x14ac:dyDescent="0.25">
      <c r="A2219" s="1"/>
      <c r="B2219" s="1"/>
      <c r="C2219" s="1"/>
      <c r="D2219" s="1"/>
      <c r="E2219" s="110"/>
      <c r="F2219" s="1"/>
      <c r="G2219" s="1"/>
      <c r="H2219" s="110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3"/>
      <c r="U2219" s="1"/>
      <c r="V2219" s="1"/>
    </row>
    <row r="2220" spans="1:22" x14ac:dyDescent="0.25">
      <c r="A2220" s="1"/>
      <c r="B2220" s="1"/>
      <c r="C2220" s="1"/>
      <c r="D2220" s="1"/>
      <c r="E2220" s="110"/>
      <c r="F2220" s="1"/>
      <c r="G2220" s="1"/>
      <c r="H2220" s="110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3"/>
      <c r="U2220" s="1"/>
      <c r="V2220" s="1"/>
    </row>
    <row r="2221" spans="1:22" x14ac:dyDescent="0.25">
      <c r="A2221" s="1"/>
      <c r="B2221" s="1"/>
      <c r="C2221" s="1"/>
      <c r="D2221" s="1"/>
      <c r="E2221" s="110"/>
      <c r="F2221" s="1"/>
      <c r="G2221" s="1"/>
      <c r="H2221" s="110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3"/>
      <c r="U2221" s="1"/>
      <c r="V2221" s="1"/>
    </row>
    <row r="2222" spans="1:22" x14ac:dyDescent="0.25">
      <c r="A2222" s="1"/>
      <c r="B2222" s="1"/>
      <c r="C2222" s="1"/>
      <c r="D2222" s="1"/>
      <c r="E2222" s="110"/>
      <c r="F2222" s="1"/>
      <c r="G2222" s="1"/>
      <c r="H2222" s="110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3"/>
      <c r="U2222" s="1"/>
      <c r="V2222" s="1"/>
    </row>
    <row r="2223" spans="1:22" x14ac:dyDescent="0.25">
      <c r="A2223" s="1"/>
      <c r="B2223" s="1"/>
      <c r="C2223" s="1"/>
      <c r="D2223" s="1"/>
      <c r="E2223" s="110"/>
      <c r="F2223" s="1"/>
      <c r="G2223" s="1"/>
      <c r="H2223" s="110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3"/>
      <c r="U2223" s="1"/>
      <c r="V2223" s="1"/>
    </row>
    <row r="2224" spans="1:22" x14ac:dyDescent="0.25">
      <c r="A2224" s="1"/>
      <c r="B2224" s="1"/>
      <c r="C2224" s="1"/>
      <c r="D2224" s="1"/>
      <c r="E2224" s="110"/>
      <c r="F2224" s="1"/>
      <c r="G2224" s="1"/>
      <c r="H2224" s="110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3"/>
      <c r="U2224" s="1"/>
      <c r="V2224" s="1"/>
    </row>
    <row r="2225" spans="1:22" x14ac:dyDescent="0.25">
      <c r="A2225" s="1"/>
      <c r="B2225" s="1"/>
      <c r="C2225" s="1"/>
      <c r="D2225" s="1"/>
      <c r="E2225" s="110"/>
      <c r="F2225" s="1"/>
      <c r="G2225" s="1"/>
      <c r="H2225" s="110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3"/>
      <c r="U2225" s="1"/>
      <c r="V2225" s="1"/>
    </row>
    <row r="2226" spans="1:22" x14ac:dyDescent="0.25">
      <c r="A2226" s="1"/>
      <c r="B2226" s="1"/>
      <c r="C2226" s="1"/>
      <c r="D2226" s="1"/>
      <c r="E2226" s="110"/>
      <c r="F2226" s="1"/>
      <c r="G2226" s="1"/>
      <c r="H2226" s="110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3"/>
      <c r="U2226" s="1"/>
      <c r="V2226" s="1"/>
    </row>
    <row r="2227" spans="1:22" x14ac:dyDescent="0.25">
      <c r="A2227" s="1"/>
      <c r="B2227" s="1"/>
      <c r="C2227" s="1"/>
      <c r="D2227" s="1"/>
      <c r="E2227" s="110"/>
      <c r="F2227" s="1"/>
      <c r="G2227" s="1"/>
      <c r="H2227" s="110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3"/>
      <c r="U2227" s="1"/>
      <c r="V2227" s="1"/>
    </row>
    <row r="2228" spans="1:22" x14ac:dyDescent="0.25">
      <c r="A2228" s="1"/>
      <c r="B2228" s="1"/>
      <c r="C2228" s="1"/>
      <c r="D2228" s="1"/>
      <c r="E2228" s="110"/>
      <c r="F2228" s="1"/>
      <c r="G2228" s="1"/>
      <c r="H2228" s="110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3"/>
      <c r="U2228" s="1"/>
      <c r="V2228" s="1"/>
    </row>
    <row r="2229" spans="1:22" x14ac:dyDescent="0.25">
      <c r="A2229" s="1"/>
      <c r="B2229" s="1"/>
      <c r="C2229" s="1"/>
      <c r="D2229" s="1"/>
      <c r="E2229" s="110"/>
      <c r="F2229" s="1"/>
      <c r="G2229" s="1"/>
      <c r="H2229" s="110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3"/>
      <c r="U2229" s="1"/>
      <c r="V2229" s="1"/>
    </row>
    <row r="2230" spans="1:22" x14ac:dyDescent="0.25">
      <c r="A2230" s="1"/>
      <c r="B2230" s="1"/>
      <c r="C2230" s="1"/>
      <c r="D2230" s="1"/>
      <c r="E2230" s="110"/>
      <c r="F2230" s="1"/>
      <c r="G2230" s="1"/>
      <c r="H2230" s="110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3"/>
      <c r="U2230" s="1"/>
      <c r="V2230" s="1"/>
    </row>
    <row r="2231" spans="1:22" x14ac:dyDescent="0.25">
      <c r="A2231" s="1"/>
      <c r="B2231" s="1"/>
      <c r="C2231" s="1"/>
      <c r="D2231" s="1"/>
      <c r="E2231" s="110"/>
      <c r="F2231" s="1"/>
      <c r="G2231" s="1"/>
      <c r="H2231" s="110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3"/>
      <c r="U2231" s="1"/>
      <c r="V2231" s="1"/>
    </row>
    <row r="2232" spans="1:22" x14ac:dyDescent="0.25">
      <c r="A2232" s="1"/>
      <c r="B2232" s="1"/>
      <c r="C2232" s="1"/>
      <c r="D2232" s="1"/>
      <c r="E2232" s="110"/>
      <c r="F2232" s="1"/>
      <c r="G2232" s="1"/>
      <c r="H2232" s="110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3"/>
      <c r="U2232" s="1"/>
      <c r="V2232" s="1"/>
    </row>
    <row r="2233" spans="1:22" x14ac:dyDescent="0.25">
      <c r="A2233" s="1"/>
      <c r="B2233" s="1"/>
      <c r="C2233" s="1"/>
      <c r="D2233" s="1"/>
      <c r="E2233" s="110"/>
      <c r="F2233" s="1"/>
      <c r="G2233" s="1"/>
      <c r="H2233" s="110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3"/>
      <c r="U2233" s="1"/>
      <c r="V2233" s="1"/>
    </row>
    <row r="2234" spans="1:22" x14ac:dyDescent="0.25">
      <c r="A2234" s="1"/>
      <c r="B2234" s="1"/>
      <c r="C2234" s="1"/>
      <c r="D2234" s="1"/>
      <c r="E2234" s="110"/>
      <c r="F2234" s="1"/>
      <c r="G2234" s="1"/>
      <c r="H2234" s="110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3"/>
      <c r="U2234" s="1"/>
      <c r="V2234" s="1"/>
    </row>
    <row r="2235" spans="1:22" x14ac:dyDescent="0.25">
      <c r="A2235" s="1"/>
      <c r="B2235" s="1"/>
      <c r="C2235" s="1"/>
      <c r="D2235" s="1"/>
      <c r="E2235" s="110"/>
      <c r="F2235" s="1"/>
      <c r="G2235" s="1"/>
      <c r="H2235" s="110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3"/>
      <c r="U2235" s="1"/>
      <c r="V2235" s="1"/>
    </row>
    <row r="2236" spans="1:22" x14ac:dyDescent="0.25">
      <c r="A2236" s="1"/>
      <c r="B2236" s="1"/>
      <c r="C2236" s="1"/>
      <c r="D2236" s="1"/>
      <c r="E2236" s="110"/>
      <c r="F2236" s="1"/>
      <c r="G2236" s="1"/>
      <c r="H2236" s="110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3"/>
      <c r="U2236" s="1"/>
      <c r="V2236" s="1"/>
    </row>
    <row r="2237" spans="1:22" x14ac:dyDescent="0.25">
      <c r="A2237" s="1"/>
      <c r="B2237" s="1"/>
      <c r="C2237" s="1"/>
      <c r="D2237" s="1"/>
      <c r="E2237" s="110"/>
      <c r="F2237" s="1"/>
      <c r="G2237" s="1"/>
      <c r="H2237" s="110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3"/>
      <c r="U2237" s="1"/>
      <c r="V2237" s="1"/>
    </row>
    <row r="2238" spans="1:22" x14ac:dyDescent="0.25">
      <c r="A2238" s="1"/>
      <c r="B2238" s="1"/>
      <c r="C2238" s="1"/>
      <c r="D2238" s="1"/>
      <c r="E2238" s="110"/>
      <c r="F2238" s="1"/>
      <c r="G2238" s="1"/>
      <c r="H2238" s="110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3"/>
      <c r="U2238" s="1"/>
      <c r="V2238" s="1"/>
    </row>
    <row r="2239" spans="1:22" x14ac:dyDescent="0.25">
      <c r="A2239" s="1"/>
      <c r="B2239" s="1"/>
      <c r="C2239" s="1"/>
      <c r="D2239" s="1"/>
      <c r="E2239" s="110"/>
      <c r="F2239" s="1"/>
      <c r="G2239" s="1"/>
      <c r="H2239" s="110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3"/>
      <c r="U2239" s="1"/>
      <c r="V2239" s="1"/>
    </row>
    <row r="2240" spans="1:22" x14ac:dyDescent="0.25">
      <c r="A2240" s="1"/>
      <c r="B2240" s="1"/>
      <c r="C2240" s="1"/>
      <c r="D2240" s="1"/>
      <c r="E2240" s="110"/>
      <c r="F2240" s="1"/>
      <c r="G2240" s="1"/>
      <c r="H2240" s="110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3"/>
      <c r="U2240" s="1"/>
      <c r="V2240" s="1"/>
    </row>
    <row r="2241" spans="1:22" x14ac:dyDescent="0.25">
      <c r="A2241" s="1"/>
      <c r="B2241" s="1"/>
      <c r="C2241" s="1"/>
      <c r="D2241" s="1"/>
      <c r="E2241" s="110"/>
      <c r="F2241" s="1"/>
      <c r="G2241" s="1"/>
      <c r="H2241" s="110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3"/>
      <c r="U2241" s="1"/>
      <c r="V2241" s="1"/>
    </row>
    <row r="2242" spans="1:22" x14ac:dyDescent="0.25">
      <c r="A2242" s="1"/>
      <c r="B2242" s="1"/>
      <c r="C2242" s="1"/>
      <c r="D2242" s="1"/>
      <c r="E2242" s="110"/>
      <c r="F2242" s="1"/>
      <c r="G2242" s="1"/>
      <c r="H2242" s="110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3"/>
      <c r="U2242" s="1"/>
      <c r="V2242" s="1"/>
    </row>
    <row r="2243" spans="1:22" x14ac:dyDescent="0.25">
      <c r="A2243" s="1"/>
      <c r="B2243" s="1"/>
      <c r="C2243" s="1"/>
      <c r="D2243" s="1"/>
      <c r="E2243" s="110"/>
      <c r="F2243" s="1"/>
      <c r="G2243" s="1"/>
      <c r="H2243" s="110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3"/>
      <c r="U2243" s="1"/>
      <c r="V2243" s="1"/>
    </row>
    <row r="2244" spans="1:22" x14ac:dyDescent="0.25">
      <c r="A2244" s="1"/>
      <c r="B2244" s="1"/>
      <c r="C2244" s="1"/>
      <c r="D2244" s="1"/>
      <c r="E2244" s="110"/>
      <c r="F2244" s="1"/>
      <c r="G2244" s="1"/>
      <c r="H2244" s="110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3"/>
      <c r="U2244" s="1"/>
      <c r="V2244" s="1"/>
    </row>
    <row r="2245" spans="1:22" x14ac:dyDescent="0.25">
      <c r="A2245" s="1"/>
      <c r="B2245" s="1"/>
      <c r="C2245" s="1"/>
      <c r="D2245" s="1"/>
      <c r="E2245" s="110"/>
      <c r="F2245" s="1"/>
      <c r="G2245" s="1"/>
      <c r="H2245" s="110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3"/>
      <c r="U2245" s="1"/>
      <c r="V2245" s="1"/>
    </row>
    <row r="2246" spans="1:22" x14ac:dyDescent="0.25">
      <c r="A2246" s="1"/>
      <c r="B2246" s="1"/>
      <c r="C2246" s="1"/>
      <c r="D2246" s="1"/>
      <c r="E2246" s="110"/>
      <c r="F2246" s="1"/>
      <c r="G2246" s="1"/>
      <c r="H2246" s="110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3"/>
      <c r="U2246" s="1"/>
      <c r="V2246" s="1"/>
    </row>
    <row r="2247" spans="1:22" x14ac:dyDescent="0.25">
      <c r="A2247" s="1"/>
      <c r="B2247" s="1"/>
      <c r="C2247" s="1"/>
      <c r="D2247" s="1"/>
      <c r="E2247" s="110"/>
      <c r="F2247" s="1"/>
      <c r="G2247" s="1"/>
      <c r="H2247" s="110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3"/>
      <c r="U2247" s="1"/>
      <c r="V2247" s="1"/>
    </row>
    <row r="2248" spans="1:22" x14ac:dyDescent="0.25">
      <c r="A2248" s="1"/>
      <c r="B2248" s="1"/>
      <c r="C2248" s="1"/>
      <c r="D2248" s="1"/>
      <c r="E2248" s="110"/>
      <c r="F2248" s="1"/>
      <c r="G2248" s="1"/>
      <c r="H2248" s="110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3"/>
      <c r="U2248" s="1"/>
      <c r="V2248" s="1"/>
    </row>
    <row r="2249" spans="1:22" x14ac:dyDescent="0.25">
      <c r="A2249" s="1"/>
      <c r="B2249" s="1"/>
      <c r="C2249" s="1"/>
      <c r="D2249" s="1"/>
      <c r="E2249" s="110"/>
      <c r="F2249" s="1"/>
      <c r="G2249" s="1"/>
      <c r="H2249" s="110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3"/>
      <c r="U2249" s="1"/>
      <c r="V2249" s="1"/>
    </row>
    <row r="2250" spans="1:22" x14ac:dyDescent="0.25">
      <c r="A2250" s="1"/>
      <c r="B2250" s="1"/>
      <c r="C2250" s="1"/>
      <c r="D2250" s="1"/>
      <c r="E2250" s="110"/>
      <c r="F2250" s="1"/>
      <c r="G2250" s="1"/>
      <c r="H2250" s="110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3"/>
      <c r="U2250" s="1"/>
      <c r="V2250" s="1"/>
    </row>
    <row r="2251" spans="1:22" x14ac:dyDescent="0.25">
      <c r="A2251" s="1"/>
      <c r="B2251" s="1"/>
      <c r="C2251" s="1"/>
      <c r="D2251" s="1"/>
      <c r="E2251" s="110"/>
      <c r="F2251" s="1"/>
      <c r="G2251" s="1"/>
      <c r="H2251" s="110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3"/>
      <c r="U2251" s="1"/>
      <c r="V2251" s="1"/>
    </row>
    <row r="2252" spans="1:22" x14ac:dyDescent="0.25">
      <c r="A2252" s="1"/>
      <c r="B2252" s="1"/>
      <c r="C2252" s="1"/>
      <c r="D2252" s="1"/>
      <c r="E2252" s="110"/>
      <c r="F2252" s="1"/>
      <c r="G2252" s="1"/>
      <c r="H2252" s="110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3"/>
      <c r="U2252" s="1"/>
      <c r="V2252" s="1"/>
    </row>
    <row r="2253" spans="1:22" x14ac:dyDescent="0.25">
      <c r="A2253" s="1"/>
      <c r="B2253" s="1"/>
      <c r="C2253" s="1"/>
      <c r="D2253" s="1"/>
      <c r="E2253" s="110"/>
      <c r="F2253" s="1"/>
      <c r="G2253" s="1"/>
      <c r="H2253" s="110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3"/>
      <c r="U2253" s="1"/>
      <c r="V2253" s="1"/>
    </row>
    <row r="2254" spans="1:22" x14ac:dyDescent="0.25">
      <c r="A2254" s="1"/>
      <c r="B2254" s="1"/>
      <c r="C2254" s="1"/>
      <c r="D2254" s="1"/>
      <c r="E2254" s="110"/>
      <c r="F2254" s="1"/>
      <c r="G2254" s="1"/>
      <c r="H2254" s="110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3"/>
      <c r="U2254" s="1"/>
      <c r="V2254" s="1"/>
    </row>
    <row r="2255" spans="1:22" x14ac:dyDescent="0.25">
      <c r="A2255" s="1"/>
      <c r="B2255" s="1"/>
      <c r="C2255" s="1"/>
      <c r="D2255" s="1"/>
      <c r="E2255" s="110"/>
      <c r="F2255" s="1"/>
      <c r="G2255" s="1"/>
      <c r="H2255" s="110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3"/>
      <c r="U2255" s="1"/>
      <c r="V2255" s="1"/>
    </row>
    <row r="2256" spans="1:22" x14ac:dyDescent="0.25">
      <c r="A2256" s="1"/>
      <c r="B2256" s="1"/>
      <c r="C2256" s="1"/>
      <c r="D2256" s="1"/>
      <c r="E2256" s="110"/>
      <c r="F2256" s="1"/>
      <c r="G2256" s="1"/>
      <c r="H2256" s="110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3"/>
      <c r="U2256" s="1"/>
      <c r="V2256" s="1"/>
    </row>
    <row r="2257" spans="1:22" x14ac:dyDescent="0.25">
      <c r="A2257" s="1"/>
      <c r="B2257" s="1"/>
      <c r="C2257" s="1"/>
      <c r="D2257" s="1"/>
      <c r="E2257" s="110"/>
      <c r="F2257" s="1"/>
      <c r="G2257" s="1"/>
      <c r="H2257" s="110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3"/>
      <c r="U2257" s="1"/>
      <c r="V2257" s="1"/>
    </row>
    <row r="2258" spans="1:22" x14ac:dyDescent="0.25">
      <c r="A2258" s="1"/>
      <c r="B2258" s="1"/>
      <c r="C2258" s="1"/>
      <c r="D2258" s="1"/>
      <c r="E2258" s="110"/>
      <c r="F2258" s="1"/>
      <c r="G2258" s="1"/>
      <c r="H2258" s="110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3"/>
      <c r="U2258" s="1"/>
      <c r="V2258" s="1"/>
    </row>
    <row r="2259" spans="1:22" x14ac:dyDescent="0.25">
      <c r="A2259" s="1"/>
      <c r="B2259" s="1"/>
      <c r="C2259" s="1"/>
      <c r="D2259" s="1"/>
      <c r="E2259" s="110"/>
      <c r="F2259" s="1"/>
      <c r="G2259" s="1"/>
      <c r="H2259" s="110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3"/>
      <c r="U2259" s="1"/>
      <c r="V2259" s="1"/>
    </row>
    <row r="2260" spans="1:22" x14ac:dyDescent="0.25">
      <c r="A2260" s="1"/>
      <c r="B2260" s="1"/>
      <c r="C2260" s="1"/>
      <c r="D2260" s="1"/>
      <c r="E2260" s="110"/>
      <c r="F2260" s="1"/>
      <c r="G2260" s="1"/>
      <c r="H2260" s="110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3"/>
      <c r="U2260" s="1"/>
      <c r="V2260" s="1"/>
    </row>
    <row r="2261" spans="1:22" x14ac:dyDescent="0.25">
      <c r="A2261" s="1"/>
      <c r="B2261" s="1"/>
      <c r="C2261" s="1"/>
      <c r="D2261" s="1"/>
      <c r="E2261" s="110"/>
      <c r="F2261" s="1"/>
      <c r="G2261" s="1"/>
      <c r="H2261" s="110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3"/>
      <c r="U2261" s="1"/>
      <c r="V2261" s="1"/>
    </row>
    <row r="2262" spans="1:22" x14ac:dyDescent="0.25">
      <c r="A2262" s="1"/>
      <c r="B2262" s="1"/>
      <c r="C2262" s="1"/>
      <c r="D2262" s="1"/>
      <c r="E2262" s="110"/>
      <c r="F2262" s="1"/>
      <c r="G2262" s="1"/>
      <c r="H2262" s="110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3"/>
      <c r="U2262" s="1"/>
      <c r="V2262" s="1"/>
    </row>
    <row r="2263" spans="1:22" x14ac:dyDescent="0.25">
      <c r="A2263" s="1"/>
      <c r="B2263" s="1"/>
      <c r="C2263" s="1"/>
      <c r="D2263" s="1"/>
      <c r="E2263" s="110"/>
      <c r="F2263" s="1"/>
      <c r="G2263" s="1"/>
      <c r="H2263" s="110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3"/>
      <c r="U2263" s="1"/>
      <c r="V2263" s="1"/>
    </row>
    <row r="2264" spans="1:22" x14ac:dyDescent="0.25">
      <c r="A2264" s="1"/>
      <c r="B2264" s="1"/>
      <c r="C2264" s="1"/>
      <c r="D2264" s="1"/>
      <c r="E2264" s="110"/>
      <c r="F2264" s="1"/>
      <c r="G2264" s="1"/>
      <c r="H2264" s="110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3"/>
      <c r="U2264" s="1"/>
      <c r="V2264" s="1"/>
    </row>
    <row r="2265" spans="1:22" x14ac:dyDescent="0.25">
      <c r="A2265" s="1"/>
      <c r="B2265" s="1"/>
      <c r="C2265" s="1"/>
      <c r="D2265" s="1"/>
      <c r="E2265" s="110"/>
      <c r="F2265" s="1"/>
      <c r="G2265" s="1"/>
      <c r="H2265" s="110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3"/>
      <c r="U2265" s="1"/>
      <c r="V2265" s="1"/>
    </row>
    <row r="2266" spans="1:22" x14ac:dyDescent="0.25">
      <c r="A2266" s="1"/>
      <c r="B2266" s="1"/>
      <c r="C2266" s="1"/>
      <c r="D2266" s="1"/>
      <c r="E2266" s="110"/>
      <c r="F2266" s="1"/>
      <c r="G2266" s="1"/>
      <c r="H2266" s="110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3"/>
      <c r="U2266" s="1"/>
      <c r="V2266" s="1"/>
    </row>
    <row r="2267" spans="1:22" x14ac:dyDescent="0.25">
      <c r="A2267" s="1"/>
      <c r="B2267" s="1"/>
      <c r="C2267" s="1"/>
      <c r="D2267" s="1"/>
      <c r="E2267" s="110"/>
      <c r="F2267" s="1"/>
      <c r="G2267" s="1"/>
      <c r="H2267" s="110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3"/>
      <c r="U2267" s="1"/>
      <c r="V2267" s="1"/>
    </row>
    <row r="2268" spans="1:22" x14ac:dyDescent="0.25">
      <c r="A2268" s="1"/>
      <c r="B2268" s="1"/>
      <c r="C2268" s="1"/>
      <c r="D2268" s="1"/>
      <c r="E2268" s="110"/>
      <c r="F2268" s="1"/>
      <c r="G2268" s="1"/>
      <c r="H2268" s="110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3"/>
      <c r="U2268" s="1"/>
      <c r="V2268" s="1"/>
    </row>
    <row r="2269" spans="1:22" x14ac:dyDescent="0.25">
      <c r="A2269" s="1"/>
      <c r="B2269" s="1"/>
      <c r="C2269" s="1"/>
      <c r="D2269" s="1"/>
      <c r="E2269" s="110"/>
      <c r="F2269" s="1"/>
      <c r="G2269" s="1"/>
      <c r="H2269" s="110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3"/>
      <c r="U2269" s="1"/>
      <c r="V2269" s="1"/>
    </row>
    <row r="2270" spans="1:22" x14ac:dyDescent="0.25">
      <c r="A2270" s="1"/>
      <c r="B2270" s="1"/>
      <c r="C2270" s="1"/>
      <c r="D2270" s="1"/>
      <c r="E2270" s="110"/>
      <c r="F2270" s="1"/>
      <c r="G2270" s="1"/>
      <c r="H2270" s="110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3"/>
      <c r="U2270" s="1"/>
      <c r="V2270" s="1"/>
    </row>
    <row r="2271" spans="1:22" x14ac:dyDescent="0.25">
      <c r="A2271" s="1"/>
      <c r="B2271" s="1"/>
      <c r="C2271" s="1"/>
      <c r="D2271" s="1"/>
      <c r="E2271" s="110"/>
      <c r="F2271" s="1"/>
      <c r="G2271" s="1"/>
      <c r="H2271" s="110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3"/>
      <c r="U2271" s="1"/>
      <c r="V2271" s="1"/>
    </row>
    <row r="2272" spans="1:22" x14ac:dyDescent="0.25">
      <c r="A2272" s="1"/>
      <c r="B2272" s="1"/>
      <c r="C2272" s="1"/>
      <c r="D2272" s="1"/>
      <c r="E2272" s="110"/>
      <c r="F2272" s="1"/>
      <c r="G2272" s="1"/>
      <c r="H2272" s="110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3"/>
      <c r="U2272" s="1"/>
      <c r="V2272" s="1"/>
    </row>
    <row r="2273" spans="1:22" x14ac:dyDescent="0.25">
      <c r="A2273" s="1"/>
      <c r="B2273" s="1"/>
      <c r="C2273" s="1"/>
      <c r="D2273" s="1"/>
      <c r="E2273" s="110"/>
      <c r="F2273" s="1"/>
      <c r="G2273" s="1"/>
      <c r="H2273" s="110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3"/>
      <c r="U2273" s="1"/>
      <c r="V2273" s="1"/>
    </row>
    <row r="2274" spans="1:22" x14ac:dyDescent="0.25">
      <c r="A2274" s="1"/>
      <c r="B2274" s="1"/>
      <c r="C2274" s="1"/>
      <c r="D2274" s="1"/>
      <c r="E2274" s="110"/>
      <c r="F2274" s="1"/>
      <c r="G2274" s="1"/>
      <c r="H2274" s="110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3"/>
      <c r="U2274" s="1"/>
      <c r="V2274" s="1"/>
    </row>
    <row r="2275" spans="1:22" x14ac:dyDescent="0.25">
      <c r="A2275" s="1"/>
      <c r="B2275" s="1"/>
      <c r="C2275" s="1"/>
      <c r="D2275" s="1"/>
      <c r="E2275" s="110"/>
      <c r="F2275" s="1"/>
      <c r="G2275" s="1"/>
      <c r="H2275" s="110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3"/>
      <c r="U2275" s="1"/>
      <c r="V2275" s="1"/>
    </row>
    <row r="2276" spans="1:22" x14ac:dyDescent="0.25">
      <c r="A2276" s="1"/>
      <c r="B2276" s="1"/>
      <c r="C2276" s="1"/>
      <c r="D2276" s="1"/>
      <c r="E2276" s="110"/>
      <c r="F2276" s="1"/>
      <c r="G2276" s="1"/>
      <c r="H2276" s="110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3"/>
      <c r="U2276" s="1"/>
      <c r="V2276" s="1"/>
    </row>
    <row r="2277" spans="1:22" x14ac:dyDescent="0.25">
      <c r="A2277" s="1"/>
      <c r="B2277" s="1"/>
      <c r="C2277" s="1"/>
      <c r="D2277" s="1"/>
      <c r="E2277" s="110"/>
      <c r="F2277" s="1"/>
      <c r="G2277" s="1"/>
      <c r="H2277" s="110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3"/>
      <c r="U2277" s="1"/>
      <c r="V2277" s="1"/>
    </row>
    <row r="2278" spans="1:22" x14ac:dyDescent="0.25">
      <c r="A2278" s="1"/>
      <c r="B2278" s="1"/>
      <c r="C2278" s="1"/>
      <c r="D2278" s="1"/>
      <c r="E2278" s="110"/>
      <c r="F2278" s="1"/>
      <c r="G2278" s="1"/>
      <c r="H2278" s="110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3"/>
      <c r="U2278" s="1"/>
      <c r="V2278" s="1"/>
    </row>
    <row r="2279" spans="1:22" x14ac:dyDescent="0.25">
      <c r="A2279" s="1"/>
      <c r="B2279" s="1"/>
      <c r="C2279" s="1"/>
      <c r="D2279" s="1"/>
      <c r="E2279" s="110"/>
      <c r="F2279" s="1"/>
      <c r="G2279" s="1"/>
      <c r="H2279" s="110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3"/>
      <c r="U2279" s="1"/>
      <c r="V2279" s="1"/>
    </row>
    <row r="2280" spans="1:22" x14ac:dyDescent="0.25">
      <c r="A2280" s="1"/>
      <c r="B2280" s="1"/>
      <c r="C2280" s="1"/>
      <c r="D2280" s="1"/>
      <c r="E2280" s="110"/>
      <c r="F2280" s="1"/>
      <c r="G2280" s="1"/>
      <c r="H2280" s="110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3"/>
      <c r="U2280" s="1"/>
      <c r="V2280" s="1"/>
    </row>
    <row r="2281" spans="1:22" x14ac:dyDescent="0.25">
      <c r="A2281" s="1"/>
      <c r="B2281" s="1"/>
      <c r="C2281" s="1"/>
      <c r="D2281" s="1"/>
      <c r="E2281" s="110"/>
      <c r="F2281" s="1"/>
      <c r="G2281" s="1"/>
      <c r="H2281" s="110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3"/>
      <c r="U2281" s="1"/>
      <c r="V2281" s="1"/>
    </row>
    <row r="2282" spans="1:22" x14ac:dyDescent="0.25">
      <c r="A2282" s="1"/>
      <c r="B2282" s="1"/>
      <c r="C2282" s="1"/>
      <c r="D2282" s="1"/>
      <c r="E2282" s="110"/>
      <c r="F2282" s="1"/>
      <c r="G2282" s="1"/>
      <c r="H2282" s="110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3"/>
      <c r="U2282" s="1"/>
      <c r="V2282" s="1"/>
    </row>
    <row r="2283" spans="1:22" x14ac:dyDescent="0.25">
      <c r="A2283" s="1"/>
      <c r="B2283" s="1"/>
      <c r="C2283" s="1"/>
      <c r="D2283" s="1"/>
      <c r="E2283" s="110"/>
      <c r="F2283" s="1"/>
      <c r="G2283" s="1"/>
      <c r="H2283" s="110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3"/>
      <c r="U2283" s="1"/>
      <c r="V2283" s="1"/>
    </row>
    <row r="2284" spans="1:22" x14ac:dyDescent="0.25">
      <c r="A2284" s="1"/>
      <c r="B2284" s="1"/>
      <c r="C2284" s="1"/>
      <c r="D2284" s="1"/>
      <c r="E2284" s="110"/>
      <c r="F2284" s="1"/>
      <c r="G2284" s="1"/>
      <c r="H2284" s="110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3"/>
      <c r="U2284" s="1"/>
      <c r="V2284" s="1"/>
    </row>
    <row r="2285" spans="1:22" x14ac:dyDescent="0.25">
      <c r="A2285" s="1"/>
      <c r="B2285" s="1"/>
      <c r="C2285" s="1"/>
      <c r="D2285" s="1"/>
      <c r="E2285" s="110"/>
      <c r="F2285" s="1"/>
      <c r="G2285" s="1"/>
      <c r="H2285" s="110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3"/>
      <c r="U2285" s="1"/>
      <c r="V2285" s="1"/>
    </row>
    <row r="2286" spans="1:22" x14ac:dyDescent="0.25">
      <c r="A2286" s="1"/>
      <c r="B2286" s="1"/>
      <c r="C2286" s="1"/>
      <c r="D2286" s="1"/>
      <c r="E2286" s="110"/>
      <c r="F2286" s="1"/>
      <c r="G2286" s="1"/>
      <c r="H2286" s="110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3"/>
      <c r="U2286" s="1"/>
      <c r="V2286" s="1"/>
    </row>
    <row r="2287" spans="1:22" x14ac:dyDescent="0.25">
      <c r="A2287" s="1"/>
      <c r="B2287" s="1"/>
      <c r="C2287" s="1"/>
      <c r="D2287" s="1"/>
      <c r="E2287" s="110"/>
      <c r="F2287" s="1"/>
      <c r="G2287" s="1"/>
      <c r="H2287" s="110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3"/>
      <c r="U2287" s="1"/>
      <c r="V2287" s="1"/>
    </row>
    <row r="2288" spans="1:22" x14ac:dyDescent="0.25">
      <c r="A2288" s="1"/>
      <c r="B2288" s="1"/>
      <c r="C2288" s="1"/>
      <c r="D2288" s="1"/>
      <c r="E2288" s="110"/>
      <c r="F2288" s="1"/>
      <c r="G2288" s="1"/>
      <c r="H2288" s="110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3"/>
      <c r="U2288" s="1"/>
      <c r="V2288" s="1"/>
    </row>
    <row r="2289" spans="1:22" x14ac:dyDescent="0.25">
      <c r="A2289" s="1"/>
      <c r="B2289" s="1"/>
      <c r="C2289" s="1"/>
      <c r="D2289" s="1"/>
      <c r="E2289" s="110"/>
      <c r="F2289" s="1"/>
      <c r="G2289" s="1"/>
      <c r="H2289" s="110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3"/>
      <c r="U2289" s="1"/>
      <c r="V2289" s="1"/>
    </row>
    <row r="2290" spans="1:22" x14ac:dyDescent="0.25">
      <c r="A2290" s="1"/>
      <c r="B2290" s="1"/>
      <c r="C2290" s="1"/>
      <c r="D2290" s="1"/>
      <c r="E2290" s="110"/>
      <c r="F2290" s="1"/>
      <c r="G2290" s="1"/>
      <c r="H2290" s="110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3"/>
      <c r="U2290" s="1"/>
      <c r="V2290" s="1"/>
    </row>
    <row r="2291" spans="1:22" x14ac:dyDescent="0.25">
      <c r="A2291" s="1"/>
      <c r="B2291" s="1"/>
      <c r="C2291" s="1"/>
      <c r="D2291" s="1"/>
      <c r="E2291" s="110"/>
      <c r="F2291" s="1"/>
      <c r="G2291" s="1"/>
      <c r="H2291" s="110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3"/>
      <c r="U2291" s="1"/>
      <c r="V2291" s="1"/>
    </row>
    <row r="2292" spans="1:22" x14ac:dyDescent="0.25">
      <c r="A2292" s="1"/>
      <c r="B2292" s="1"/>
      <c r="C2292" s="1"/>
      <c r="D2292" s="1"/>
      <c r="E2292" s="110"/>
      <c r="F2292" s="1"/>
      <c r="G2292" s="1"/>
      <c r="H2292" s="110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3"/>
      <c r="U2292" s="1"/>
      <c r="V2292" s="1"/>
    </row>
    <row r="2293" spans="1:22" x14ac:dyDescent="0.25">
      <c r="A2293" s="1"/>
      <c r="B2293" s="1"/>
      <c r="C2293" s="1"/>
      <c r="D2293" s="1"/>
      <c r="E2293" s="110"/>
      <c r="F2293" s="1"/>
      <c r="G2293" s="1"/>
      <c r="H2293" s="110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3"/>
      <c r="U2293" s="1"/>
      <c r="V2293" s="1"/>
    </row>
    <row r="2294" spans="1:22" x14ac:dyDescent="0.25">
      <c r="A2294" s="1"/>
      <c r="B2294" s="1"/>
      <c r="C2294" s="1"/>
      <c r="D2294" s="1"/>
      <c r="E2294" s="110"/>
      <c r="F2294" s="1"/>
      <c r="G2294" s="1"/>
      <c r="H2294" s="110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3"/>
      <c r="U2294" s="1"/>
      <c r="V2294" s="1"/>
    </row>
    <row r="2295" spans="1:22" x14ac:dyDescent="0.25">
      <c r="A2295" s="1"/>
      <c r="B2295" s="1"/>
      <c r="C2295" s="1"/>
      <c r="D2295" s="1"/>
      <c r="E2295" s="110"/>
      <c r="F2295" s="1"/>
      <c r="G2295" s="1"/>
      <c r="H2295" s="110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3"/>
      <c r="U2295" s="1"/>
      <c r="V2295" s="1"/>
    </row>
    <row r="2296" spans="1:22" x14ac:dyDescent="0.25">
      <c r="A2296" s="1"/>
      <c r="B2296" s="1"/>
      <c r="C2296" s="1"/>
      <c r="D2296" s="1"/>
      <c r="E2296" s="110"/>
      <c r="F2296" s="1"/>
      <c r="G2296" s="1"/>
      <c r="H2296" s="110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3"/>
      <c r="U2296" s="1"/>
      <c r="V2296" s="1"/>
    </row>
    <row r="2297" spans="1:22" x14ac:dyDescent="0.25">
      <c r="A2297" s="1"/>
      <c r="B2297" s="1"/>
      <c r="C2297" s="1"/>
      <c r="D2297" s="1"/>
      <c r="E2297" s="110"/>
      <c r="F2297" s="1"/>
      <c r="G2297" s="1"/>
      <c r="H2297" s="110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3"/>
      <c r="U2297" s="1"/>
      <c r="V2297" s="1"/>
    </row>
    <row r="2298" spans="1:22" x14ac:dyDescent="0.25">
      <c r="A2298" s="1"/>
      <c r="B2298" s="1"/>
      <c r="C2298" s="1"/>
      <c r="D2298" s="1"/>
      <c r="E2298" s="110"/>
      <c r="F2298" s="1"/>
      <c r="G2298" s="1"/>
      <c r="H2298" s="110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3"/>
      <c r="U2298" s="1"/>
      <c r="V2298" s="1"/>
    </row>
    <row r="2299" spans="1:22" x14ac:dyDescent="0.25">
      <c r="A2299" s="1"/>
      <c r="B2299" s="1"/>
      <c r="C2299" s="1"/>
      <c r="D2299" s="1"/>
      <c r="E2299" s="110"/>
      <c r="F2299" s="1"/>
      <c r="G2299" s="1"/>
      <c r="H2299" s="110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3"/>
      <c r="U2299" s="1"/>
      <c r="V2299" s="1"/>
    </row>
    <row r="2300" spans="1:22" x14ac:dyDescent="0.25">
      <c r="A2300" s="1"/>
      <c r="B2300" s="1"/>
      <c r="C2300" s="1"/>
      <c r="D2300" s="1"/>
      <c r="E2300" s="110"/>
      <c r="F2300" s="1"/>
      <c r="G2300" s="1"/>
      <c r="H2300" s="110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3"/>
      <c r="U2300" s="1"/>
      <c r="V2300" s="1"/>
    </row>
    <row r="2301" spans="1:22" x14ac:dyDescent="0.25">
      <c r="A2301" s="1"/>
      <c r="B2301" s="1"/>
      <c r="C2301" s="1"/>
      <c r="D2301" s="1"/>
      <c r="E2301" s="110"/>
      <c r="F2301" s="1"/>
      <c r="G2301" s="1"/>
      <c r="H2301" s="110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3"/>
      <c r="U2301" s="1"/>
      <c r="V2301" s="1"/>
    </row>
    <row r="2302" spans="1:22" x14ac:dyDescent="0.25">
      <c r="A2302" s="1"/>
      <c r="B2302" s="1"/>
      <c r="C2302" s="1"/>
      <c r="D2302" s="1"/>
      <c r="E2302" s="110"/>
      <c r="F2302" s="1"/>
      <c r="G2302" s="1"/>
      <c r="H2302" s="110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3"/>
      <c r="U2302" s="1"/>
      <c r="V2302" s="1"/>
    </row>
    <row r="2303" spans="1:22" x14ac:dyDescent="0.25">
      <c r="A2303" s="1"/>
      <c r="B2303" s="1"/>
      <c r="C2303" s="1"/>
      <c r="D2303" s="1"/>
      <c r="E2303" s="110"/>
      <c r="F2303" s="1"/>
      <c r="G2303" s="1"/>
      <c r="H2303" s="110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3"/>
      <c r="U2303" s="1"/>
      <c r="V2303" s="1"/>
    </row>
    <row r="2304" spans="1:22" x14ac:dyDescent="0.25">
      <c r="A2304" s="1"/>
      <c r="B2304" s="1"/>
      <c r="C2304" s="1"/>
      <c r="D2304" s="1"/>
      <c r="E2304" s="110"/>
      <c r="F2304" s="1"/>
      <c r="G2304" s="1"/>
      <c r="H2304" s="110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3"/>
      <c r="U2304" s="1"/>
      <c r="V2304" s="1"/>
    </row>
    <row r="2305" spans="1:22" x14ac:dyDescent="0.25">
      <c r="A2305" s="1"/>
      <c r="B2305" s="1"/>
      <c r="C2305" s="1"/>
      <c r="D2305" s="1"/>
      <c r="E2305" s="110"/>
      <c r="F2305" s="1"/>
      <c r="G2305" s="1"/>
      <c r="H2305" s="110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3"/>
      <c r="U2305" s="1"/>
      <c r="V2305" s="1"/>
    </row>
    <row r="2306" spans="1:22" x14ac:dyDescent="0.25">
      <c r="A2306" s="1"/>
      <c r="B2306" s="1"/>
      <c r="C2306" s="1"/>
      <c r="D2306" s="1"/>
      <c r="E2306" s="110"/>
      <c r="F2306" s="1"/>
      <c r="G2306" s="1"/>
      <c r="H2306" s="110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3"/>
      <c r="U2306" s="1"/>
      <c r="V2306" s="1"/>
    </row>
    <row r="2307" spans="1:22" x14ac:dyDescent="0.25">
      <c r="A2307" s="1"/>
      <c r="B2307" s="1"/>
      <c r="C2307" s="1"/>
      <c r="D2307" s="1"/>
      <c r="E2307" s="110"/>
      <c r="F2307" s="1"/>
      <c r="G2307" s="1"/>
      <c r="H2307" s="110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3"/>
      <c r="U2307" s="1"/>
      <c r="V2307" s="1"/>
    </row>
    <row r="2308" spans="1:22" x14ac:dyDescent="0.25">
      <c r="A2308" s="1"/>
      <c r="B2308" s="1"/>
      <c r="C2308" s="1"/>
      <c r="D2308" s="1"/>
      <c r="E2308" s="110"/>
      <c r="F2308" s="1"/>
      <c r="G2308" s="1"/>
      <c r="H2308" s="110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3"/>
      <c r="U2308" s="1"/>
      <c r="V2308" s="1"/>
    </row>
    <row r="2309" spans="1:22" x14ac:dyDescent="0.25">
      <c r="A2309" s="1"/>
      <c r="B2309" s="1"/>
      <c r="C2309" s="1"/>
      <c r="D2309" s="1"/>
      <c r="E2309" s="110"/>
      <c r="F2309" s="1"/>
      <c r="G2309" s="1"/>
      <c r="H2309" s="110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3"/>
      <c r="U2309" s="1"/>
      <c r="V2309" s="1"/>
    </row>
    <row r="2310" spans="1:22" x14ac:dyDescent="0.25">
      <c r="A2310" s="1"/>
      <c r="B2310" s="1"/>
      <c r="C2310" s="1"/>
      <c r="D2310" s="1"/>
      <c r="E2310" s="110"/>
      <c r="F2310" s="1"/>
      <c r="G2310" s="1"/>
      <c r="H2310" s="110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3"/>
      <c r="U2310" s="1"/>
      <c r="V2310" s="1"/>
    </row>
    <row r="2311" spans="1:22" x14ac:dyDescent="0.25">
      <c r="A2311" s="1"/>
      <c r="B2311" s="1"/>
      <c r="C2311" s="1"/>
      <c r="D2311" s="1"/>
      <c r="E2311" s="110"/>
      <c r="F2311" s="1"/>
      <c r="G2311" s="1"/>
      <c r="H2311" s="110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3"/>
      <c r="U2311" s="1"/>
      <c r="V2311" s="1"/>
    </row>
    <row r="2312" spans="1:22" x14ac:dyDescent="0.25">
      <c r="A2312" s="1"/>
      <c r="B2312" s="1"/>
      <c r="C2312" s="1"/>
      <c r="D2312" s="1"/>
      <c r="E2312" s="110"/>
      <c r="F2312" s="1"/>
      <c r="G2312" s="1"/>
      <c r="H2312" s="110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3"/>
      <c r="U2312" s="1"/>
      <c r="V2312" s="1"/>
    </row>
    <row r="2313" spans="1:22" x14ac:dyDescent="0.25">
      <c r="A2313" s="1"/>
      <c r="B2313" s="1"/>
      <c r="C2313" s="1"/>
      <c r="D2313" s="1"/>
      <c r="E2313" s="110"/>
      <c r="F2313" s="1"/>
      <c r="G2313" s="1"/>
      <c r="H2313" s="110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3"/>
      <c r="U2313" s="1"/>
      <c r="V2313" s="1"/>
    </row>
    <row r="2314" spans="1:22" x14ac:dyDescent="0.25">
      <c r="A2314" s="1"/>
      <c r="B2314" s="1"/>
      <c r="C2314" s="1"/>
      <c r="D2314" s="1"/>
      <c r="E2314" s="110"/>
      <c r="F2314" s="1"/>
      <c r="G2314" s="1"/>
      <c r="H2314" s="110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3"/>
      <c r="U2314" s="1"/>
      <c r="V2314" s="1"/>
    </row>
    <row r="2315" spans="1:22" x14ac:dyDescent="0.25">
      <c r="A2315" s="1"/>
      <c r="B2315" s="1"/>
      <c r="C2315" s="1"/>
      <c r="D2315" s="1"/>
      <c r="E2315" s="110"/>
      <c r="F2315" s="1"/>
      <c r="G2315" s="1"/>
      <c r="H2315" s="110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3"/>
      <c r="U2315" s="1"/>
      <c r="V2315" s="1"/>
    </row>
    <row r="2316" spans="1:22" x14ac:dyDescent="0.25">
      <c r="A2316" s="1"/>
      <c r="B2316" s="1"/>
      <c r="C2316" s="1"/>
      <c r="D2316" s="1"/>
      <c r="E2316" s="110"/>
      <c r="F2316" s="1"/>
      <c r="G2316" s="1"/>
      <c r="H2316" s="110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3"/>
      <c r="U2316" s="1"/>
      <c r="V2316" s="1"/>
    </row>
    <row r="2317" spans="1:22" x14ac:dyDescent="0.25">
      <c r="A2317" s="1"/>
      <c r="B2317" s="1"/>
      <c r="C2317" s="1"/>
      <c r="D2317" s="1"/>
      <c r="E2317" s="110"/>
      <c r="F2317" s="1"/>
      <c r="G2317" s="1"/>
      <c r="H2317" s="110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3"/>
      <c r="U2317" s="1"/>
      <c r="V2317" s="1"/>
    </row>
    <row r="2318" spans="1:22" x14ac:dyDescent="0.25">
      <c r="A2318" s="1"/>
      <c r="B2318" s="1"/>
      <c r="C2318" s="1"/>
      <c r="D2318" s="1"/>
      <c r="E2318" s="110"/>
      <c r="F2318" s="1"/>
      <c r="G2318" s="1"/>
      <c r="H2318" s="110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3"/>
      <c r="U2318" s="1"/>
      <c r="V2318" s="1"/>
    </row>
    <row r="2319" spans="1:22" x14ac:dyDescent="0.25">
      <c r="A2319" s="1"/>
      <c r="B2319" s="1"/>
      <c r="C2319" s="1"/>
      <c r="D2319" s="1"/>
      <c r="E2319" s="110"/>
      <c r="F2319" s="1"/>
      <c r="G2319" s="1"/>
      <c r="H2319" s="110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3"/>
      <c r="U2319" s="1"/>
      <c r="V2319" s="1"/>
    </row>
    <row r="2320" spans="1:22" x14ac:dyDescent="0.25">
      <c r="A2320" s="1"/>
      <c r="B2320" s="1"/>
      <c r="C2320" s="1"/>
      <c r="D2320" s="1"/>
      <c r="E2320" s="110"/>
      <c r="F2320" s="1"/>
      <c r="G2320" s="1"/>
      <c r="H2320" s="110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3"/>
      <c r="U2320" s="1"/>
      <c r="V2320" s="1"/>
    </row>
    <row r="2321" spans="1:22" x14ac:dyDescent="0.25">
      <c r="A2321" s="1"/>
      <c r="B2321" s="1"/>
      <c r="C2321" s="1"/>
      <c r="D2321" s="1"/>
      <c r="E2321" s="110"/>
      <c r="F2321" s="1"/>
      <c r="G2321" s="1"/>
      <c r="H2321" s="110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3"/>
      <c r="U2321" s="1"/>
      <c r="V2321" s="1"/>
    </row>
    <row r="2322" spans="1:22" x14ac:dyDescent="0.25">
      <c r="A2322" s="1"/>
      <c r="B2322" s="1"/>
      <c r="C2322" s="1"/>
      <c r="D2322" s="1"/>
      <c r="E2322" s="110"/>
      <c r="F2322" s="1"/>
      <c r="G2322" s="1"/>
      <c r="H2322" s="110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3"/>
      <c r="U2322" s="1"/>
      <c r="V2322" s="1"/>
    </row>
    <row r="2323" spans="1:22" x14ac:dyDescent="0.25">
      <c r="A2323" s="1"/>
      <c r="B2323" s="1"/>
      <c r="C2323" s="1"/>
      <c r="D2323" s="1"/>
      <c r="E2323" s="110"/>
      <c r="F2323" s="1"/>
      <c r="G2323" s="1"/>
      <c r="H2323" s="110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3"/>
      <c r="U2323" s="1"/>
      <c r="V2323" s="1"/>
    </row>
    <row r="2324" spans="1:22" x14ac:dyDescent="0.25">
      <c r="A2324" s="1"/>
      <c r="B2324" s="1"/>
      <c r="C2324" s="1"/>
      <c r="D2324" s="1"/>
      <c r="E2324" s="110"/>
      <c r="F2324" s="1"/>
      <c r="G2324" s="1"/>
      <c r="H2324" s="110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3"/>
      <c r="U2324" s="1"/>
      <c r="V2324" s="1"/>
    </row>
    <row r="2325" spans="1:22" x14ac:dyDescent="0.25">
      <c r="A2325" s="1"/>
      <c r="B2325" s="1"/>
      <c r="C2325" s="1"/>
      <c r="D2325" s="1"/>
      <c r="E2325" s="110"/>
      <c r="F2325" s="1"/>
      <c r="G2325" s="1"/>
      <c r="H2325" s="110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3"/>
      <c r="U2325" s="1"/>
      <c r="V2325" s="1"/>
    </row>
    <row r="2326" spans="1:22" x14ac:dyDescent="0.25">
      <c r="A2326" s="1"/>
      <c r="B2326" s="1"/>
      <c r="C2326" s="1"/>
      <c r="D2326" s="1"/>
      <c r="E2326" s="110"/>
      <c r="F2326" s="1"/>
      <c r="G2326" s="1"/>
      <c r="H2326" s="110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3"/>
      <c r="U2326" s="1"/>
      <c r="V2326" s="1"/>
    </row>
    <row r="2327" spans="1:22" x14ac:dyDescent="0.25">
      <c r="A2327" s="1"/>
      <c r="B2327" s="1"/>
      <c r="C2327" s="1"/>
      <c r="D2327" s="1"/>
      <c r="E2327" s="110"/>
      <c r="F2327" s="1"/>
      <c r="G2327" s="1"/>
      <c r="H2327" s="110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3"/>
      <c r="U2327" s="1"/>
      <c r="V2327" s="1"/>
    </row>
    <row r="2328" spans="1:22" x14ac:dyDescent="0.25">
      <c r="A2328" s="1"/>
      <c r="B2328" s="1"/>
      <c r="C2328" s="1"/>
      <c r="D2328" s="1"/>
      <c r="E2328" s="110"/>
      <c r="F2328" s="1"/>
      <c r="G2328" s="1"/>
      <c r="H2328" s="110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3"/>
      <c r="U2328" s="1"/>
      <c r="V2328" s="1"/>
    </row>
    <row r="2329" spans="1:22" x14ac:dyDescent="0.25">
      <c r="A2329" s="1"/>
      <c r="B2329" s="1"/>
      <c r="C2329" s="1"/>
      <c r="D2329" s="1"/>
      <c r="E2329" s="110"/>
      <c r="F2329" s="1"/>
      <c r="G2329" s="1"/>
      <c r="H2329" s="110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3"/>
      <c r="U2329" s="1"/>
      <c r="V2329" s="1"/>
    </row>
    <row r="2330" spans="1:22" x14ac:dyDescent="0.25">
      <c r="A2330" s="1"/>
      <c r="B2330" s="1"/>
      <c r="C2330" s="1"/>
      <c r="D2330" s="1"/>
      <c r="E2330" s="110"/>
      <c r="F2330" s="1"/>
      <c r="G2330" s="1"/>
      <c r="H2330" s="110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3"/>
      <c r="U2330" s="1"/>
      <c r="V2330" s="1"/>
    </row>
    <row r="2331" spans="1:22" x14ac:dyDescent="0.25">
      <c r="A2331" s="1"/>
      <c r="B2331" s="1"/>
      <c r="C2331" s="1"/>
      <c r="D2331" s="1"/>
      <c r="E2331" s="110"/>
      <c r="F2331" s="1"/>
      <c r="G2331" s="1"/>
      <c r="H2331" s="110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3"/>
      <c r="U2331" s="1"/>
      <c r="V2331" s="1"/>
    </row>
    <row r="2332" spans="1:22" x14ac:dyDescent="0.25">
      <c r="A2332" s="1"/>
      <c r="B2332" s="1"/>
      <c r="C2332" s="1"/>
      <c r="D2332" s="1"/>
      <c r="E2332" s="110"/>
      <c r="F2332" s="1"/>
      <c r="G2332" s="1"/>
      <c r="H2332" s="110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3"/>
      <c r="U2332" s="1"/>
      <c r="V2332" s="1"/>
    </row>
    <row r="2333" spans="1:22" x14ac:dyDescent="0.25">
      <c r="A2333" s="1"/>
      <c r="B2333" s="1"/>
      <c r="C2333" s="1"/>
      <c r="D2333" s="1"/>
      <c r="E2333" s="110"/>
      <c r="F2333" s="1"/>
      <c r="G2333" s="1"/>
      <c r="H2333" s="110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3"/>
      <c r="U2333" s="1"/>
      <c r="V2333" s="1"/>
    </row>
    <row r="2334" spans="1:22" x14ac:dyDescent="0.25">
      <c r="A2334" s="1"/>
      <c r="B2334" s="1"/>
      <c r="C2334" s="1"/>
      <c r="D2334" s="1"/>
      <c r="E2334" s="110"/>
      <c r="F2334" s="1"/>
      <c r="G2334" s="1"/>
      <c r="H2334" s="110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3"/>
      <c r="U2334" s="1"/>
      <c r="V2334" s="1"/>
    </row>
    <row r="2335" spans="1:22" x14ac:dyDescent="0.25">
      <c r="A2335" s="1"/>
      <c r="B2335" s="1"/>
      <c r="C2335" s="1"/>
      <c r="D2335" s="1"/>
      <c r="E2335" s="110"/>
      <c r="F2335" s="1"/>
      <c r="G2335" s="1"/>
      <c r="H2335" s="110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3"/>
      <c r="U2335" s="1"/>
      <c r="V2335" s="1"/>
    </row>
    <row r="2336" spans="1:22" x14ac:dyDescent="0.25">
      <c r="A2336" s="1"/>
      <c r="B2336" s="1"/>
      <c r="C2336" s="1"/>
      <c r="D2336" s="1"/>
      <c r="E2336" s="110"/>
      <c r="F2336" s="1"/>
      <c r="G2336" s="1"/>
      <c r="H2336" s="110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3"/>
      <c r="U2336" s="1"/>
      <c r="V2336" s="1"/>
    </row>
    <row r="2337" spans="1:22" x14ac:dyDescent="0.25">
      <c r="A2337" s="1"/>
      <c r="B2337" s="1"/>
      <c r="C2337" s="1"/>
      <c r="D2337" s="1"/>
      <c r="E2337" s="110"/>
      <c r="F2337" s="1"/>
      <c r="G2337" s="1"/>
      <c r="H2337" s="110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3"/>
      <c r="U2337" s="1"/>
      <c r="V2337" s="1"/>
    </row>
    <row r="2338" spans="1:22" x14ac:dyDescent="0.25">
      <c r="A2338" s="1"/>
      <c r="B2338" s="1"/>
      <c r="C2338" s="1"/>
      <c r="D2338" s="1"/>
      <c r="E2338" s="110"/>
      <c r="F2338" s="1"/>
      <c r="G2338" s="1"/>
      <c r="H2338" s="110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3"/>
      <c r="U2338" s="1"/>
      <c r="V2338" s="1"/>
    </row>
    <row r="2339" spans="1:22" x14ac:dyDescent="0.25">
      <c r="A2339" s="1"/>
      <c r="B2339" s="1"/>
      <c r="C2339" s="1"/>
      <c r="D2339" s="1"/>
      <c r="E2339" s="110"/>
      <c r="F2339" s="1"/>
      <c r="G2339" s="1"/>
      <c r="H2339" s="110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3"/>
      <c r="U2339" s="1"/>
      <c r="V2339" s="1"/>
    </row>
    <row r="2340" spans="1:22" x14ac:dyDescent="0.25">
      <c r="A2340" s="1"/>
      <c r="B2340" s="1"/>
      <c r="C2340" s="1"/>
      <c r="D2340" s="1"/>
      <c r="E2340" s="110"/>
      <c r="F2340" s="1"/>
      <c r="G2340" s="1"/>
      <c r="H2340" s="110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3"/>
      <c r="U2340" s="1"/>
      <c r="V2340" s="1"/>
    </row>
    <row r="2341" spans="1:22" x14ac:dyDescent="0.25">
      <c r="A2341" s="1"/>
      <c r="B2341" s="1"/>
      <c r="C2341" s="1"/>
      <c r="D2341" s="1"/>
      <c r="E2341" s="110"/>
      <c r="F2341" s="1"/>
      <c r="G2341" s="1"/>
      <c r="H2341" s="110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3"/>
      <c r="U2341" s="1"/>
      <c r="V2341" s="1"/>
    </row>
    <row r="2342" spans="1:22" x14ac:dyDescent="0.25">
      <c r="A2342" s="1"/>
      <c r="B2342" s="1"/>
      <c r="C2342" s="1"/>
      <c r="D2342" s="1"/>
      <c r="E2342" s="110"/>
      <c r="F2342" s="1"/>
      <c r="G2342" s="1"/>
      <c r="H2342" s="110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3"/>
      <c r="U2342" s="1"/>
      <c r="V2342" s="1"/>
    </row>
    <row r="2343" spans="1:22" x14ac:dyDescent="0.25">
      <c r="A2343" s="1"/>
      <c r="B2343" s="1"/>
      <c r="C2343" s="1"/>
      <c r="D2343" s="1"/>
      <c r="E2343" s="110"/>
      <c r="F2343" s="1"/>
      <c r="G2343" s="1"/>
      <c r="H2343" s="110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3"/>
      <c r="U2343" s="1"/>
      <c r="V2343" s="1"/>
    </row>
    <row r="2344" spans="1:22" x14ac:dyDescent="0.25">
      <c r="A2344" s="1"/>
      <c r="B2344" s="1"/>
      <c r="C2344" s="1"/>
      <c r="D2344" s="1"/>
      <c r="E2344" s="110"/>
      <c r="F2344" s="1"/>
      <c r="G2344" s="1"/>
      <c r="H2344" s="110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3"/>
      <c r="U2344" s="1"/>
      <c r="V2344" s="1"/>
    </row>
    <row r="2345" spans="1:22" x14ac:dyDescent="0.25">
      <c r="A2345" s="1"/>
      <c r="B2345" s="1"/>
      <c r="C2345" s="1"/>
      <c r="D2345" s="1"/>
      <c r="E2345" s="110"/>
      <c r="F2345" s="1"/>
      <c r="G2345" s="1"/>
      <c r="H2345" s="110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3"/>
      <c r="U2345" s="1"/>
      <c r="V2345" s="1"/>
    </row>
    <row r="2346" spans="1:22" x14ac:dyDescent="0.25">
      <c r="A2346" s="1"/>
      <c r="B2346" s="1"/>
      <c r="C2346" s="1"/>
      <c r="D2346" s="1"/>
      <c r="E2346" s="110"/>
      <c r="F2346" s="1"/>
      <c r="G2346" s="1"/>
      <c r="H2346" s="110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3"/>
      <c r="U2346" s="1"/>
      <c r="V2346" s="1"/>
    </row>
    <row r="2347" spans="1:22" x14ac:dyDescent="0.25">
      <c r="A2347" s="1"/>
      <c r="B2347" s="1"/>
      <c r="C2347" s="1"/>
      <c r="D2347" s="1"/>
      <c r="E2347" s="110"/>
      <c r="F2347" s="1"/>
      <c r="G2347" s="1"/>
      <c r="H2347" s="110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3"/>
      <c r="U2347" s="1"/>
      <c r="V2347" s="1"/>
    </row>
    <row r="2348" spans="1:22" x14ac:dyDescent="0.25">
      <c r="A2348" s="1"/>
      <c r="B2348" s="1"/>
      <c r="C2348" s="1"/>
      <c r="D2348" s="1"/>
      <c r="E2348" s="110"/>
      <c r="F2348" s="1"/>
      <c r="G2348" s="1"/>
      <c r="H2348" s="110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3"/>
      <c r="U2348" s="1"/>
      <c r="V2348" s="1"/>
    </row>
    <row r="2349" spans="1:22" x14ac:dyDescent="0.25">
      <c r="A2349" s="1"/>
      <c r="B2349" s="1"/>
      <c r="C2349" s="1"/>
      <c r="D2349" s="1"/>
      <c r="E2349" s="110"/>
      <c r="F2349" s="1"/>
      <c r="G2349" s="1"/>
      <c r="H2349" s="110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3"/>
      <c r="U2349" s="1"/>
      <c r="V2349" s="1"/>
    </row>
    <row r="2350" spans="1:22" x14ac:dyDescent="0.25">
      <c r="A2350" s="1"/>
      <c r="B2350" s="1"/>
      <c r="C2350" s="1"/>
      <c r="D2350" s="1"/>
      <c r="E2350" s="110"/>
      <c r="F2350" s="1"/>
      <c r="G2350" s="1"/>
      <c r="H2350" s="110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3"/>
      <c r="U2350" s="1"/>
      <c r="V2350" s="1"/>
    </row>
    <row r="2351" spans="1:22" x14ac:dyDescent="0.25">
      <c r="A2351" s="1"/>
      <c r="B2351" s="1"/>
      <c r="C2351" s="1"/>
      <c r="D2351" s="1"/>
      <c r="E2351" s="110"/>
      <c r="F2351" s="1"/>
      <c r="G2351" s="1"/>
      <c r="H2351" s="110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3"/>
      <c r="U2351" s="1"/>
      <c r="V2351" s="1"/>
    </row>
    <row r="2352" spans="1:22" x14ac:dyDescent="0.25">
      <c r="A2352" s="1"/>
      <c r="B2352" s="1"/>
      <c r="C2352" s="1"/>
      <c r="D2352" s="1"/>
      <c r="E2352" s="110"/>
      <c r="F2352" s="1"/>
      <c r="G2352" s="1"/>
      <c r="H2352" s="110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3"/>
      <c r="U2352" s="1"/>
      <c r="V2352" s="1"/>
    </row>
    <row r="2353" spans="1:22" x14ac:dyDescent="0.25">
      <c r="A2353" s="1"/>
      <c r="B2353" s="1"/>
      <c r="C2353" s="1"/>
      <c r="D2353" s="1"/>
      <c r="E2353" s="110"/>
      <c r="F2353" s="1"/>
      <c r="G2353" s="1"/>
      <c r="H2353" s="110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3"/>
      <c r="U2353" s="1"/>
      <c r="V2353" s="1"/>
    </row>
    <row r="2354" spans="1:22" x14ac:dyDescent="0.25">
      <c r="A2354" s="1"/>
      <c r="B2354" s="1"/>
      <c r="C2354" s="1"/>
      <c r="D2354" s="1"/>
      <c r="E2354" s="110"/>
      <c r="F2354" s="1"/>
      <c r="G2354" s="1"/>
      <c r="H2354" s="110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3"/>
      <c r="U2354" s="1"/>
      <c r="V2354" s="1"/>
    </row>
    <row r="2355" spans="1:22" x14ac:dyDescent="0.25">
      <c r="A2355" s="1"/>
      <c r="B2355" s="1"/>
      <c r="C2355" s="1"/>
      <c r="D2355" s="1"/>
      <c r="E2355" s="110"/>
      <c r="F2355" s="1"/>
      <c r="G2355" s="1"/>
      <c r="H2355" s="110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3"/>
      <c r="U2355" s="1"/>
      <c r="V2355" s="1"/>
    </row>
    <row r="2356" spans="1:22" x14ac:dyDescent="0.25">
      <c r="A2356" s="1"/>
      <c r="B2356" s="1"/>
      <c r="C2356" s="1"/>
      <c r="D2356" s="1"/>
      <c r="E2356" s="110"/>
      <c r="F2356" s="1"/>
      <c r="G2356" s="1"/>
      <c r="H2356" s="110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3"/>
      <c r="U2356" s="1"/>
      <c r="V2356" s="1"/>
    </row>
    <row r="2357" spans="1:22" x14ac:dyDescent="0.25">
      <c r="A2357" s="1"/>
      <c r="B2357" s="1"/>
      <c r="C2357" s="1"/>
      <c r="D2357" s="1"/>
      <c r="E2357" s="110"/>
      <c r="F2357" s="1"/>
      <c r="G2357" s="1"/>
      <c r="H2357" s="110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3"/>
      <c r="U2357" s="1"/>
      <c r="V2357" s="1"/>
    </row>
    <row r="2358" spans="1:22" x14ac:dyDescent="0.25">
      <c r="A2358" s="1"/>
      <c r="B2358" s="1"/>
      <c r="C2358" s="1"/>
      <c r="D2358" s="1"/>
      <c r="E2358" s="110"/>
      <c r="F2358" s="1"/>
      <c r="G2358" s="1"/>
      <c r="H2358" s="110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3"/>
      <c r="U2358" s="1"/>
      <c r="V2358" s="1"/>
    </row>
    <row r="2359" spans="1:22" x14ac:dyDescent="0.25">
      <c r="A2359" s="1"/>
      <c r="B2359" s="1"/>
      <c r="C2359" s="1"/>
      <c r="D2359" s="1"/>
      <c r="E2359" s="110"/>
      <c r="F2359" s="1"/>
      <c r="G2359" s="1"/>
      <c r="H2359" s="110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3"/>
      <c r="U2359" s="1"/>
      <c r="V2359" s="1"/>
    </row>
    <row r="2360" spans="1:22" x14ac:dyDescent="0.25">
      <c r="A2360" s="1"/>
      <c r="B2360" s="1"/>
      <c r="C2360" s="1"/>
      <c r="D2360" s="1"/>
      <c r="E2360" s="110"/>
      <c r="F2360" s="1"/>
      <c r="G2360" s="1"/>
      <c r="H2360" s="110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3"/>
      <c r="U2360" s="1"/>
      <c r="V2360" s="1"/>
    </row>
    <row r="2361" spans="1:22" x14ac:dyDescent="0.25">
      <c r="A2361" s="1"/>
      <c r="B2361" s="1"/>
      <c r="C2361" s="1"/>
      <c r="D2361" s="1"/>
      <c r="E2361" s="110"/>
      <c r="F2361" s="1"/>
      <c r="G2361" s="1"/>
      <c r="H2361" s="110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3"/>
      <c r="U2361" s="1"/>
      <c r="V2361" s="1"/>
    </row>
    <row r="2362" spans="1:22" x14ac:dyDescent="0.25">
      <c r="A2362" s="1"/>
      <c r="B2362" s="1"/>
      <c r="C2362" s="1"/>
      <c r="D2362" s="1"/>
      <c r="E2362" s="110"/>
      <c r="F2362" s="1"/>
      <c r="G2362" s="1"/>
      <c r="H2362" s="110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3"/>
      <c r="U2362" s="1"/>
      <c r="V2362" s="1"/>
    </row>
    <row r="2363" spans="1:22" x14ac:dyDescent="0.25">
      <c r="A2363" s="1"/>
      <c r="B2363" s="1"/>
      <c r="C2363" s="1"/>
      <c r="D2363" s="1"/>
      <c r="E2363" s="110"/>
      <c r="F2363" s="1"/>
      <c r="G2363" s="1"/>
      <c r="H2363" s="110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3"/>
      <c r="U2363" s="1"/>
      <c r="V2363" s="1"/>
    </row>
    <row r="2364" spans="1:22" x14ac:dyDescent="0.25">
      <c r="A2364" s="1"/>
      <c r="B2364" s="1"/>
      <c r="C2364" s="1"/>
      <c r="D2364" s="1"/>
      <c r="E2364" s="110"/>
      <c r="F2364" s="1"/>
      <c r="G2364" s="1"/>
      <c r="H2364" s="110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3"/>
      <c r="U2364" s="1"/>
      <c r="V2364" s="1"/>
    </row>
    <row r="2365" spans="1:22" x14ac:dyDescent="0.25">
      <c r="A2365" s="1"/>
      <c r="B2365" s="1"/>
      <c r="C2365" s="1"/>
      <c r="D2365" s="1"/>
      <c r="E2365" s="110"/>
      <c r="F2365" s="1"/>
      <c r="G2365" s="1"/>
      <c r="H2365" s="110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3"/>
      <c r="U2365" s="1"/>
      <c r="V2365" s="1"/>
    </row>
    <row r="2366" spans="1:22" x14ac:dyDescent="0.25">
      <c r="A2366" s="1"/>
      <c r="B2366" s="1"/>
      <c r="C2366" s="1"/>
      <c r="D2366" s="1"/>
      <c r="E2366" s="110"/>
      <c r="F2366" s="1"/>
      <c r="G2366" s="1"/>
      <c r="H2366" s="110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3"/>
      <c r="U2366" s="1"/>
      <c r="V2366" s="1"/>
    </row>
    <row r="2367" spans="1:22" x14ac:dyDescent="0.25">
      <c r="A2367" s="1"/>
      <c r="B2367" s="1"/>
      <c r="C2367" s="1"/>
      <c r="D2367" s="1"/>
      <c r="E2367" s="110"/>
      <c r="F2367" s="1"/>
      <c r="G2367" s="1"/>
      <c r="H2367" s="110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3"/>
      <c r="U2367" s="1"/>
      <c r="V2367" s="1"/>
    </row>
    <row r="2368" spans="1:22" x14ac:dyDescent="0.25">
      <c r="A2368" s="1"/>
      <c r="B2368" s="1"/>
      <c r="C2368" s="1"/>
      <c r="D2368" s="1"/>
      <c r="E2368" s="110"/>
      <c r="F2368" s="1"/>
      <c r="G2368" s="1"/>
      <c r="H2368" s="110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3"/>
      <c r="U2368" s="1"/>
      <c r="V2368" s="1"/>
    </row>
    <row r="2369" spans="1:22" x14ac:dyDescent="0.25">
      <c r="A2369" s="1"/>
      <c r="B2369" s="1"/>
      <c r="C2369" s="1"/>
      <c r="D2369" s="1"/>
      <c r="E2369" s="110"/>
      <c r="F2369" s="1"/>
      <c r="G2369" s="1"/>
      <c r="H2369" s="110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3"/>
      <c r="U2369" s="1"/>
      <c r="V2369" s="1"/>
    </row>
    <row r="2370" spans="1:22" x14ac:dyDescent="0.25">
      <c r="A2370" s="1"/>
      <c r="B2370" s="1"/>
      <c r="C2370" s="1"/>
      <c r="D2370" s="1"/>
      <c r="E2370" s="110"/>
      <c r="F2370" s="1"/>
      <c r="G2370" s="1"/>
      <c r="H2370" s="110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3"/>
      <c r="U2370" s="1"/>
      <c r="V2370" s="1"/>
    </row>
    <row r="2371" spans="1:22" x14ac:dyDescent="0.25">
      <c r="A2371" s="1"/>
      <c r="B2371" s="1"/>
      <c r="C2371" s="1"/>
      <c r="D2371" s="1"/>
      <c r="E2371" s="110"/>
      <c r="F2371" s="1"/>
      <c r="G2371" s="1"/>
      <c r="H2371" s="110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3"/>
      <c r="U2371" s="1"/>
      <c r="V2371" s="1"/>
    </row>
    <row r="2372" spans="1:22" x14ac:dyDescent="0.25">
      <c r="A2372" s="1"/>
      <c r="B2372" s="1"/>
      <c r="C2372" s="1"/>
      <c r="D2372" s="1"/>
      <c r="E2372" s="110"/>
      <c r="F2372" s="1"/>
      <c r="G2372" s="1"/>
      <c r="H2372" s="110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3"/>
      <c r="U2372" s="1"/>
      <c r="V2372" s="1"/>
    </row>
    <row r="2373" spans="1:22" x14ac:dyDescent="0.25">
      <c r="A2373" s="1"/>
      <c r="B2373" s="1"/>
      <c r="C2373" s="1"/>
      <c r="D2373" s="1"/>
      <c r="E2373" s="110"/>
      <c r="F2373" s="1"/>
      <c r="G2373" s="1"/>
      <c r="H2373" s="110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3"/>
      <c r="U2373" s="1"/>
      <c r="V2373" s="1"/>
    </row>
    <row r="2374" spans="1:22" x14ac:dyDescent="0.25">
      <c r="A2374" s="1"/>
      <c r="B2374" s="1"/>
      <c r="C2374" s="1"/>
      <c r="D2374" s="1"/>
      <c r="E2374" s="110"/>
      <c r="F2374" s="1"/>
      <c r="G2374" s="1"/>
      <c r="H2374" s="110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3"/>
      <c r="U2374" s="1"/>
      <c r="V2374" s="1"/>
    </row>
    <row r="2375" spans="1:22" x14ac:dyDescent="0.25">
      <c r="A2375" s="1"/>
      <c r="B2375" s="1"/>
      <c r="C2375" s="1"/>
      <c r="D2375" s="1"/>
      <c r="E2375" s="110"/>
      <c r="F2375" s="1"/>
      <c r="G2375" s="1"/>
      <c r="H2375" s="110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3"/>
      <c r="U2375" s="1"/>
      <c r="V2375" s="1"/>
    </row>
    <row r="2376" spans="1:22" x14ac:dyDescent="0.25">
      <c r="A2376" s="1"/>
      <c r="B2376" s="1"/>
      <c r="C2376" s="1"/>
      <c r="D2376" s="1"/>
      <c r="E2376" s="110"/>
      <c r="F2376" s="1"/>
      <c r="G2376" s="1"/>
      <c r="H2376" s="110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3"/>
      <c r="U2376" s="1"/>
      <c r="V2376" s="1"/>
    </row>
    <row r="2377" spans="1:22" x14ac:dyDescent="0.25">
      <c r="A2377" s="1"/>
      <c r="B2377" s="1"/>
      <c r="C2377" s="1"/>
      <c r="D2377" s="1"/>
      <c r="E2377" s="110"/>
      <c r="F2377" s="1"/>
      <c r="G2377" s="1"/>
      <c r="H2377" s="110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3"/>
      <c r="U2377" s="1"/>
      <c r="V2377" s="1"/>
    </row>
    <row r="2378" spans="1:22" x14ac:dyDescent="0.25">
      <c r="A2378" s="1"/>
      <c r="B2378" s="1"/>
      <c r="C2378" s="1"/>
      <c r="D2378" s="1"/>
      <c r="E2378" s="110"/>
      <c r="F2378" s="1"/>
      <c r="G2378" s="1"/>
      <c r="H2378" s="110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3"/>
      <c r="U2378" s="1"/>
      <c r="V2378" s="1"/>
    </row>
    <row r="2379" spans="1:22" x14ac:dyDescent="0.25">
      <c r="A2379" s="1"/>
      <c r="B2379" s="1"/>
      <c r="C2379" s="1"/>
      <c r="D2379" s="1"/>
      <c r="E2379" s="110"/>
      <c r="F2379" s="1"/>
      <c r="G2379" s="1"/>
      <c r="H2379" s="110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3"/>
      <c r="U2379" s="1"/>
      <c r="V2379" s="1"/>
    </row>
    <row r="2380" spans="1:22" x14ac:dyDescent="0.25">
      <c r="A2380" s="1"/>
      <c r="B2380" s="1"/>
      <c r="C2380" s="1"/>
      <c r="D2380" s="1"/>
      <c r="E2380" s="110"/>
      <c r="F2380" s="1"/>
      <c r="G2380" s="1"/>
      <c r="H2380" s="110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3"/>
      <c r="U2380" s="1"/>
      <c r="V2380" s="1"/>
    </row>
    <row r="2381" spans="1:22" x14ac:dyDescent="0.25">
      <c r="A2381" s="1"/>
      <c r="B2381" s="1"/>
      <c r="C2381" s="1"/>
      <c r="D2381" s="1"/>
      <c r="E2381" s="110"/>
      <c r="F2381" s="1"/>
      <c r="G2381" s="1"/>
      <c r="H2381" s="110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3"/>
      <c r="U2381" s="1"/>
      <c r="V2381" s="1"/>
    </row>
    <row r="2382" spans="1:22" x14ac:dyDescent="0.25">
      <c r="A2382" s="1"/>
      <c r="B2382" s="1"/>
      <c r="C2382" s="1"/>
      <c r="D2382" s="1"/>
      <c r="E2382" s="110"/>
      <c r="F2382" s="1"/>
      <c r="G2382" s="1"/>
      <c r="H2382" s="110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3"/>
      <c r="U2382" s="1"/>
      <c r="V2382" s="1"/>
    </row>
    <row r="2383" spans="1:22" x14ac:dyDescent="0.25">
      <c r="A2383" s="1"/>
      <c r="B2383" s="1"/>
      <c r="C2383" s="1"/>
      <c r="D2383" s="1"/>
      <c r="E2383" s="110"/>
      <c r="F2383" s="1"/>
      <c r="G2383" s="1"/>
      <c r="H2383" s="110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3"/>
      <c r="U2383" s="1"/>
      <c r="V2383" s="1"/>
    </row>
    <row r="2384" spans="1:22" x14ac:dyDescent="0.25">
      <c r="A2384" s="1"/>
      <c r="B2384" s="1"/>
      <c r="C2384" s="1"/>
      <c r="D2384" s="1"/>
      <c r="E2384" s="110"/>
      <c r="F2384" s="1"/>
      <c r="G2384" s="1"/>
      <c r="H2384" s="110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3"/>
      <c r="U2384" s="1"/>
      <c r="V2384" s="1"/>
    </row>
    <row r="2385" spans="1:22" x14ac:dyDescent="0.25">
      <c r="A2385" s="1"/>
      <c r="B2385" s="1"/>
      <c r="C2385" s="1"/>
      <c r="D2385" s="1"/>
      <c r="E2385" s="110"/>
      <c r="F2385" s="1"/>
      <c r="G2385" s="1"/>
      <c r="H2385" s="110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3"/>
      <c r="U2385" s="1"/>
      <c r="V2385" s="1"/>
    </row>
    <row r="2386" spans="1:22" x14ac:dyDescent="0.25">
      <c r="A2386" s="1"/>
      <c r="B2386" s="1"/>
      <c r="C2386" s="1"/>
      <c r="D2386" s="1"/>
      <c r="E2386" s="110"/>
      <c r="F2386" s="1"/>
      <c r="G2386" s="1"/>
      <c r="H2386" s="110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3"/>
      <c r="U2386" s="1"/>
      <c r="V2386" s="1"/>
    </row>
    <row r="2387" spans="1:22" x14ac:dyDescent="0.25">
      <c r="A2387" s="1"/>
      <c r="B2387" s="1"/>
      <c r="C2387" s="1"/>
      <c r="D2387" s="1"/>
      <c r="E2387" s="110"/>
      <c r="F2387" s="1"/>
      <c r="G2387" s="1"/>
      <c r="H2387" s="110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3"/>
      <c r="U2387" s="1"/>
      <c r="V2387" s="1"/>
    </row>
    <row r="2388" spans="1:22" x14ac:dyDescent="0.25">
      <c r="A2388" s="1"/>
      <c r="B2388" s="1"/>
      <c r="C2388" s="1"/>
      <c r="D2388" s="1"/>
      <c r="E2388" s="110"/>
      <c r="F2388" s="1"/>
      <c r="G2388" s="1"/>
      <c r="H2388" s="110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3"/>
      <c r="U2388" s="1"/>
      <c r="V2388" s="1"/>
    </row>
    <row r="2389" spans="1:22" x14ac:dyDescent="0.25">
      <c r="A2389" s="1"/>
      <c r="B2389" s="1"/>
      <c r="C2389" s="1"/>
      <c r="D2389" s="1"/>
      <c r="E2389" s="110"/>
      <c r="F2389" s="1"/>
      <c r="G2389" s="1"/>
      <c r="H2389" s="110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3"/>
      <c r="U2389" s="1"/>
      <c r="V2389" s="1"/>
    </row>
    <row r="2390" spans="1:22" x14ac:dyDescent="0.25">
      <c r="A2390" s="1"/>
      <c r="B2390" s="1"/>
      <c r="C2390" s="1"/>
      <c r="D2390" s="1"/>
      <c r="E2390" s="110"/>
      <c r="F2390" s="1"/>
      <c r="G2390" s="1"/>
      <c r="H2390" s="110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3"/>
      <c r="U2390" s="1"/>
      <c r="V2390" s="1"/>
    </row>
    <row r="2391" spans="1:22" x14ac:dyDescent="0.25">
      <c r="A2391" s="1"/>
      <c r="B2391" s="1"/>
      <c r="C2391" s="1"/>
      <c r="D2391" s="1"/>
      <c r="E2391" s="110"/>
      <c r="F2391" s="1"/>
      <c r="G2391" s="1"/>
      <c r="H2391" s="110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3"/>
      <c r="U2391" s="1"/>
      <c r="V2391" s="1"/>
    </row>
    <row r="2392" spans="1:22" x14ac:dyDescent="0.25">
      <c r="A2392" s="1"/>
      <c r="B2392" s="1"/>
      <c r="C2392" s="1"/>
      <c r="D2392" s="1"/>
      <c r="E2392" s="110"/>
      <c r="F2392" s="1"/>
      <c r="G2392" s="1"/>
      <c r="H2392" s="110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3"/>
      <c r="U2392" s="1"/>
      <c r="V2392" s="1"/>
    </row>
    <row r="2393" spans="1:22" x14ac:dyDescent="0.25">
      <c r="A2393" s="1"/>
      <c r="B2393" s="1"/>
      <c r="C2393" s="1"/>
      <c r="D2393" s="1"/>
      <c r="E2393" s="110"/>
      <c r="F2393" s="1"/>
      <c r="G2393" s="1"/>
      <c r="H2393" s="110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3"/>
      <c r="U2393" s="1"/>
      <c r="V2393" s="1"/>
    </row>
    <row r="2394" spans="1:22" x14ac:dyDescent="0.25">
      <c r="A2394" s="1"/>
      <c r="B2394" s="1"/>
      <c r="C2394" s="1"/>
      <c r="D2394" s="1"/>
      <c r="E2394" s="110"/>
      <c r="F2394" s="1"/>
      <c r="G2394" s="1"/>
      <c r="H2394" s="110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3"/>
      <c r="U2394" s="1"/>
      <c r="V2394" s="1"/>
    </row>
    <row r="2395" spans="1:22" x14ac:dyDescent="0.25">
      <c r="A2395" s="1"/>
      <c r="B2395" s="1"/>
      <c r="C2395" s="1"/>
      <c r="D2395" s="1"/>
      <c r="E2395" s="110"/>
      <c r="F2395" s="1"/>
      <c r="G2395" s="1"/>
      <c r="H2395" s="110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3"/>
      <c r="U2395" s="1"/>
      <c r="V2395" s="1"/>
    </row>
    <row r="2396" spans="1:22" x14ac:dyDescent="0.25">
      <c r="A2396" s="1"/>
      <c r="B2396" s="1"/>
      <c r="C2396" s="1"/>
      <c r="D2396" s="1"/>
      <c r="E2396" s="110"/>
      <c r="F2396" s="1"/>
      <c r="G2396" s="1"/>
      <c r="H2396" s="110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3"/>
      <c r="U2396" s="1"/>
      <c r="V2396" s="1"/>
    </row>
    <row r="2397" spans="1:22" x14ac:dyDescent="0.25">
      <c r="A2397" s="1"/>
      <c r="B2397" s="1"/>
      <c r="C2397" s="1"/>
      <c r="D2397" s="1"/>
      <c r="E2397" s="110"/>
      <c r="F2397" s="1"/>
      <c r="G2397" s="1"/>
      <c r="H2397" s="110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3"/>
      <c r="U2397" s="1"/>
      <c r="V2397" s="1"/>
    </row>
    <row r="2398" spans="1:22" x14ac:dyDescent="0.25">
      <c r="A2398" s="1"/>
      <c r="B2398" s="1"/>
      <c r="C2398" s="1"/>
      <c r="D2398" s="1"/>
      <c r="E2398" s="110"/>
      <c r="F2398" s="1"/>
      <c r="G2398" s="1"/>
      <c r="H2398" s="110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3"/>
      <c r="U2398" s="1"/>
      <c r="V2398" s="1"/>
    </row>
    <row r="2399" spans="1:22" x14ac:dyDescent="0.25">
      <c r="A2399" s="1"/>
      <c r="B2399" s="1"/>
      <c r="C2399" s="1"/>
      <c r="D2399" s="1"/>
      <c r="E2399" s="110"/>
      <c r="F2399" s="1"/>
      <c r="G2399" s="1"/>
      <c r="H2399" s="110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3"/>
      <c r="U2399" s="1"/>
      <c r="V2399" s="1"/>
    </row>
    <row r="2400" spans="1:22" x14ac:dyDescent="0.25">
      <c r="A2400" s="1"/>
      <c r="B2400" s="1"/>
      <c r="C2400" s="1"/>
      <c r="D2400" s="1"/>
      <c r="E2400" s="110"/>
      <c r="F2400" s="1"/>
      <c r="G2400" s="1"/>
      <c r="H2400" s="110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3"/>
      <c r="U2400" s="1"/>
      <c r="V2400" s="1"/>
    </row>
    <row r="2401" spans="1:22" x14ac:dyDescent="0.25">
      <c r="A2401" s="1"/>
      <c r="B2401" s="1"/>
      <c r="C2401" s="1"/>
      <c r="D2401" s="1"/>
      <c r="E2401" s="110"/>
      <c r="F2401" s="1"/>
      <c r="G2401" s="1"/>
      <c r="H2401" s="110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3"/>
      <c r="U2401" s="1"/>
      <c r="V2401" s="1"/>
    </row>
    <row r="2402" spans="1:22" x14ac:dyDescent="0.25">
      <c r="A2402" s="1"/>
      <c r="B2402" s="1"/>
      <c r="C2402" s="1"/>
      <c r="D2402" s="1"/>
      <c r="E2402" s="110"/>
      <c r="F2402" s="1"/>
      <c r="G2402" s="1"/>
      <c r="H2402" s="110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3"/>
      <c r="U2402" s="1"/>
      <c r="V2402" s="1"/>
    </row>
    <row r="2403" spans="1:22" x14ac:dyDescent="0.25">
      <c r="A2403" s="1"/>
      <c r="B2403" s="1"/>
      <c r="C2403" s="1"/>
      <c r="D2403" s="1"/>
      <c r="E2403" s="110"/>
      <c r="F2403" s="1"/>
      <c r="G2403" s="1"/>
      <c r="H2403" s="110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3"/>
      <c r="U2403" s="1"/>
      <c r="V2403" s="1"/>
    </row>
    <row r="2404" spans="1:22" x14ac:dyDescent="0.25">
      <c r="A2404" s="1"/>
      <c r="B2404" s="1"/>
      <c r="C2404" s="1"/>
      <c r="D2404" s="1"/>
      <c r="E2404" s="110"/>
      <c r="F2404" s="1"/>
      <c r="G2404" s="1"/>
      <c r="H2404" s="110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3"/>
      <c r="U2404" s="1"/>
      <c r="V2404" s="1"/>
    </row>
    <row r="2405" spans="1:22" x14ac:dyDescent="0.25">
      <c r="A2405" s="1"/>
      <c r="B2405" s="1"/>
      <c r="C2405" s="1"/>
      <c r="D2405" s="1"/>
      <c r="E2405" s="110"/>
      <c r="F2405" s="1"/>
      <c r="G2405" s="1"/>
      <c r="H2405" s="110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3"/>
      <c r="U2405" s="1"/>
      <c r="V2405" s="1"/>
    </row>
    <row r="2406" spans="1:22" x14ac:dyDescent="0.25">
      <c r="A2406" s="1"/>
      <c r="B2406" s="1"/>
      <c r="C2406" s="1"/>
      <c r="D2406" s="1"/>
      <c r="E2406" s="110"/>
      <c r="F2406" s="1"/>
      <c r="G2406" s="1"/>
      <c r="H2406" s="110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3"/>
      <c r="U2406" s="1"/>
      <c r="V2406" s="1"/>
    </row>
    <row r="2407" spans="1:22" x14ac:dyDescent="0.25">
      <c r="A2407" s="1"/>
      <c r="B2407" s="1"/>
      <c r="C2407" s="1"/>
      <c r="D2407" s="1"/>
      <c r="E2407" s="110"/>
      <c r="F2407" s="1"/>
      <c r="G2407" s="1"/>
      <c r="H2407" s="110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3"/>
      <c r="U2407" s="1"/>
      <c r="V2407" s="1"/>
    </row>
    <row r="2408" spans="1:22" x14ac:dyDescent="0.25">
      <c r="A2408" s="1"/>
      <c r="B2408" s="1"/>
      <c r="C2408" s="1"/>
      <c r="D2408" s="1"/>
      <c r="E2408" s="110"/>
      <c r="F2408" s="1"/>
      <c r="G2408" s="1"/>
      <c r="H2408" s="110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3"/>
      <c r="U2408" s="1"/>
      <c r="V2408" s="1"/>
    </row>
    <row r="2409" spans="1:22" x14ac:dyDescent="0.25">
      <c r="A2409" s="1"/>
      <c r="B2409" s="1"/>
      <c r="C2409" s="1"/>
      <c r="D2409" s="1"/>
      <c r="E2409" s="110"/>
      <c r="F2409" s="1"/>
      <c r="G2409" s="1"/>
      <c r="H2409" s="110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3"/>
      <c r="U2409" s="1"/>
      <c r="V2409" s="1"/>
    </row>
    <row r="2410" spans="1:22" x14ac:dyDescent="0.25">
      <c r="A2410" s="1"/>
      <c r="B2410" s="1"/>
      <c r="C2410" s="1"/>
      <c r="D2410" s="1"/>
      <c r="E2410" s="110"/>
      <c r="F2410" s="1"/>
      <c r="G2410" s="1"/>
      <c r="H2410" s="110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3"/>
      <c r="U2410" s="1"/>
      <c r="V2410" s="1"/>
    </row>
    <row r="2411" spans="1:22" x14ac:dyDescent="0.25">
      <c r="A2411" s="1"/>
      <c r="B2411" s="1"/>
      <c r="C2411" s="1"/>
      <c r="D2411" s="1"/>
      <c r="E2411" s="110"/>
      <c r="F2411" s="1"/>
      <c r="G2411" s="1"/>
      <c r="H2411" s="110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3"/>
      <c r="U2411" s="1"/>
      <c r="V2411" s="1"/>
    </row>
    <row r="2412" spans="1:22" x14ac:dyDescent="0.25">
      <c r="A2412" s="1"/>
      <c r="B2412" s="1"/>
      <c r="C2412" s="1"/>
      <c r="D2412" s="1"/>
      <c r="E2412" s="110"/>
      <c r="F2412" s="1"/>
      <c r="G2412" s="1"/>
      <c r="H2412" s="110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3"/>
      <c r="U2412" s="1"/>
      <c r="V2412" s="1"/>
    </row>
    <row r="2413" spans="1:22" x14ac:dyDescent="0.25">
      <c r="A2413" s="1"/>
      <c r="B2413" s="1"/>
      <c r="C2413" s="1"/>
      <c r="D2413" s="1"/>
      <c r="E2413" s="110"/>
      <c r="F2413" s="1"/>
      <c r="G2413" s="1"/>
      <c r="H2413" s="110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3"/>
      <c r="U2413" s="1"/>
      <c r="V2413" s="1"/>
    </row>
    <row r="2414" spans="1:22" x14ac:dyDescent="0.25">
      <c r="A2414" s="1"/>
      <c r="B2414" s="1"/>
      <c r="C2414" s="1"/>
      <c r="D2414" s="1"/>
      <c r="E2414" s="110"/>
      <c r="F2414" s="1"/>
      <c r="G2414" s="1"/>
      <c r="H2414" s="110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3"/>
      <c r="U2414" s="1"/>
      <c r="V2414" s="1"/>
    </row>
    <row r="2415" spans="1:22" x14ac:dyDescent="0.25">
      <c r="A2415" s="1"/>
      <c r="B2415" s="1"/>
      <c r="C2415" s="1"/>
      <c r="D2415" s="1"/>
      <c r="E2415" s="110"/>
      <c r="F2415" s="1"/>
      <c r="G2415" s="1"/>
      <c r="H2415" s="110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3"/>
      <c r="U2415" s="1"/>
      <c r="V2415" s="1"/>
    </row>
    <row r="2416" spans="1:22" x14ac:dyDescent="0.25">
      <c r="A2416" s="1"/>
      <c r="B2416" s="1"/>
      <c r="C2416" s="1"/>
      <c r="D2416" s="1"/>
      <c r="E2416" s="110"/>
      <c r="F2416" s="1"/>
      <c r="G2416" s="1"/>
      <c r="H2416" s="110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3"/>
      <c r="U2416" s="1"/>
      <c r="V2416" s="1"/>
    </row>
    <row r="2417" spans="1:22" x14ac:dyDescent="0.25">
      <c r="A2417" s="1"/>
      <c r="B2417" s="1"/>
      <c r="C2417" s="1"/>
      <c r="D2417" s="1"/>
      <c r="E2417" s="110"/>
      <c r="F2417" s="1"/>
      <c r="G2417" s="1"/>
      <c r="H2417" s="110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3"/>
      <c r="U2417" s="1"/>
      <c r="V2417" s="1"/>
    </row>
    <row r="2418" spans="1:22" x14ac:dyDescent="0.25">
      <c r="A2418" s="1"/>
      <c r="B2418" s="1"/>
      <c r="C2418" s="1"/>
      <c r="D2418" s="1"/>
      <c r="E2418" s="110"/>
      <c r="F2418" s="1"/>
      <c r="G2418" s="1"/>
      <c r="H2418" s="110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3"/>
      <c r="U2418" s="1"/>
      <c r="V2418" s="1"/>
    </row>
    <row r="2419" spans="1:22" x14ac:dyDescent="0.25">
      <c r="A2419" s="1"/>
      <c r="B2419" s="1"/>
      <c r="C2419" s="1"/>
      <c r="D2419" s="1"/>
      <c r="E2419" s="110"/>
      <c r="F2419" s="1"/>
      <c r="G2419" s="1"/>
      <c r="H2419" s="110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3"/>
      <c r="U2419" s="1"/>
      <c r="V2419" s="1"/>
    </row>
    <row r="2420" spans="1:22" x14ac:dyDescent="0.25">
      <c r="A2420" s="1"/>
      <c r="B2420" s="1"/>
      <c r="C2420" s="1"/>
      <c r="D2420" s="1"/>
      <c r="E2420" s="110"/>
      <c r="F2420" s="1"/>
      <c r="G2420" s="1"/>
      <c r="H2420" s="110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3"/>
      <c r="U2420" s="1"/>
      <c r="V2420" s="1"/>
    </row>
    <row r="2421" spans="1:22" x14ac:dyDescent="0.25">
      <c r="A2421" s="1"/>
      <c r="B2421" s="1"/>
      <c r="C2421" s="1"/>
      <c r="D2421" s="1"/>
      <c r="E2421" s="110"/>
      <c r="F2421" s="1"/>
      <c r="G2421" s="1"/>
      <c r="H2421" s="110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3"/>
      <c r="U2421" s="1"/>
      <c r="V2421" s="1"/>
    </row>
    <row r="2422" spans="1:22" x14ac:dyDescent="0.25">
      <c r="A2422" s="1"/>
      <c r="B2422" s="1"/>
      <c r="C2422" s="1"/>
      <c r="D2422" s="1"/>
      <c r="E2422" s="110"/>
      <c r="F2422" s="1"/>
      <c r="G2422" s="1"/>
      <c r="H2422" s="110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3"/>
      <c r="U2422" s="1"/>
      <c r="V2422" s="1"/>
    </row>
    <row r="2423" spans="1:22" x14ac:dyDescent="0.25">
      <c r="A2423" s="1"/>
      <c r="B2423" s="1"/>
      <c r="C2423" s="1"/>
      <c r="D2423" s="1"/>
      <c r="E2423" s="110"/>
      <c r="F2423" s="1"/>
      <c r="G2423" s="1"/>
      <c r="H2423" s="110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3"/>
      <c r="U2423" s="1"/>
      <c r="V2423" s="1"/>
    </row>
    <row r="2424" spans="1:22" x14ac:dyDescent="0.25">
      <c r="A2424" s="1"/>
      <c r="B2424" s="1"/>
      <c r="C2424" s="1"/>
      <c r="D2424" s="1"/>
      <c r="E2424" s="110"/>
      <c r="F2424" s="1"/>
      <c r="G2424" s="1"/>
      <c r="H2424" s="110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3"/>
      <c r="U2424" s="1"/>
      <c r="V2424" s="1"/>
    </row>
    <row r="2425" spans="1:22" x14ac:dyDescent="0.25">
      <c r="A2425" s="1"/>
      <c r="B2425" s="1"/>
      <c r="C2425" s="1"/>
      <c r="D2425" s="1"/>
      <c r="E2425" s="110"/>
      <c r="F2425" s="1"/>
      <c r="G2425" s="1"/>
      <c r="H2425" s="110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3"/>
      <c r="U2425" s="1"/>
      <c r="V2425" s="1"/>
    </row>
    <row r="2426" spans="1:22" x14ac:dyDescent="0.25">
      <c r="A2426" s="1"/>
      <c r="B2426" s="1"/>
      <c r="C2426" s="1"/>
      <c r="D2426" s="1"/>
      <c r="E2426" s="110"/>
      <c r="F2426" s="1"/>
      <c r="G2426" s="1"/>
      <c r="H2426" s="110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3"/>
      <c r="U2426" s="1"/>
      <c r="V2426" s="1"/>
    </row>
    <row r="2427" spans="1:22" x14ac:dyDescent="0.25">
      <c r="A2427" s="1"/>
      <c r="B2427" s="1"/>
      <c r="C2427" s="1"/>
      <c r="D2427" s="1"/>
      <c r="E2427" s="110"/>
      <c r="F2427" s="1"/>
      <c r="G2427" s="1"/>
      <c r="H2427" s="110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3"/>
      <c r="U2427" s="1"/>
      <c r="V2427" s="1"/>
    </row>
    <row r="2428" spans="1:22" x14ac:dyDescent="0.25">
      <c r="A2428" s="1"/>
      <c r="B2428" s="1"/>
      <c r="C2428" s="1"/>
      <c r="D2428" s="1"/>
      <c r="E2428" s="110"/>
      <c r="F2428" s="1"/>
      <c r="G2428" s="1"/>
      <c r="H2428" s="110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3"/>
      <c r="U2428" s="1"/>
      <c r="V2428" s="1"/>
    </row>
    <row r="2429" spans="1:22" x14ac:dyDescent="0.25">
      <c r="A2429" s="1"/>
      <c r="B2429" s="1"/>
      <c r="C2429" s="1"/>
      <c r="D2429" s="1"/>
      <c r="E2429" s="110"/>
      <c r="F2429" s="1"/>
      <c r="G2429" s="1"/>
      <c r="H2429" s="110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3"/>
      <c r="U2429" s="1"/>
      <c r="V2429" s="1"/>
    </row>
    <row r="2430" spans="1:22" x14ac:dyDescent="0.25">
      <c r="A2430" s="1"/>
      <c r="B2430" s="1"/>
      <c r="C2430" s="1"/>
      <c r="D2430" s="1"/>
      <c r="E2430" s="110"/>
      <c r="F2430" s="1"/>
      <c r="G2430" s="1"/>
      <c r="H2430" s="110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3"/>
      <c r="U2430" s="1"/>
      <c r="V2430" s="1"/>
    </row>
    <row r="2431" spans="1:22" x14ac:dyDescent="0.25">
      <c r="A2431" s="1"/>
      <c r="B2431" s="1"/>
      <c r="C2431" s="1"/>
      <c r="D2431" s="1"/>
      <c r="E2431" s="110"/>
      <c r="F2431" s="1"/>
      <c r="G2431" s="1"/>
      <c r="H2431" s="110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3"/>
      <c r="U2431" s="1"/>
      <c r="V2431" s="1"/>
    </row>
    <row r="2432" spans="1:22" x14ac:dyDescent="0.25">
      <c r="A2432" s="1"/>
      <c r="B2432" s="1"/>
      <c r="C2432" s="1"/>
      <c r="D2432" s="1"/>
      <c r="E2432" s="110"/>
      <c r="F2432" s="1"/>
      <c r="G2432" s="1"/>
      <c r="H2432" s="110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3"/>
      <c r="U2432" s="1"/>
      <c r="V2432" s="1"/>
    </row>
    <row r="2433" spans="1:22" x14ac:dyDescent="0.25">
      <c r="A2433" s="1"/>
      <c r="B2433" s="1"/>
      <c r="C2433" s="1"/>
      <c r="D2433" s="1"/>
      <c r="E2433" s="110"/>
      <c r="F2433" s="1"/>
      <c r="G2433" s="1"/>
      <c r="H2433" s="110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3"/>
      <c r="U2433" s="1"/>
      <c r="V2433" s="1"/>
    </row>
    <row r="2434" spans="1:22" x14ac:dyDescent="0.25">
      <c r="A2434" s="1"/>
      <c r="B2434" s="1"/>
      <c r="C2434" s="1"/>
      <c r="D2434" s="1"/>
      <c r="E2434" s="110"/>
      <c r="F2434" s="1"/>
      <c r="G2434" s="1"/>
      <c r="H2434" s="110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3"/>
      <c r="U2434" s="1"/>
      <c r="V2434" s="1"/>
    </row>
    <row r="2435" spans="1:22" x14ac:dyDescent="0.25">
      <c r="A2435" s="1"/>
      <c r="B2435" s="1"/>
      <c r="C2435" s="1"/>
      <c r="D2435" s="1"/>
      <c r="E2435" s="110"/>
      <c r="F2435" s="1"/>
      <c r="G2435" s="1"/>
      <c r="H2435" s="110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3"/>
      <c r="U2435" s="1"/>
      <c r="V2435" s="1"/>
    </row>
    <row r="2436" spans="1:22" x14ac:dyDescent="0.25">
      <c r="A2436" s="1"/>
      <c r="B2436" s="1"/>
      <c r="C2436" s="1"/>
      <c r="D2436" s="1"/>
      <c r="E2436" s="110"/>
      <c r="F2436" s="1"/>
      <c r="G2436" s="1"/>
      <c r="H2436" s="110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3"/>
      <c r="U2436" s="1"/>
      <c r="V2436" s="1"/>
    </row>
    <row r="2437" spans="1:22" x14ac:dyDescent="0.25">
      <c r="A2437" s="1"/>
      <c r="B2437" s="1"/>
      <c r="C2437" s="1"/>
      <c r="D2437" s="1"/>
      <c r="E2437" s="110"/>
      <c r="F2437" s="1"/>
      <c r="G2437" s="1"/>
      <c r="H2437" s="110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3"/>
      <c r="U2437" s="1"/>
      <c r="V2437" s="1"/>
    </row>
    <row r="2438" spans="1:22" x14ac:dyDescent="0.25">
      <c r="A2438" s="1"/>
      <c r="B2438" s="1"/>
      <c r="C2438" s="1"/>
      <c r="D2438" s="1"/>
      <c r="E2438" s="110"/>
      <c r="F2438" s="1"/>
      <c r="G2438" s="1"/>
      <c r="H2438" s="110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3"/>
      <c r="U2438" s="1"/>
      <c r="V2438" s="1"/>
    </row>
    <row r="2439" spans="1:22" x14ac:dyDescent="0.25">
      <c r="A2439" s="1"/>
      <c r="B2439" s="1"/>
      <c r="C2439" s="1"/>
      <c r="D2439" s="1"/>
      <c r="E2439" s="110"/>
      <c r="F2439" s="1"/>
      <c r="G2439" s="1"/>
      <c r="H2439" s="110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3"/>
      <c r="U2439" s="1"/>
      <c r="V2439" s="1"/>
    </row>
    <row r="2440" spans="1:22" x14ac:dyDescent="0.25">
      <c r="A2440" s="1"/>
      <c r="B2440" s="1"/>
      <c r="C2440" s="1"/>
      <c r="D2440" s="1"/>
      <c r="E2440" s="110"/>
      <c r="F2440" s="1"/>
      <c r="G2440" s="1"/>
      <c r="H2440" s="110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3"/>
      <c r="U2440" s="1"/>
      <c r="V2440" s="1"/>
    </row>
    <row r="2441" spans="1:22" x14ac:dyDescent="0.25">
      <c r="A2441" s="1"/>
      <c r="B2441" s="1"/>
      <c r="C2441" s="1"/>
      <c r="D2441" s="1"/>
      <c r="E2441" s="110"/>
      <c r="F2441" s="1"/>
      <c r="G2441" s="1"/>
      <c r="H2441" s="110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3"/>
      <c r="U2441" s="1"/>
      <c r="V2441" s="1"/>
    </row>
    <row r="2442" spans="1:22" x14ac:dyDescent="0.25">
      <c r="A2442" s="1"/>
      <c r="B2442" s="1"/>
      <c r="C2442" s="1"/>
      <c r="D2442" s="1"/>
      <c r="E2442" s="110"/>
      <c r="F2442" s="1"/>
      <c r="G2442" s="1"/>
      <c r="H2442" s="110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3"/>
      <c r="U2442" s="1"/>
      <c r="V2442" s="1"/>
    </row>
    <row r="2443" spans="1:22" x14ac:dyDescent="0.25">
      <c r="A2443" s="1"/>
      <c r="B2443" s="1"/>
      <c r="C2443" s="1"/>
      <c r="D2443" s="1"/>
      <c r="E2443" s="110"/>
      <c r="F2443" s="1"/>
      <c r="G2443" s="1"/>
      <c r="H2443" s="110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3"/>
      <c r="U2443" s="1"/>
      <c r="V2443" s="1"/>
    </row>
    <row r="2444" spans="1:22" x14ac:dyDescent="0.25">
      <c r="A2444" s="1"/>
      <c r="B2444" s="1"/>
      <c r="C2444" s="1"/>
      <c r="D2444" s="1"/>
      <c r="E2444" s="110"/>
      <c r="F2444" s="1"/>
      <c r="G2444" s="1"/>
      <c r="H2444" s="110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3"/>
      <c r="U2444" s="1"/>
      <c r="V2444" s="1"/>
    </row>
    <row r="2445" spans="1:22" x14ac:dyDescent="0.25">
      <c r="A2445" s="1"/>
      <c r="B2445" s="1"/>
      <c r="C2445" s="1"/>
      <c r="D2445" s="1"/>
      <c r="E2445" s="110"/>
      <c r="F2445" s="1"/>
      <c r="G2445" s="1"/>
      <c r="H2445" s="110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3"/>
      <c r="U2445" s="1"/>
      <c r="V2445" s="1"/>
    </row>
    <row r="2446" spans="1:22" x14ac:dyDescent="0.25">
      <c r="A2446" s="1"/>
      <c r="B2446" s="1"/>
      <c r="C2446" s="1"/>
      <c r="D2446" s="1"/>
      <c r="E2446" s="110"/>
      <c r="F2446" s="1"/>
      <c r="G2446" s="1"/>
      <c r="H2446" s="110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3"/>
      <c r="U2446" s="1"/>
      <c r="V2446" s="1"/>
    </row>
    <row r="2447" spans="1:22" x14ac:dyDescent="0.25">
      <c r="A2447" s="1"/>
      <c r="B2447" s="1"/>
      <c r="C2447" s="1"/>
      <c r="D2447" s="1"/>
      <c r="E2447" s="110"/>
      <c r="F2447" s="1"/>
      <c r="G2447" s="1"/>
      <c r="H2447" s="110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3"/>
      <c r="U2447" s="1"/>
      <c r="V2447" s="1"/>
    </row>
    <row r="2448" spans="1:22" x14ac:dyDescent="0.25">
      <c r="A2448" s="1"/>
      <c r="B2448" s="1"/>
      <c r="C2448" s="1"/>
      <c r="D2448" s="1"/>
      <c r="E2448" s="110"/>
      <c r="F2448" s="1"/>
      <c r="G2448" s="1"/>
      <c r="H2448" s="110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3"/>
      <c r="U2448" s="1"/>
      <c r="V2448" s="1"/>
    </row>
    <row r="2449" spans="1:22" x14ac:dyDescent="0.25">
      <c r="A2449" s="1"/>
      <c r="B2449" s="1"/>
      <c r="C2449" s="1"/>
      <c r="D2449" s="1"/>
      <c r="E2449" s="110"/>
      <c r="F2449" s="1"/>
      <c r="G2449" s="1"/>
      <c r="H2449" s="110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3"/>
      <c r="U2449" s="1"/>
      <c r="V2449" s="1"/>
    </row>
    <row r="2450" spans="1:22" x14ac:dyDescent="0.25">
      <c r="A2450" s="1"/>
      <c r="B2450" s="1"/>
      <c r="C2450" s="1"/>
      <c r="D2450" s="1"/>
      <c r="E2450" s="110"/>
      <c r="F2450" s="1"/>
      <c r="G2450" s="1"/>
      <c r="H2450" s="110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3"/>
      <c r="U2450" s="1"/>
      <c r="V2450" s="1"/>
    </row>
    <row r="2451" spans="1:22" x14ac:dyDescent="0.25">
      <c r="A2451" s="1"/>
      <c r="B2451" s="1"/>
      <c r="C2451" s="1"/>
      <c r="D2451" s="1"/>
      <c r="E2451" s="110"/>
      <c r="F2451" s="1"/>
      <c r="G2451" s="1"/>
      <c r="H2451" s="110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3"/>
      <c r="U2451" s="1"/>
      <c r="V2451" s="1"/>
    </row>
    <row r="2452" spans="1:22" x14ac:dyDescent="0.25">
      <c r="A2452" s="1"/>
      <c r="B2452" s="1"/>
      <c r="C2452" s="1"/>
      <c r="D2452" s="1"/>
      <c r="E2452" s="110"/>
      <c r="F2452" s="1"/>
      <c r="G2452" s="1"/>
      <c r="H2452" s="110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3"/>
      <c r="U2452" s="1"/>
      <c r="V2452" s="1"/>
    </row>
    <row r="2453" spans="1:22" x14ac:dyDescent="0.25">
      <c r="A2453" s="1"/>
      <c r="B2453" s="1"/>
      <c r="C2453" s="1"/>
      <c r="D2453" s="1"/>
      <c r="E2453" s="110"/>
      <c r="F2453" s="1"/>
      <c r="G2453" s="1"/>
      <c r="H2453" s="110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3"/>
      <c r="U2453" s="1"/>
      <c r="V2453" s="1"/>
    </row>
    <row r="2454" spans="1:22" x14ac:dyDescent="0.25">
      <c r="A2454" s="1"/>
      <c r="B2454" s="1"/>
      <c r="C2454" s="1"/>
      <c r="D2454" s="1"/>
      <c r="E2454" s="110"/>
      <c r="F2454" s="1"/>
      <c r="G2454" s="1"/>
      <c r="H2454" s="110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3"/>
      <c r="U2454" s="1"/>
      <c r="V2454" s="1"/>
    </row>
    <row r="2455" spans="1:22" x14ac:dyDescent="0.25">
      <c r="A2455" s="1"/>
      <c r="B2455" s="1"/>
      <c r="C2455" s="1"/>
      <c r="D2455" s="1"/>
      <c r="E2455" s="110"/>
      <c r="F2455" s="1"/>
      <c r="G2455" s="1"/>
      <c r="H2455" s="110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3"/>
      <c r="U2455" s="1"/>
      <c r="V2455" s="1"/>
    </row>
    <row r="2456" spans="1:22" x14ac:dyDescent="0.25">
      <c r="A2456" s="1"/>
      <c r="B2456" s="1"/>
      <c r="C2456" s="1"/>
      <c r="D2456" s="1"/>
      <c r="E2456" s="110"/>
      <c r="F2456" s="1"/>
      <c r="G2456" s="1"/>
      <c r="H2456" s="110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3"/>
      <c r="U2456" s="1"/>
      <c r="V2456" s="1"/>
    </row>
    <row r="2457" spans="1:22" x14ac:dyDescent="0.25">
      <c r="A2457" s="1"/>
      <c r="B2457" s="1"/>
      <c r="C2457" s="1"/>
      <c r="D2457" s="1"/>
      <c r="E2457" s="110"/>
      <c r="F2457" s="1"/>
      <c r="G2457" s="1"/>
      <c r="H2457" s="110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3"/>
      <c r="U2457" s="1"/>
      <c r="V2457" s="1"/>
    </row>
    <row r="2458" spans="1:22" x14ac:dyDescent="0.25">
      <c r="A2458" s="1"/>
      <c r="B2458" s="1"/>
      <c r="C2458" s="1"/>
      <c r="D2458" s="1"/>
      <c r="E2458" s="110"/>
      <c r="F2458" s="1"/>
      <c r="G2458" s="1"/>
      <c r="H2458" s="110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3"/>
      <c r="U2458" s="1"/>
      <c r="V2458" s="1"/>
    </row>
    <row r="2459" spans="1:22" x14ac:dyDescent="0.25">
      <c r="A2459" s="1"/>
      <c r="B2459" s="1"/>
      <c r="C2459" s="1"/>
      <c r="D2459" s="1"/>
      <c r="E2459" s="110"/>
      <c r="F2459" s="1"/>
      <c r="G2459" s="1"/>
      <c r="H2459" s="110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3"/>
      <c r="U2459" s="1"/>
      <c r="V2459" s="1"/>
    </row>
    <row r="2460" spans="1:22" x14ac:dyDescent="0.25">
      <c r="A2460" s="1"/>
      <c r="B2460" s="1"/>
      <c r="C2460" s="1"/>
      <c r="D2460" s="1"/>
      <c r="E2460" s="110"/>
      <c r="F2460" s="1"/>
      <c r="G2460" s="1"/>
      <c r="H2460" s="110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3"/>
      <c r="U2460" s="1"/>
      <c r="V2460" s="1"/>
    </row>
    <row r="2461" spans="1:22" x14ac:dyDescent="0.25">
      <c r="A2461" s="1"/>
      <c r="B2461" s="1"/>
      <c r="C2461" s="1"/>
      <c r="D2461" s="1"/>
      <c r="E2461" s="110"/>
      <c r="F2461" s="1"/>
      <c r="G2461" s="1"/>
      <c r="H2461" s="110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3"/>
      <c r="U2461" s="1"/>
      <c r="V2461" s="1"/>
    </row>
    <row r="2462" spans="1:22" x14ac:dyDescent="0.25">
      <c r="A2462" s="1"/>
      <c r="B2462" s="1"/>
      <c r="C2462" s="1"/>
      <c r="D2462" s="1"/>
      <c r="E2462" s="110"/>
      <c r="F2462" s="1"/>
      <c r="G2462" s="1"/>
      <c r="H2462" s="110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3"/>
      <c r="U2462" s="1"/>
      <c r="V2462" s="1"/>
    </row>
    <row r="2463" spans="1:22" x14ac:dyDescent="0.25">
      <c r="A2463" s="1"/>
      <c r="B2463" s="1"/>
      <c r="C2463" s="1"/>
      <c r="D2463" s="1"/>
      <c r="E2463" s="110"/>
      <c r="F2463" s="1"/>
      <c r="G2463" s="1"/>
      <c r="H2463" s="110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3"/>
      <c r="U2463" s="1"/>
      <c r="V2463" s="1"/>
    </row>
    <row r="2464" spans="1:22" x14ac:dyDescent="0.25">
      <c r="A2464" s="1"/>
      <c r="B2464" s="1"/>
      <c r="C2464" s="1"/>
      <c r="D2464" s="1"/>
      <c r="E2464" s="110"/>
      <c r="F2464" s="1"/>
      <c r="G2464" s="1"/>
      <c r="H2464" s="110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3"/>
      <c r="U2464" s="1"/>
      <c r="V2464" s="1"/>
    </row>
    <row r="2465" spans="1:22" x14ac:dyDescent="0.25">
      <c r="A2465" s="1"/>
      <c r="B2465" s="1"/>
      <c r="C2465" s="1"/>
      <c r="D2465" s="1"/>
      <c r="E2465" s="110"/>
      <c r="F2465" s="1"/>
      <c r="G2465" s="1"/>
      <c r="H2465" s="110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3"/>
      <c r="U2465" s="1"/>
      <c r="V2465" s="1"/>
    </row>
    <row r="2466" spans="1:22" x14ac:dyDescent="0.25">
      <c r="A2466" s="1"/>
      <c r="B2466" s="1"/>
      <c r="C2466" s="1"/>
      <c r="D2466" s="1"/>
      <c r="E2466" s="110"/>
      <c r="F2466" s="1"/>
      <c r="G2466" s="1"/>
      <c r="H2466" s="110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3"/>
      <c r="U2466" s="1"/>
      <c r="V2466" s="1"/>
    </row>
    <row r="2467" spans="1:22" x14ac:dyDescent="0.25">
      <c r="A2467" s="1"/>
      <c r="B2467" s="1"/>
      <c r="C2467" s="1"/>
      <c r="D2467" s="1"/>
      <c r="E2467" s="110"/>
      <c r="F2467" s="1"/>
      <c r="G2467" s="1"/>
      <c r="H2467" s="110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3"/>
      <c r="U2467" s="1"/>
      <c r="V2467" s="1"/>
    </row>
    <row r="2468" spans="1:22" x14ac:dyDescent="0.25">
      <c r="A2468" s="1"/>
      <c r="B2468" s="1"/>
      <c r="C2468" s="1"/>
      <c r="D2468" s="1"/>
      <c r="E2468" s="110"/>
      <c r="F2468" s="1"/>
      <c r="G2468" s="1"/>
      <c r="H2468" s="110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3"/>
      <c r="U2468" s="1"/>
      <c r="V2468" s="1"/>
    </row>
    <row r="2469" spans="1:22" x14ac:dyDescent="0.25">
      <c r="A2469" s="1"/>
      <c r="B2469" s="1"/>
      <c r="C2469" s="1"/>
      <c r="D2469" s="1"/>
      <c r="E2469" s="110"/>
      <c r="F2469" s="1"/>
      <c r="G2469" s="1"/>
      <c r="H2469" s="110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3"/>
      <c r="U2469" s="1"/>
      <c r="V2469" s="1"/>
    </row>
    <row r="2470" spans="1:22" x14ac:dyDescent="0.25">
      <c r="A2470" s="1"/>
      <c r="B2470" s="1"/>
      <c r="C2470" s="1"/>
      <c r="D2470" s="1"/>
      <c r="E2470" s="110"/>
      <c r="F2470" s="1"/>
      <c r="G2470" s="1"/>
      <c r="H2470" s="110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3"/>
      <c r="U2470" s="1"/>
      <c r="V2470" s="1"/>
    </row>
    <row r="2471" spans="1:22" x14ac:dyDescent="0.25">
      <c r="A2471" s="1"/>
      <c r="B2471" s="1"/>
      <c r="C2471" s="1"/>
      <c r="D2471" s="1"/>
      <c r="E2471" s="110"/>
      <c r="F2471" s="1"/>
      <c r="G2471" s="1"/>
      <c r="H2471" s="110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3"/>
      <c r="U2471" s="1"/>
      <c r="V2471" s="1"/>
    </row>
    <row r="2472" spans="1:22" x14ac:dyDescent="0.25">
      <c r="A2472" s="1"/>
      <c r="B2472" s="1"/>
      <c r="C2472" s="1"/>
      <c r="D2472" s="1"/>
      <c r="E2472" s="110"/>
      <c r="F2472" s="1"/>
      <c r="G2472" s="1"/>
      <c r="H2472" s="110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3"/>
      <c r="U2472" s="1"/>
      <c r="V2472" s="1"/>
    </row>
    <row r="2473" spans="1:22" x14ac:dyDescent="0.25">
      <c r="A2473" s="1"/>
      <c r="B2473" s="1"/>
      <c r="C2473" s="1"/>
      <c r="D2473" s="1"/>
      <c r="E2473" s="110"/>
      <c r="F2473" s="1"/>
      <c r="G2473" s="1"/>
      <c r="H2473" s="110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3"/>
      <c r="U2473" s="1"/>
      <c r="V2473" s="1"/>
    </row>
    <row r="2474" spans="1:22" x14ac:dyDescent="0.25">
      <c r="A2474" s="1"/>
      <c r="B2474" s="1"/>
      <c r="C2474" s="1"/>
      <c r="D2474" s="1"/>
      <c r="E2474" s="110"/>
      <c r="F2474" s="1"/>
      <c r="G2474" s="1"/>
      <c r="H2474" s="110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3"/>
      <c r="U2474" s="1"/>
      <c r="V2474" s="1"/>
    </row>
    <row r="2475" spans="1:22" x14ac:dyDescent="0.25">
      <c r="A2475" s="1"/>
      <c r="B2475" s="1"/>
      <c r="C2475" s="1"/>
      <c r="D2475" s="1"/>
      <c r="E2475" s="110"/>
      <c r="F2475" s="1"/>
      <c r="G2475" s="1"/>
      <c r="H2475" s="110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3"/>
      <c r="U2475" s="1"/>
      <c r="V2475" s="1"/>
    </row>
    <row r="2476" spans="1:22" x14ac:dyDescent="0.25">
      <c r="A2476" s="1"/>
      <c r="B2476" s="1"/>
      <c r="C2476" s="1"/>
      <c r="D2476" s="1"/>
      <c r="E2476" s="110"/>
      <c r="F2476" s="1"/>
      <c r="G2476" s="1"/>
      <c r="H2476" s="110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3"/>
      <c r="U2476" s="1"/>
      <c r="V2476" s="1"/>
    </row>
    <row r="2477" spans="1:22" x14ac:dyDescent="0.25">
      <c r="A2477" s="1"/>
      <c r="B2477" s="1"/>
      <c r="C2477" s="1"/>
      <c r="D2477" s="1"/>
      <c r="E2477" s="110"/>
      <c r="F2477" s="1"/>
      <c r="G2477" s="1"/>
      <c r="H2477" s="110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3"/>
      <c r="U2477" s="1"/>
      <c r="V2477" s="1"/>
    </row>
    <row r="2478" spans="1:22" x14ac:dyDescent="0.25">
      <c r="A2478" s="1"/>
      <c r="B2478" s="1"/>
      <c r="C2478" s="1"/>
      <c r="D2478" s="1"/>
      <c r="E2478" s="110"/>
      <c r="F2478" s="1"/>
      <c r="G2478" s="1"/>
      <c r="H2478" s="110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3"/>
      <c r="U2478" s="1"/>
      <c r="V2478" s="1"/>
    </row>
    <row r="2479" spans="1:22" x14ac:dyDescent="0.25">
      <c r="A2479" s="1"/>
      <c r="B2479" s="1"/>
      <c r="C2479" s="1"/>
      <c r="D2479" s="1"/>
      <c r="E2479" s="110"/>
      <c r="F2479" s="1"/>
      <c r="G2479" s="1"/>
      <c r="H2479" s="110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3"/>
      <c r="U2479" s="1"/>
      <c r="V2479" s="1"/>
    </row>
    <row r="2480" spans="1:22" x14ac:dyDescent="0.25">
      <c r="A2480" s="1"/>
      <c r="B2480" s="1"/>
      <c r="C2480" s="1"/>
      <c r="D2480" s="1"/>
      <c r="E2480" s="110"/>
      <c r="F2480" s="1"/>
      <c r="G2480" s="1"/>
      <c r="H2480" s="110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3"/>
      <c r="U2480" s="1"/>
      <c r="V2480" s="1"/>
    </row>
    <row r="2481" spans="1:22" x14ac:dyDescent="0.25">
      <c r="A2481" s="1"/>
      <c r="B2481" s="1"/>
      <c r="C2481" s="1"/>
      <c r="D2481" s="1"/>
      <c r="E2481" s="110"/>
      <c r="F2481" s="1"/>
      <c r="G2481" s="1"/>
      <c r="H2481" s="110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3"/>
      <c r="U2481" s="1"/>
      <c r="V2481" s="1"/>
    </row>
    <row r="2482" spans="1:22" x14ac:dyDescent="0.25">
      <c r="A2482" s="1"/>
      <c r="B2482" s="1"/>
      <c r="C2482" s="1"/>
      <c r="D2482" s="1"/>
      <c r="E2482" s="110"/>
      <c r="F2482" s="1"/>
      <c r="G2482" s="1"/>
      <c r="H2482" s="110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3"/>
      <c r="U2482" s="1"/>
      <c r="V2482" s="1"/>
    </row>
    <row r="2483" spans="1:22" x14ac:dyDescent="0.25">
      <c r="A2483" s="1"/>
      <c r="B2483" s="1"/>
      <c r="C2483" s="1"/>
      <c r="D2483" s="1"/>
      <c r="E2483" s="110"/>
      <c r="F2483" s="1"/>
      <c r="G2483" s="1"/>
      <c r="H2483" s="110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3"/>
      <c r="U2483" s="1"/>
      <c r="V2483" s="1"/>
    </row>
    <row r="2484" spans="1:22" x14ac:dyDescent="0.25">
      <c r="A2484" s="1"/>
      <c r="B2484" s="1"/>
      <c r="C2484" s="1"/>
      <c r="D2484" s="1"/>
      <c r="E2484" s="110"/>
      <c r="F2484" s="1"/>
      <c r="G2484" s="1"/>
      <c r="H2484" s="110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3"/>
      <c r="U2484" s="1"/>
      <c r="V2484" s="1"/>
    </row>
    <row r="2485" spans="1:22" x14ac:dyDescent="0.25">
      <c r="A2485" s="1"/>
      <c r="B2485" s="1"/>
      <c r="C2485" s="1"/>
      <c r="D2485" s="1"/>
      <c r="E2485" s="110"/>
      <c r="F2485" s="1"/>
      <c r="G2485" s="1"/>
      <c r="H2485" s="110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3"/>
      <c r="U2485" s="1"/>
      <c r="V2485" s="1"/>
    </row>
    <row r="2486" spans="1:22" x14ac:dyDescent="0.25">
      <c r="A2486" s="1"/>
      <c r="B2486" s="1"/>
      <c r="C2486" s="1"/>
      <c r="D2486" s="1"/>
      <c r="E2486" s="110"/>
      <c r="F2486" s="1"/>
      <c r="G2486" s="1"/>
      <c r="H2486" s="110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3"/>
      <c r="U2486" s="1"/>
      <c r="V2486" s="1"/>
    </row>
    <row r="2487" spans="1:22" x14ac:dyDescent="0.25">
      <c r="A2487" s="1"/>
      <c r="B2487" s="1"/>
      <c r="C2487" s="1"/>
      <c r="D2487" s="1"/>
      <c r="E2487" s="110"/>
      <c r="F2487" s="1"/>
      <c r="G2487" s="1"/>
      <c r="H2487" s="110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3"/>
      <c r="U2487" s="1"/>
      <c r="V2487" s="1"/>
    </row>
    <row r="2488" spans="1:22" x14ac:dyDescent="0.25">
      <c r="A2488" s="1"/>
      <c r="B2488" s="1"/>
      <c r="C2488" s="1"/>
      <c r="D2488" s="1"/>
      <c r="E2488" s="110"/>
      <c r="F2488" s="1"/>
      <c r="G2488" s="1"/>
      <c r="H2488" s="110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3"/>
      <c r="U2488" s="1"/>
      <c r="V2488" s="1"/>
    </row>
    <row r="2489" spans="1:22" x14ac:dyDescent="0.25">
      <c r="A2489" s="1"/>
      <c r="B2489" s="1"/>
      <c r="C2489" s="1"/>
      <c r="D2489" s="1"/>
      <c r="E2489" s="110"/>
      <c r="F2489" s="1"/>
      <c r="G2489" s="1"/>
      <c r="H2489" s="110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3"/>
      <c r="U2489" s="1"/>
      <c r="V2489" s="1"/>
    </row>
    <row r="2490" spans="1:22" x14ac:dyDescent="0.25">
      <c r="A2490" s="1"/>
      <c r="B2490" s="1"/>
      <c r="C2490" s="1"/>
      <c r="D2490" s="1"/>
      <c r="E2490" s="110"/>
      <c r="F2490" s="1"/>
      <c r="G2490" s="1"/>
      <c r="H2490" s="110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3"/>
      <c r="U2490" s="1"/>
      <c r="V2490" s="1"/>
    </row>
    <row r="2491" spans="1:22" x14ac:dyDescent="0.25">
      <c r="A2491" s="1"/>
      <c r="B2491" s="1"/>
      <c r="C2491" s="1"/>
      <c r="D2491" s="1"/>
      <c r="E2491" s="110"/>
      <c r="F2491" s="1"/>
      <c r="G2491" s="1"/>
      <c r="H2491" s="110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3"/>
      <c r="U2491" s="1"/>
      <c r="V2491" s="1"/>
    </row>
    <row r="2492" spans="1:22" x14ac:dyDescent="0.25">
      <c r="A2492" s="1"/>
      <c r="B2492" s="1"/>
      <c r="C2492" s="1"/>
      <c r="D2492" s="1"/>
      <c r="E2492" s="110"/>
      <c r="F2492" s="1"/>
      <c r="G2492" s="1"/>
      <c r="H2492" s="110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3"/>
      <c r="U2492" s="1"/>
      <c r="V2492" s="1"/>
    </row>
    <row r="2493" spans="1:22" x14ac:dyDescent="0.25">
      <c r="A2493" s="1"/>
      <c r="B2493" s="1"/>
      <c r="C2493" s="1"/>
      <c r="D2493" s="1"/>
      <c r="E2493" s="110"/>
      <c r="F2493" s="1"/>
      <c r="G2493" s="1"/>
      <c r="H2493" s="110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3"/>
      <c r="U2493" s="1"/>
      <c r="V2493" s="1"/>
    </row>
    <row r="2494" spans="1:22" x14ac:dyDescent="0.25">
      <c r="A2494" s="1"/>
      <c r="B2494" s="1"/>
      <c r="C2494" s="1"/>
      <c r="D2494" s="1"/>
      <c r="E2494" s="110"/>
      <c r="F2494" s="1"/>
      <c r="G2494" s="1"/>
      <c r="H2494" s="110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3"/>
      <c r="U2494" s="1"/>
      <c r="V2494" s="1"/>
    </row>
    <row r="2495" spans="1:22" x14ac:dyDescent="0.25">
      <c r="A2495" s="1"/>
      <c r="B2495" s="1"/>
      <c r="C2495" s="1"/>
      <c r="D2495" s="1"/>
      <c r="E2495" s="110"/>
      <c r="F2495" s="1"/>
      <c r="G2495" s="1"/>
      <c r="H2495" s="110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3"/>
      <c r="U2495" s="1"/>
      <c r="V2495" s="1"/>
    </row>
    <row r="2496" spans="1:22" x14ac:dyDescent="0.25">
      <c r="A2496" s="1"/>
      <c r="B2496" s="1"/>
      <c r="C2496" s="1"/>
      <c r="D2496" s="1"/>
      <c r="E2496" s="110"/>
      <c r="F2496" s="1"/>
      <c r="G2496" s="1"/>
      <c r="H2496" s="110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3"/>
      <c r="U2496" s="1"/>
      <c r="V2496" s="1"/>
    </row>
    <row r="2497" spans="1:22" x14ac:dyDescent="0.25">
      <c r="A2497" s="1"/>
      <c r="B2497" s="1"/>
      <c r="C2497" s="1"/>
      <c r="D2497" s="1"/>
      <c r="E2497" s="110"/>
      <c r="F2497" s="1"/>
      <c r="G2497" s="1"/>
      <c r="H2497" s="110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3"/>
      <c r="U2497" s="1"/>
      <c r="V2497" s="1"/>
    </row>
    <row r="2498" spans="1:22" x14ac:dyDescent="0.25">
      <c r="A2498" s="1"/>
      <c r="B2498" s="1"/>
      <c r="C2498" s="1"/>
      <c r="D2498" s="1"/>
      <c r="E2498" s="110"/>
      <c r="F2498" s="1"/>
      <c r="G2498" s="1"/>
      <c r="H2498" s="110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3"/>
      <c r="U2498" s="1"/>
      <c r="V2498" s="1"/>
    </row>
    <row r="2499" spans="1:22" x14ac:dyDescent="0.25">
      <c r="A2499" s="1"/>
      <c r="B2499" s="1"/>
      <c r="C2499" s="1"/>
      <c r="D2499" s="1"/>
      <c r="E2499" s="110"/>
      <c r="F2499" s="1"/>
      <c r="G2499" s="1"/>
      <c r="H2499" s="110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3"/>
      <c r="U2499" s="1"/>
      <c r="V2499" s="1"/>
    </row>
    <row r="2500" spans="1:22" x14ac:dyDescent="0.25">
      <c r="A2500" s="1"/>
      <c r="B2500" s="1"/>
      <c r="C2500" s="1"/>
      <c r="D2500" s="1"/>
      <c r="E2500" s="110"/>
      <c r="F2500" s="1"/>
      <c r="G2500" s="1"/>
      <c r="H2500" s="110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3"/>
      <c r="U2500" s="1"/>
      <c r="V2500" s="1"/>
    </row>
    <row r="2501" spans="1:22" x14ac:dyDescent="0.25">
      <c r="A2501" s="1"/>
      <c r="B2501" s="1"/>
      <c r="C2501" s="1"/>
      <c r="D2501" s="1"/>
      <c r="E2501" s="110"/>
      <c r="F2501" s="1"/>
      <c r="G2501" s="1"/>
      <c r="H2501" s="110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3"/>
      <c r="U2501" s="1"/>
      <c r="V2501" s="1"/>
    </row>
    <row r="2502" spans="1:22" x14ac:dyDescent="0.25">
      <c r="A2502" s="1"/>
      <c r="B2502" s="1"/>
      <c r="C2502" s="1"/>
      <c r="D2502" s="1"/>
      <c r="E2502" s="110"/>
      <c r="F2502" s="1"/>
      <c r="G2502" s="1"/>
      <c r="H2502" s="110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3"/>
      <c r="U2502" s="1"/>
      <c r="V2502" s="1"/>
    </row>
    <row r="2503" spans="1:22" x14ac:dyDescent="0.25">
      <c r="A2503" s="1"/>
      <c r="B2503" s="1"/>
      <c r="C2503" s="1"/>
      <c r="D2503" s="1"/>
      <c r="E2503" s="110"/>
      <c r="F2503" s="1"/>
      <c r="G2503" s="1"/>
      <c r="H2503" s="110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3"/>
      <c r="U2503" s="1"/>
      <c r="V2503" s="1"/>
    </row>
    <row r="2504" spans="1:22" x14ac:dyDescent="0.25">
      <c r="A2504" s="1"/>
      <c r="B2504" s="1"/>
      <c r="C2504" s="1"/>
      <c r="D2504" s="1"/>
      <c r="E2504" s="110"/>
      <c r="F2504" s="1"/>
      <c r="G2504" s="1"/>
      <c r="H2504" s="110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3"/>
      <c r="U2504" s="1"/>
      <c r="V2504" s="1"/>
    </row>
    <row r="2505" spans="1:22" x14ac:dyDescent="0.25">
      <c r="A2505" s="1"/>
      <c r="B2505" s="1"/>
      <c r="C2505" s="1"/>
      <c r="D2505" s="1"/>
      <c r="E2505" s="110"/>
      <c r="F2505" s="1"/>
      <c r="G2505" s="1"/>
      <c r="H2505" s="110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3"/>
      <c r="U2505" s="1"/>
      <c r="V2505" s="1"/>
    </row>
    <row r="2506" spans="1:22" x14ac:dyDescent="0.25">
      <c r="A2506" s="1"/>
      <c r="B2506" s="1"/>
      <c r="C2506" s="1"/>
      <c r="D2506" s="1"/>
      <c r="E2506" s="110"/>
      <c r="F2506" s="1"/>
      <c r="G2506" s="1"/>
      <c r="H2506" s="110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3"/>
      <c r="U2506" s="1"/>
      <c r="V2506" s="1"/>
    </row>
    <row r="2507" spans="1:22" x14ac:dyDescent="0.25">
      <c r="A2507" s="1"/>
      <c r="B2507" s="1"/>
      <c r="C2507" s="1"/>
      <c r="D2507" s="1"/>
      <c r="E2507" s="110"/>
      <c r="F2507" s="1"/>
      <c r="G2507" s="1"/>
      <c r="H2507" s="110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3"/>
      <c r="U2507" s="1"/>
      <c r="V2507" s="1"/>
    </row>
    <row r="2508" spans="1:22" x14ac:dyDescent="0.25">
      <c r="A2508" s="1"/>
      <c r="B2508" s="1"/>
      <c r="C2508" s="1"/>
      <c r="D2508" s="1"/>
      <c r="E2508" s="110"/>
      <c r="F2508" s="1"/>
      <c r="G2508" s="1"/>
      <c r="H2508" s="110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3"/>
      <c r="U2508" s="1"/>
      <c r="V2508" s="1"/>
    </row>
    <row r="2509" spans="1:22" x14ac:dyDescent="0.25">
      <c r="A2509" s="1"/>
      <c r="B2509" s="1"/>
      <c r="C2509" s="1"/>
      <c r="D2509" s="1"/>
      <c r="E2509" s="110"/>
      <c r="F2509" s="1"/>
      <c r="G2509" s="1"/>
      <c r="H2509" s="110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3"/>
      <c r="U2509" s="1"/>
      <c r="V2509" s="1"/>
    </row>
    <row r="2510" spans="1:22" x14ac:dyDescent="0.25">
      <c r="A2510" s="1"/>
      <c r="B2510" s="1"/>
      <c r="C2510" s="1"/>
      <c r="D2510" s="1"/>
      <c r="E2510" s="110"/>
      <c r="F2510" s="1"/>
      <c r="G2510" s="1"/>
      <c r="H2510" s="110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3"/>
      <c r="U2510" s="1"/>
      <c r="V2510" s="1"/>
    </row>
    <row r="2511" spans="1:22" x14ac:dyDescent="0.25">
      <c r="A2511" s="1"/>
      <c r="B2511" s="1"/>
      <c r="C2511" s="1"/>
      <c r="D2511" s="1"/>
      <c r="E2511" s="110"/>
      <c r="F2511" s="1"/>
      <c r="G2511" s="1"/>
      <c r="H2511" s="110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3"/>
      <c r="U2511" s="1"/>
      <c r="V2511" s="1"/>
    </row>
    <row r="2512" spans="1:22" x14ac:dyDescent="0.25">
      <c r="A2512" s="1"/>
      <c r="B2512" s="1"/>
      <c r="C2512" s="1"/>
      <c r="D2512" s="1"/>
      <c r="E2512" s="110"/>
      <c r="F2512" s="1"/>
      <c r="G2512" s="1"/>
      <c r="H2512" s="110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3"/>
      <c r="U2512" s="1"/>
      <c r="V2512" s="1"/>
    </row>
    <row r="2513" spans="1:22" x14ac:dyDescent="0.25">
      <c r="A2513" s="1"/>
      <c r="B2513" s="1"/>
      <c r="C2513" s="1"/>
      <c r="D2513" s="1"/>
      <c r="E2513" s="110"/>
      <c r="F2513" s="1"/>
      <c r="G2513" s="1"/>
      <c r="H2513" s="110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3"/>
      <c r="U2513" s="1"/>
      <c r="V2513" s="1"/>
    </row>
    <row r="2514" spans="1:22" x14ac:dyDescent="0.25">
      <c r="A2514" s="1"/>
      <c r="B2514" s="1"/>
      <c r="C2514" s="1"/>
      <c r="D2514" s="1"/>
      <c r="E2514" s="110"/>
      <c r="F2514" s="1"/>
      <c r="G2514" s="1"/>
      <c r="H2514" s="110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3"/>
      <c r="U2514" s="1"/>
      <c r="V2514" s="1"/>
    </row>
    <row r="2515" spans="1:22" x14ac:dyDescent="0.25">
      <c r="A2515" s="1"/>
      <c r="B2515" s="1"/>
      <c r="C2515" s="1"/>
      <c r="D2515" s="1"/>
      <c r="E2515" s="110"/>
      <c r="F2515" s="1"/>
      <c r="G2515" s="1"/>
      <c r="H2515" s="110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3"/>
      <c r="U2515" s="1"/>
      <c r="V2515" s="1"/>
    </row>
    <row r="2516" spans="1:22" x14ac:dyDescent="0.25">
      <c r="A2516" s="1"/>
      <c r="B2516" s="1"/>
      <c r="C2516" s="1"/>
      <c r="D2516" s="1"/>
      <c r="E2516" s="110"/>
      <c r="F2516" s="1"/>
      <c r="G2516" s="1"/>
      <c r="H2516" s="110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3"/>
      <c r="U2516" s="1"/>
      <c r="V2516" s="1"/>
    </row>
    <row r="2517" spans="1:22" x14ac:dyDescent="0.25">
      <c r="A2517" s="1"/>
      <c r="B2517" s="1"/>
      <c r="C2517" s="1"/>
      <c r="D2517" s="1"/>
      <c r="E2517" s="110"/>
      <c r="F2517" s="1"/>
      <c r="G2517" s="1"/>
      <c r="H2517" s="110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3"/>
      <c r="U2517" s="1"/>
      <c r="V2517" s="1"/>
    </row>
    <row r="2518" spans="1:22" x14ac:dyDescent="0.25">
      <c r="A2518" s="1"/>
      <c r="B2518" s="1"/>
      <c r="C2518" s="1"/>
      <c r="D2518" s="1"/>
      <c r="E2518" s="110"/>
      <c r="F2518" s="1"/>
      <c r="G2518" s="1"/>
      <c r="H2518" s="110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3"/>
      <c r="U2518" s="1"/>
      <c r="V2518" s="1"/>
    </row>
    <row r="2519" spans="1:22" x14ac:dyDescent="0.25">
      <c r="A2519" s="1"/>
      <c r="B2519" s="1"/>
      <c r="C2519" s="1"/>
      <c r="D2519" s="1"/>
      <c r="E2519" s="110"/>
      <c r="F2519" s="1"/>
      <c r="G2519" s="1"/>
      <c r="H2519" s="110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3"/>
      <c r="U2519" s="1"/>
      <c r="V2519" s="1"/>
    </row>
    <row r="2520" spans="1:22" x14ac:dyDescent="0.25">
      <c r="A2520" s="1"/>
      <c r="B2520" s="1"/>
      <c r="C2520" s="1"/>
      <c r="D2520" s="1"/>
      <c r="E2520" s="110"/>
      <c r="F2520" s="1"/>
      <c r="G2520" s="1"/>
      <c r="H2520" s="110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3"/>
      <c r="U2520" s="1"/>
      <c r="V2520" s="1"/>
    </row>
    <row r="2521" spans="1:22" x14ac:dyDescent="0.25">
      <c r="A2521" s="1"/>
      <c r="B2521" s="1"/>
      <c r="C2521" s="1"/>
      <c r="D2521" s="1"/>
      <c r="E2521" s="110"/>
      <c r="F2521" s="1"/>
      <c r="G2521" s="1"/>
      <c r="H2521" s="110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3"/>
      <c r="U2521" s="1"/>
      <c r="V2521" s="1"/>
    </row>
    <row r="2522" spans="1:22" x14ac:dyDescent="0.25">
      <c r="A2522" s="1"/>
      <c r="B2522" s="1"/>
      <c r="C2522" s="1"/>
      <c r="D2522" s="1"/>
      <c r="E2522" s="110"/>
      <c r="F2522" s="1"/>
      <c r="G2522" s="1"/>
      <c r="H2522" s="110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3"/>
      <c r="U2522" s="1"/>
      <c r="V2522" s="1"/>
    </row>
    <row r="2523" spans="1:22" x14ac:dyDescent="0.25">
      <c r="A2523" s="1"/>
      <c r="B2523" s="1"/>
      <c r="C2523" s="1"/>
      <c r="D2523" s="1"/>
      <c r="E2523" s="110"/>
      <c r="F2523" s="1"/>
      <c r="G2523" s="1"/>
      <c r="H2523" s="110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3"/>
      <c r="U2523" s="1"/>
      <c r="V2523" s="1"/>
    </row>
    <row r="2524" spans="1:22" x14ac:dyDescent="0.25">
      <c r="A2524" s="1"/>
      <c r="B2524" s="1"/>
      <c r="C2524" s="1"/>
      <c r="D2524" s="1"/>
      <c r="E2524" s="110"/>
      <c r="F2524" s="1"/>
      <c r="G2524" s="1"/>
      <c r="H2524" s="110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3"/>
      <c r="U2524" s="1"/>
      <c r="V2524" s="1"/>
    </row>
    <row r="2525" spans="1:22" x14ac:dyDescent="0.25">
      <c r="A2525" s="1"/>
      <c r="B2525" s="1"/>
      <c r="C2525" s="1"/>
      <c r="D2525" s="1"/>
      <c r="E2525" s="110"/>
      <c r="F2525" s="1"/>
      <c r="G2525" s="1"/>
      <c r="H2525" s="110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3"/>
      <c r="U2525" s="1"/>
      <c r="V2525" s="1"/>
    </row>
    <row r="2526" spans="1:22" x14ac:dyDescent="0.25">
      <c r="A2526" s="1"/>
      <c r="B2526" s="1"/>
      <c r="C2526" s="1"/>
      <c r="D2526" s="1"/>
      <c r="E2526" s="110"/>
      <c r="F2526" s="1"/>
      <c r="G2526" s="1"/>
      <c r="H2526" s="110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3"/>
      <c r="U2526" s="1"/>
      <c r="V2526" s="1"/>
    </row>
    <row r="2527" spans="1:22" x14ac:dyDescent="0.25">
      <c r="A2527" s="1"/>
      <c r="B2527" s="1"/>
      <c r="C2527" s="1"/>
      <c r="D2527" s="1"/>
      <c r="E2527" s="110"/>
      <c r="F2527" s="1"/>
      <c r="G2527" s="1"/>
      <c r="H2527" s="110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3"/>
      <c r="U2527" s="1"/>
      <c r="V2527" s="1"/>
    </row>
    <row r="2528" spans="1:22" x14ac:dyDescent="0.25">
      <c r="A2528" s="1"/>
      <c r="B2528" s="1"/>
      <c r="C2528" s="1"/>
      <c r="D2528" s="1"/>
      <c r="E2528" s="110"/>
      <c r="F2528" s="1"/>
      <c r="G2528" s="1"/>
      <c r="H2528" s="110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3"/>
      <c r="U2528" s="1"/>
      <c r="V2528" s="1"/>
    </row>
    <row r="2529" spans="1:22" x14ac:dyDescent="0.25">
      <c r="A2529" s="1"/>
      <c r="B2529" s="1"/>
      <c r="C2529" s="1"/>
      <c r="D2529" s="1"/>
      <c r="E2529" s="110"/>
      <c r="F2529" s="1"/>
      <c r="G2529" s="1"/>
      <c r="H2529" s="110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3"/>
      <c r="U2529" s="1"/>
      <c r="V2529" s="1"/>
    </row>
    <row r="2530" spans="1:22" x14ac:dyDescent="0.25">
      <c r="A2530" s="1"/>
      <c r="B2530" s="1"/>
      <c r="C2530" s="1"/>
      <c r="D2530" s="1"/>
      <c r="E2530" s="110"/>
      <c r="F2530" s="1"/>
      <c r="G2530" s="1"/>
      <c r="H2530" s="110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3"/>
      <c r="U2530" s="1"/>
      <c r="V2530" s="1"/>
    </row>
    <row r="2531" spans="1:22" x14ac:dyDescent="0.25">
      <c r="A2531" s="1"/>
      <c r="B2531" s="1"/>
      <c r="C2531" s="1"/>
      <c r="D2531" s="1"/>
      <c r="E2531" s="110"/>
      <c r="F2531" s="1"/>
      <c r="G2531" s="1"/>
      <c r="H2531" s="110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3"/>
      <c r="U2531" s="1"/>
      <c r="V2531" s="1"/>
    </row>
    <row r="2532" spans="1:22" x14ac:dyDescent="0.25">
      <c r="A2532" s="1"/>
      <c r="B2532" s="1"/>
      <c r="C2532" s="1"/>
      <c r="D2532" s="1"/>
      <c r="E2532" s="110"/>
      <c r="F2532" s="1"/>
      <c r="G2532" s="1"/>
      <c r="H2532" s="110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3"/>
      <c r="U2532" s="1"/>
      <c r="V2532" s="1"/>
    </row>
    <row r="2533" spans="1:22" x14ac:dyDescent="0.25">
      <c r="A2533" s="1"/>
      <c r="B2533" s="1"/>
      <c r="C2533" s="1"/>
      <c r="D2533" s="1"/>
      <c r="E2533" s="110"/>
      <c r="F2533" s="1"/>
      <c r="G2533" s="1"/>
      <c r="H2533" s="110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3"/>
      <c r="U2533" s="1"/>
      <c r="V2533" s="1"/>
    </row>
    <row r="2534" spans="1:22" x14ac:dyDescent="0.25">
      <c r="A2534" s="1"/>
      <c r="B2534" s="1"/>
      <c r="C2534" s="1"/>
      <c r="D2534" s="1"/>
      <c r="E2534" s="110"/>
      <c r="F2534" s="1"/>
      <c r="G2534" s="1"/>
      <c r="H2534" s="110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3"/>
      <c r="U2534" s="1"/>
      <c r="V2534" s="1"/>
    </row>
    <row r="2535" spans="1:22" x14ac:dyDescent="0.25">
      <c r="A2535" s="1"/>
      <c r="B2535" s="1"/>
      <c r="C2535" s="1"/>
      <c r="D2535" s="1"/>
      <c r="E2535" s="110"/>
      <c r="F2535" s="1"/>
      <c r="G2535" s="1"/>
      <c r="H2535" s="110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3"/>
      <c r="U2535" s="1"/>
      <c r="V2535" s="1"/>
    </row>
    <row r="2536" spans="1:22" x14ac:dyDescent="0.25">
      <c r="A2536" s="1"/>
      <c r="B2536" s="1"/>
      <c r="C2536" s="1"/>
      <c r="D2536" s="1"/>
      <c r="E2536" s="110"/>
      <c r="F2536" s="1"/>
      <c r="G2536" s="1"/>
      <c r="H2536" s="110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3"/>
      <c r="U2536" s="1"/>
      <c r="V2536" s="1"/>
    </row>
    <row r="2537" spans="1:22" x14ac:dyDescent="0.25">
      <c r="A2537" s="1"/>
      <c r="B2537" s="1"/>
      <c r="C2537" s="1"/>
      <c r="D2537" s="1"/>
      <c r="E2537" s="110"/>
      <c r="F2537" s="1"/>
      <c r="G2537" s="1"/>
      <c r="H2537" s="110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3"/>
      <c r="U2537" s="1"/>
      <c r="V2537" s="1"/>
    </row>
    <row r="2538" spans="1:22" x14ac:dyDescent="0.25">
      <c r="A2538" s="1"/>
      <c r="B2538" s="1"/>
      <c r="C2538" s="1"/>
      <c r="D2538" s="1"/>
      <c r="E2538" s="110"/>
      <c r="F2538" s="1"/>
      <c r="G2538" s="1"/>
      <c r="H2538" s="110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3"/>
      <c r="U2538" s="1"/>
      <c r="V2538" s="1"/>
    </row>
    <row r="2539" spans="1:22" x14ac:dyDescent="0.25">
      <c r="A2539" s="1"/>
      <c r="B2539" s="1"/>
      <c r="C2539" s="1"/>
      <c r="D2539" s="1"/>
      <c r="E2539" s="110"/>
      <c r="F2539" s="1"/>
      <c r="G2539" s="1"/>
      <c r="H2539" s="110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3"/>
      <c r="U2539" s="1"/>
      <c r="V2539" s="1"/>
    </row>
    <row r="2540" spans="1:22" x14ac:dyDescent="0.25">
      <c r="A2540" s="1"/>
      <c r="B2540" s="1"/>
      <c r="C2540" s="1"/>
      <c r="D2540" s="1"/>
      <c r="E2540" s="110"/>
      <c r="F2540" s="1"/>
      <c r="G2540" s="1"/>
      <c r="H2540" s="110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3"/>
      <c r="U2540" s="1"/>
      <c r="V2540" s="1"/>
    </row>
    <row r="2541" spans="1:22" x14ac:dyDescent="0.25">
      <c r="A2541" s="1"/>
      <c r="B2541" s="1"/>
      <c r="C2541" s="1"/>
      <c r="D2541" s="1"/>
      <c r="E2541" s="110"/>
      <c r="F2541" s="1"/>
      <c r="G2541" s="1"/>
      <c r="H2541" s="110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3"/>
      <c r="U2541" s="1"/>
      <c r="V2541" s="1"/>
    </row>
    <row r="2542" spans="1:22" x14ac:dyDescent="0.25">
      <c r="A2542" s="1"/>
      <c r="B2542" s="1"/>
      <c r="C2542" s="1"/>
      <c r="D2542" s="1"/>
      <c r="E2542" s="110"/>
      <c r="F2542" s="1"/>
      <c r="G2542" s="1"/>
      <c r="H2542" s="110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3"/>
      <c r="U2542" s="1"/>
      <c r="V2542" s="1"/>
    </row>
    <row r="2543" spans="1:22" x14ac:dyDescent="0.25">
      <c r="A2543" s="1"/>
      <c r="B2543" s="1"/>
      <c r="C2543" s="1"/>
      <c r="D2543" s="1"/>
      <c r="E2543" s="110"/>
      <c r="F2543" s="1"/>
      <c r="G2543" s="1"/>
      <c r="H2543" s="110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3"/>
      <c r="U2543" s="1"/>
      <c r="V2543" s="1"/>
    </row>
    <row r="2544" spans="1:22" x14ac:dyDescent="0.25">
      <c r="A2544" s="1"/>
      <c r="B2544" s="1"/>
      <c r="C2544" s="1"/>
      <c r="D2544" s="1"/>
      <c r="E2544" s="110"/>
      <c r="F2544" s="1"/>
      <c r="G2544" s="1"/>
      <c r="H2544" s="110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3"/>
      <c r="U2544" s="1"/>
      <c r="V2544" s="1"/>
    </row>
    <row r="2545" spans="1:22" x14ac:dyDescent="0.25">
      <c r="A2545" s="1"/>
      <c r="B2545" s="1"/>
      <c r="C2545" s="1"/>
      <c r="D2545" s="1"/>
      <c r="E2545" s="110"/>
      <c r="F2545" s="1"/>
      <c r="G2545" s="1"/>
      <c r="H2545" s="110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3"/>
      <c r="U2545" s="1"/>
      <c r="V2545" s="1"/>
    </row>
    <row r="2546" spans="1:22" x14ac:dyDescent="0.25">
      <c r="A2546" s="1"/>
      <c r="B2546" s="1"/>
      <c r="C2546" s="1"/>
      <c r="D2546" s="1"/>
      <c r="E2546" s="110"/>
      <c r="F2546" s="1"/>
      <c r="G2546" s="1"/>
      <c r="H2546" s="110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3"/>
      <c r="U2546" s="1"/>
      <c r="V2546" s="1"/>
    </row>
    <row r="2547" spans="1:22" x14ac:dyDescent="0.25">
      <c r="A2547" s="1"/>
      <c r="B2547" s="1"/>
      <c r="C2547" s="1"/>
      <c r="D2547" s="1"/>
      <c r="E2547" s="110"/>
      <c r="F2547" s="1"/>
      <c r="G2547" s="1"/>
      <c r="H2547" s="110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3"/>
      <c r="U2547" s="1"/>
      <c r="V2547" s="1"/>
    </row>
    <row r="2548" spans="1:22" x14ac:dyDescent="0.25">
      <c r="A2548" s="1"/>
      <c r="B2548" s="1"/>
      <c r="C2548" s="1"/>
      <c r="D2548" s="1"/>
      <c r="E2548" s="110"/>
      <c r="F2548" s="1"/>
      <c r="G2548" s="1"/>
      <c r="H2548" s="110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3"/>
      <c r="U2548" s="1"/>
      <c r="V2548" s="1"/>
    </row>
    <row r="2549" spans="1:22" x14ac:dyDescent="0.25">
      <c r="A2549" s="1"/>
      <c r="B2549" s="1"/>
      <c r="C2549" s="1"/>
      <c r="D2549" s="1"/>
      <c r="E2549" s="110"/>
      <c r="F2549" s="1"/>
      <c r="G2549" s="1"/>
      <c r="H2549" s="110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3"/>
      <c r="U2549" s="1"/>
      <c r="V2549" s="1"/>
    </row>
    <row r="2550" spans="1:22" x14ac:dyDescent="0.25">
      <c r="A2550" s="1"/>
      <c r="B2550" s="1"/>
      <c r="C2550" s="1"/>
      <c r="D2550" s="1"/>
      <c r="E2550" s="110"/>
      <c r="F2550" s="1"/>
      <c r="G2550" s="1"/>
      <c r="H2550" s="110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3"/>
      <c r="U2550" s="1"/>
      <c r="V2550" s="1"/>
    </row>
    <row r="2551" spans="1:22" x14ac:dyDescent="0.25">
      <c r="A2551" s="1"/>
      <c r="B2551" s="1"/>
      <c r="C2551" s="1"/>
      <c r="D2551" s="1"/>
      <c r="E2551" s="110"/>
      <c r="F2551" s="1"/>
      <c r="G2551" s="1"/>
      <c r="H2551" s="110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3"/>
      <c r="U2551" s="1"/>
      <c r="V2551" s="1"/>
    </row>
    <row r="2552" spans="1:22" x14ac:dyDescent="0.25">
      <c r="A2552" s="1"/>
      <c r="B2552" s="1"/>
      <c r="C2552" s="1"/>
      <c r="D2552" s="1"/>
      <c r="E2552" s="110"/>
      <c r="F2552" s="1"/>
      <c r="G2552" s="1"/>
      <c r="H2552" s="110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3"/>
      <c r="U2552" s="1"/>
      <c r="V2552" s="1"/>
    </row>
    <row r="2553" spans="1:22" x14ac:dyDescent="0.25">
      <c r="A2553" s="1"/>
      <c r="B2553" s="1"/>
      <c r="C2553" s="1"/>
      <c r="D2553" s="1"/>
      <c r="E2553" s="110"/>
      <c r="F2553" s="1"/>
      <c r="G2553" s="1"/>
      <c r="H2553" s="110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3"/>
      <c r="U2553" s="1"/>
      <c r="V2553" s="1"/>
    </row>
    <row r="2554" spans="1:22" x14ac:dyDescent="0.25">
      <c r="A2554" s="1"/>
      <c r="B2554" s="1"/>
      <c r="C2554" s="1"/>
      <c r="D2554" s="1"/>
      <c r="E2554" s="110"/>
      <c r="F2554" s="1"/>
      <c r="G2554" s="1"/>
      <c r="H2554" s="110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3"/>
      <c r="U2554" s="1"/>
      <c r="V2554" s="1"/>
    </row>
    <row r="2555" spans="1:22" x14ac:dyDescent="0.25">
      <c r="A2555" s="1"/>
      <c r="B2555" s="1"/>
      <c r="C2555" s="1"/>
      <c r="D2555" s="1"/>
      <c r="E2555" s="110"/>
      <c r="F2555" s="1"/>
      <c r="G2555" s="1"/>
      <c r="H2555" s="110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3"/>
      <c r="U2555" s="1"/>
      <c r="V2555" s="1"/>
    </row>
    <row r="2556" spans="1:22" x14ac:dyDescent="0.25">
      <c r="A2556" s="1"/>
      <c r="B2556" s="1"/>
      <c r="C2556" s="1"/>
      <c r="D2556" s="1"/>
      <c r="E2556" s="110"/>
      <c r="F2556" s="1"/>
      <c r="G2556" s="1"/>
      <c r="H2556" s="110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3"/>
      <c r="U2556" s="1"/>
      <c r="V2556" s="1"/>
    </row>
    <row r="2557" spans="1:22" x14ac:dyDescent="0.25">
      <c r="A2557" s="1"/>
      <c r="B2557" s="1"/>
      <c r="C2557" s="1"/>
      <c r="D2557" s="1"/>
      <c r="E2557" s="110"/>
      <c r="F2557" s="1"/>
      <c r="G2557" s="1"/>
      <c r="H2557" s="110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3"/>
      <c r="U2557" s="1"/>
      <c r="V2557" s="1"/>
    </row>
    <row r="2558" spans="1:22" x14ac:dyDescent="0.25">
      <c r="A2558" s="1"/>
      <c r="B2558" s="1"/>
      <c r="C2558" s="1"/>
      <c r="D2558" s="1"/>
      <c r="E2558" s="110"/>
      <c r="F2558" s="1"/>
      <c r="G2558" s="1"/>
      <c r="H2558" s="110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3"/>
      <c r="U2558" s="1"/>
      <c r="V2558" s="1"/>
    </row>
    <row r="2559" spans="1:22" x14ac:dyDescent="0.25">
      <c r="A2559" s="1"/>
      <c r="B2559" s="1"/>
      <c r="C2559" s="1"/>
      <c r="D2559" s="1"/>
      <c r="E2559" s="110"/>
      <c r="F2559" s="1"/>
      <c r="G2559" s="1"/>
      <c r="H2559" s="110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3"/>
      <c r="U2559" s="1"/>
      <c r="V2559" s="1"/>
    </row>
    <row r="2560" spans="1:22" x14ac:dyDescent="0.25">
      <c r="A2560" s="1"/>
      <c r="B2560" s="1"/>
      <c r="C2560" s="1"/>
      <c r="D2560" s="1"/>
      <c r="E2560" s="110"/>
      <c r="F2560" s="1"/>
      <c r="G2560" s="1"/>
      <c r="H2560" s="110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3"/>
      <c r="U2560" s="1"/>
      <c r="V2560" s="1"/>
    </row>
    <row r="2561" spans="1:22" x14ac:dyDescent="0.25">
      <c r="A2561" s="1"/>
      <c r="B2561" s="1"/>
      <c r="C2561" s="1"/>
      <c r="D2561" s="1"/>
      <c r="E2561" s="110"/>
      <c r="F2561" s="1"/>
      <c r="G2561" s="1"/>
      <c r="H2561" s="110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3"/>
      <c r="U2561" s="1"/>
      <c r="V2561" s="1"/>
    </row>
    <row r="2562" spans="1:22" x14ac:dyDescent="0.25">
      <c r="A2562" s="1"/>
      <c r="B2562" s="1"/>
      <c r="C2562" s="1"/>
      <c r="D2562" s="1"/>
      <c r="E2562" s="110"/>
      <c r="F2562" s="1"/>
      <c r="G2562" s="1"/>
      <c r="H2562" s="110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3"/>
      <c r="U2562" s="1"/>
      <c r="V2562" s="1"/>
    </row>
    <row r="2563" spans="1:22" x14ac:dyDescent="0.25">
      <c r="A2563" s="1"/>
      <c r="B2563" s="1"/>
      <c r="C2563" s="1"/>
      <c r="D2563" s="1"/>
      <c r="E2563" s="110"/>
      <c r="F2563" s="1"/>
      <c r="G2563" s="1"/>
      <c r="H2563" s="110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3"/>
      <c r="U2563" s="1"/>
      <c r="V2563" s="1"/>
    </row>
    <row r="2564" spans="1:22" x14ac:dyDescent="0.25">
      <c r="A2564" s="1"/>
      <c r="B2564" s="1"/>
      <c r="C2564" s="1"/>
      <c r="D2564" s="1"/>
      <c r="E2564" s="110"/>
      <c r="F2564" s="1"/>
      <c r="G2564" s="1"/>
      <c r="H2564" s="110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3"/>
      <c r="U2564" s="1"/>
      <c r="V2564" s="1"/>
    </row>
    <row r="2565" spans="1:22" x14ac:dyDescent="0.25">
      <c r="A2565" s="1"/>
      <c r="B2565" s="1"/>
      <c r="C2565" s="1"/>
      <c r="D2565" s="1"/>
      <c r="E2565" s="110"/>
      <c r="F2565" s="1"/>
      <c r="G2565" s="1"/>
      <c r="H2565" s="110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3"/>
      <c r="U2565" s="1"/>
      <c r="V2565" s="1"/>
    </row>
    <row r="2566" spans="1:22" x14ac:dyDescent="0.25">
      <c r="A2566" s="1"/>
      <c r="B2566" s="1"/>
      <c r="C2566" s="1"/>
      <c r="D2566" s="1"/>
      <c r="E2566" s="110"/>
      <c r="F2566" s="1"/>
      <c r="G2566" s="1"/>
      <c r="H2566" s="110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3"/>
      <c r="U2566" s="1"/>
      <c r="V2566" s="1"/>
    </row>
    <row r="2567" spans="1:22" x14ac:dyDescent="0.25">
      <c r="A2567" s="1"/>
      <c r="B2567" s="1"/>
      <c r="C2567" s="1"/>
      <c r="D2567" s="1"/>
      <c r="E2567" s="110"/>
      <c r="F2567" s="1"/>
      <c r="G2567" s="1"/>
      <c r="H2567" s="110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3"/>
      <c r="U2567" s="1"/>
      <c r="V2567" s="1"/>
    </row>
    <row r="2568" spans="1:22" x14ac:dyDescent="0.25">
      <c r="A2568" s="1"/>
      <c r="B2568" s="1"/>
      <c r="C2568" s="1"/>
      <c r="D2568" s="1"/>
      <c r="E2568" s="110"/>
      <c r="F2568" s="1"/>
      <c r="G2568" s="1"/>
      <c r="H2568" s="110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3"/>
      <c r="U2568" s="1"/>
      <c r="V2568" s="1"/>
    </row>
    <row r="2569" spans="1:22" x14ac:dyDescent="0.25">
      <c r="A2569" s="1"/>
      <c r="B2569" s="1"/>
      <c r="C2569" s="1"/>
      <c r="D2569" s="1"/>
      <c r="E2569" s="110"/>
      <c r="F2569" s="1"/>
      <c r="G2569" s="1"/>
      <c r="H2569" s="110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3"/>
      <c r="U2569" s="1"/>
      <c r="V2569" s="1"/>
    </row>
    <row r="2570" spans="1:22" x14ac:dyDescent="0.25">
      <c r="A2570" s="1"/>
      <c r="B2570" s="1"/>
      <c r="C2570" s="1"/>
      <c r="D2570" s="1"/>
      <c r="E2570" s="110"/>
      <c r="F2570" s="1"/>
      <c r="G2570" s="1"/>
      <c r="H2570" s="110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3"/>
      <c r="U2570" s="1"/>
      <c r="V2570" s="1"/>
    </row>
    <row r="2571" spans="1:22" x14ac:dyDescent="0.25">
      <c r="A2571" s="1"/>
      <c r="B2571" s="1"/>
      <c r="C2571" s="1"/>
      <c r="D2571" s="1"/>
      <c r="E2571" s="110"/>
      <c r="F2571" s="1"/>
      <c r="G2571" s="1"/>
      <c r="H2571" s="110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3"/>
      <c r="U2571" s="1"/>
      <c r="V2571" s="1"/>
    </row>
    <row r="2572" spans="1:22" x14ac:dyDescent="0.25">
      <c r="A2572" s="1"/>
      <c r="B2572" s="1"/>
      <c r="C2572" s="1"/>
      <c r="D2572" s="1"/>
      <c r="E2572" s="110"/>
      <c r="F2572" s="1"/>
      <c r="G2572" s="1"/>
      <c r="H2572" s="110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3"/>
      <c r="U2572" s="1"/>
      <c r="V2572" s="1"/>
    </row>
    <row r="2573" spans="1:22" x14ac:dyDescent="0.25">
      <c r="A2573" s="1"/>
      <c r="B2573" s="1"/>
      <c r="C2573" s="1"/>
      <c r="D2573" s="1"/>
      <c r="E2573" s="110"/>
      <c r="F2573" s="1"/>
      <c r="G2573" s="1"/>
      <c r="H2573" s="110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3"/>
      <c r="U2573" s="1"/>
      <c r="V2573" s="1"/>
    </row>
    <row r="2574" spans="1:22" x14ac:dyDescent="0.25">
      <c r="A2574" s="1"/>
      <c r="B2574" s="1"/>
      <c r="C2574" s="1"/>
      <c r="D2574" s="1"/>
      <c r="E2574" s="110"/>
      <c r="F2574" s="1"/>
      <c r="G2574" s="1"/>
      <c r="H2574" s="110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3"/>
      <c r="U2574" s="1"/>
      <c r="V2574" s="1"/>
    </row>
    <row r="2575" spans="1:22" x14ac:dyDescent="0.25">
      <c r="A2575" s="1"/>
      <c r="B2575" s="1"/>
      <c r="C2575" s="1"/>
      <c r="D2575" s="1"/>
      <c r="E2575" s="110"/>
      <c r="F2575" s="1"/>
      <c r="G2575" s="1"/>
      <c r="H2575" s="110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3"/>
      <c r="U2575" s="1"/>
      <c r="V2575" s="1"/>
    </row>
    <row r="2576" spans="1:22" x14ac:dyDescent="0.25">
      <c r="A2576" s="1"/>
      <c r="B2576" s="1"/>
      <c r="C2576" s="1"/>
      <c r="D2576" s="1"/>
      <c r="E2576" s="110"/>
      <c r="F2576" s="1"/>
      <c r="G2576" s="1"/>
      <c r="H2576" s="110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3"/>
      <c r="U2576" s="1"/>
      <c r="V2576" s="1"/>
    </row>
    <row r="2577" spans="1:22" x14ac:dyDescent="0.25">
      <c r="A2577" s="1"/>
      <c r="B2577" s="1"/>
      <c r="C2577" s="1"/>
      <c r="D2577" s="1"/>
      <c r="E2577" s="110"/>
      <c r="F2577" s="1"/>
      <c r="G2577" s="1"/>
      <c r="H2577" s="110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3"/>
      <c r="U2577" s="1"/>
      <c r="V2577" s="1"/>
    </row>
    <row r="2578" spans="1:22" x14ac:dyDescent="0.25">
      <c r="A2578" s="1"/>
      <c r="B2578" s="1"/>
      <c r="C2578" s="1"/>
      <c r="D2578" s="1"/>
      <c r="E2578" s="110"/>
      <c r="F2578" s="1"/>
      <c r="G2578" s="1"/>
      <c r="H2578" s="110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3"/>
      <c r="U2578" s="1"/>
      <c r="V2578" s="1"/>
    </row>
    <row r="2579" spans="1:22" x14ac:dyDescent="0.25">
      <c r="A2579" s="1"/>
      <c r="B2579" s="1"/>
      <c r="C2579" s="1"/>
      <c r="D2579" s="1"/>
      <c r="E2579" s="110"/>
      <c r="F2579" s="1"/>
      <c r="G2579" s="1"/>
      <c r="H2579" s="110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3"/>
      <c r="U2579" s="1"/>
      <c r="V2579" s="1"/>
    </row>
    <row r="2580" spans="1:22" x14ac:dyDescent="0.25">
      <c r="A2580" s="1"/>
      <c r="B2580" s="1"/>
      <c r="C2580" s="1"/>
      <c r="D2580" s="1"/>
      <c r="E2580" s="110"/>
      <c r="F2580" s="1"/>
      <c r="G2580" s="1"/>
      <c r="H2580" s="110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3"/>
      <c r="U2580" s="1"/>
      <c r="V2580" s="1"/>
    </row>
    <row r="2581" spans="1:22" x14ac:dyDescent="0.25">
      <c r="A2581" s="1"/>
      <c r="B2581" s="1"/>
      <c r="C2581" s="1"/>
      <c r="D2581" s="1"/>
      <c r="E2581" s="110"/>
      <c r="F2581" s="1"/>
      <c r="G2581" s="1"/>
      <c r="H2581" s="110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3"/>
      <c r="U2581" s="1"/>
      <c r="V2581" s="1"/>
    </row>
    <row r="2582" spans="1:22" x14ac:dyDescent="0.25">
      <c r="A2582" s="1"/>
      <c r="B2582" s="1"/>
      <c r="C2582" s="1"/>
      <c r="D2582" s="1"/>
      <c r="E2582" s="110"/>
      <c r="F2582" s="1"/>
      <c r="G2582" s="1"/>
      <c r="H2582" s="110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3"/>
      <c r="U2582" s="1"/>
      <c r="V2582" s="1"/>
    </row>
    <row r="2583" spans="1:22" x14ac:dyDescent="0.25">
      <c r="A2583" s="1"/>
      <c r="B2583" s="1"/>
      <c r="C2583" s="1"/>
      <c r="D2583" s="1"/>
      <c r="E2583" s="110"/>
      <c r="F2583" s="1"/>
      <c r="G2583" s="1"/>
      <c r="H2583" s="110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3"/>
      <c r="U2583" s="1"/>
      <c r="V2583" s="1"/>
    </row>
    <row r="2584" spans="1:22" x14ac:dyDescent="0.25">
      <c r="A2584" s="1"/>
      <c r="B2584" s="1"/>
      <c r="C2584" s="1"/>
      <c r="D2584" s="1"/>
      <c r="E2584" s="110"/>
      <c r="F2584" s="1"/>
      <c r="G2584" s="1"/>
      <c r="H2584" s="110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3"/>
      <c r="U2584" s="1"/>
      <c r="V2584" s="1"/>
    </row>
    <row r="2585" spans="1:22" x14ac:dyDescent="0.25">
      <c r="A2585" s="1"/>
      <c r="B2585" s="1"/>
      <c r="C2585" s="1"/>
      <c r="D2585" s="1"/>
      <c r="E2585" s="110"/>
      <c r="F2585" s="1"/>
      <c r="G2585" s="1"/>
      <c r="H2585" s="110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3"/>
      <c r="U2585" s="1"/>
      <c r="V2585" s="1"/>
    </row>
    <row r="2586" spans="1:22" x14ac:dyDescent="0.25">
      <c r="A2586" s="1"/>
      <c r="B2586" s="1"/>
      <c r="C2586" s="1"/>
      <c r="D2586" s="1"/>
      <c r="E2586" s="110"/>
      <c r="F2586" s="1"/>
      <c r="G2586" s="1"/>
      <c r="H2586" s="110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3"/>
      <c r="U2586" s="1"/>
      <c r="V2586" s="1"/>
    </row>
    <row r="2587" spans="1:22" x14ac:dyDescent="0.25">
      <c r="A2587" s="1"/>
      <c r="B2587" s="1"/>
      <c r="C2587" s="1"/>
      <c r="D2587" s="1"/>
      <c r="E2587" s="110"/>
      <c r="F2587" s="1"/>
      <c r="G2587" s="1"/>
      <c r="H2587" s="110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3"/>
      <c r="U2587" s="1"/>
      <c r="V2587" s="1"/>
    </row>
    <row r="2588" spans="1:22" x14ac:dyDescent="0.25">
      <c r="A2588" s="1"/>
      <c r="B2588" s="1"/>
      <c r="C2588" s="1"/>
      <c r="D2588" s="1"/>
      <c r="E2588" s="110"/>
      <c r="F2588" s="1"/>
      <c r="G2588" s="1"/>
      <c r="H2588" s="110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3"/>
      <c r="U2588" s="1"/>
      <c r="V2588" s="1"/>
    </row>
    <row r="2589" spans="1:22" x14ac:dyDescent="0.25">
      <c r="A2589" s="1"/>
      <c r="B2589" s="1"/>
      <c r="C2589" s="1"/>
      <c r="D2589" s="1"/>
      <c r="E2589" s="110"/>
      <c r="F2589" s="1"/>
      <c r="G2589" s="1"/>
      <c r="H2589" s="110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3"/>
      <c r="U2589" s="1"/>
      <c r="V2589" s="1"/>
    </row>
    <row r="2590" spans="1:22" x14ac:dyDescent="0.25">
      <c r="A2590" s="1"/>
      <c r="B2590" s="1"/>
      <c r="C2590" s="1"/>
      <c r="D2590" s="1"/>
      <c r="E2590" s="110"/>
      <c r="F2590" s="1"/>
      <c r="G2590" s="1"/>
      <c r="H2590" s="110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3"/>
      <c r="U2590" s="1"/>
      <c r="V2590" s="1"/>
    </row>
    <row r="2591" spans="1:22" x14ac:dyDescent="0.25">
      <c r="A2591" s="1"/>
      <c r="B2591" s="1"/>
      <c r="C2591" s="1"/>
      <c r="D2591" s="1"/>
      <c r="E2591" s="110"/>
      <c r="F2591" s="1"/>
      <c r="G2591" s="1"/>
      <c r="H2591" s="110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3"/>
      <c r="U2591" s="1"/>
      <c r="V2591" s="1"/>
    </row>
    <row r="2592" spans="1:22" x14ac:dyDescent="0.25">
      <c r="A2592" s="1"/>
      <c r="B2592" s="1"/>
      <c r="C2592" s="1"/>
      <c r="D2592" s="1"/>
      <c r="E2592" s="110"/>
      <c r="F2592" s="1"/>
      <c r="G2592" s="1"/>
      <c r="H2592" s="110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3"/>
      <c r="U2592" s="1"/>
      <c r="V2592" s="1"/>
    </row>
    <row r="2593" spans="1:22" x14ac:dyDescent="0.25">
      <c r="A2593" s="1"/>
      <c r="B2593" s="1"/>
      <c r="C2593" s="1"/>
      <c r="D2593" s="1"/>
      <c r="E2593" s="110"/>
      <c r="F2593" s="1"/>
      <c r="G2593" s="1"/>
      <c r="H2593" s="110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3"/>
      <c r="U2593" s="1"/>
      <c r="V2593" s="1"/>
    </row>
    <row r="2594" spans="1:22" x14ac:dyDescent="0.25">
      <c r="A2594" s="1"/>
      <c r="B2594" s="1"/>
      <c r="C2594" s="1"/>
      <c r="D2594" s="1"/>
      <c r="E2594" s="110"/>
      <c r="F2594" s="1"/>
      <c r="G2594" s="1"/>
      <c r="H2594" s="110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3"/>
      <c r="U2594" s="1"/>
      <c r="V2594" s="1"/>
    </row>
    <row r="2595" spans="1:22" x14ac:dyDescent="0.25">
      <c r="A2595" s="1"/>
      <c r="B2595" s="1"/>
      <c r="C2595" s="1"/>
      <c r="D2595" s="1"/>
      <c r="E2595" s="110"/>
      <c r="F2595" s="1"/>
      <c r="G2595" s="1"/>
      <c r="H2595" s="110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3"/>
      <c r="U2595" s="1"/>
      <c r="V2595" s="1"/>
    </row>
    <row r="2596" spans="1:22" x14ac:dyDescent="0.25">
      <c r="A2596" s="1"/>
      <c r="B2596" s="1"/>
      <c r="C2596" s="1"/>
      <c r="D2596" s="1"/>
      <c r="E2596" s="110"/>
      <c r="F2596" s="1"/>
      <c r="G2596" s="1"/>
      <c r="H2596" s="110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3"/>
      <c r="U2596" s="1"/>
      <c r="V2596" s="1"/>
    </row>
    <row r="2597" spans="1:22" x14ac:dyDescent="0.25">
      <c r="A2597" s="1"/>
      <c r="B2597" s="1"/>
      <c r="C2597" s="1"/>
      <c r="D2597" s="1"/>
      <c r="E2597" s="110"/>
      <c r="F2597" s="1"/>
      <c r="G2597" s="1"/>
      <c r="H2597" s="110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3"/>
      <c r="U2597" s="1"/>
      <c r="V2597" s="1"/>
    </row>
    <row r="2598" spans="1:22" x14ac:dyDescent="0.25">
      <c r="A2598" s="1"/>
      <c r="B2598" s="1"/>
      <c r="C2598" s="1"/>
      <c r="D2598" s="1"/>
      <c r="E2598" s="110"/>
      <c r="F2598" s="1"/>
      <c r="G2598" s="1"/>
      <c r="H2598" s="110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3"/>
      <c r="U2598" s="1"/>
      <c r="V2598" s="1"/>
    </row>
    <row r="2599" spans="1:22" x14ac:dyDescent="0.25">
      <c r="A2599" s="1"/>
      <c r="B2599" s="1"/>
      <c r="C2599" s="1"/>
      <c r="D2599" s="1"/>
      <c r="E2599" s="110"/>
      <c r="F2599" s="1"/>
      <c r="G2599" s="1"/>
      <c r="H2599" s="110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3"/>
      <c r="U2599" s="1"/>
      <c r="V2599" s="1"/>
    </row>
    <row r="2600" spans="1:22" x14ac:dyDescent="0.25">
      <c r="A2600" s="1"/>
      <c r="B2600" s="1"/>
      <c r="C2600" s="1"/>
      <c r="D2600" s="1"/>
      <c r="E2600" s="110"/>
      <c r="F2600" s="1"/>
      <c r="G2600" s="1"/>
      <c r="H2600" s="110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3"/>
      <c r="U2600" s="1"/>
      <c r="V2600" s="1"/>
    </row>
    <row r="2601" spans="1:22" x14ac:dyDescent="0.25">
      <c r="A2601" s="1"/>
      <c r="B2601" s="1"/>
      <c r="C2601" s="1"/>
      <c r="D2601" s="1"/>
      <c r="E2601" s="110"/>
      <c r="F2601" s="1"/>
      <c r="G2601" s="1"/>
      <c r="H2601" s="110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3"/>
      <c r="U2601" s="1"/>
      <c r="V2601" s="1"/>
    </row>
    <row r="2602" spans="1:22" x14ac:dyDescent="0.25">
      <c r="A2602" s="1"/>
      <c r="B2602" s="1"/>
      <c r="C2602" s="1"/>
      <c r="D2602" s="1"/>
      <c r="E2602" s="110"/>
      <c r="F2602" s="1"/>
      <c r="G2602" s="1"/>
      <c r="H2602" s="110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3"/>
      <c r="U2602" s="1"/>
      <c r="V2602" s="1"/>
    </row>
    <row r="2603" spans="1:22" x14ac:dyDescent="0.25">
      <c r="A2603" s="1"/>
      <c r="B2603" s="1"/>
      <c r="C2603" s="1"/>
      <c r="D2603" s="1"/>
      <c r="E2603" s="110"/>
      <c r="F2603" s="1"/>
      <c r="G2603" s="1"/>
      <c r="H2603" s="110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3"/>
      <c r="U2603" s="1"/>
      <c r="V2603" s="1"/>
    </row>
    <row r="2604" spans="1:22" x14ac:dyDescent="0.25">
      <c r="A2604" s="1"/>
      <c r="B2604" s="1"/>
      <c r="C2604" s="1"/>
      <c r="D2604" s="1"/>
      <c r="E2604" s="110"/>
      <c r="F2604" s="1"/>
      <c r="G2604" s="1"/>
      <c r="H2604" s="110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3"/>
      <c r="U2604" s="1"/>
      <c r="V2604" s="1"/>
    </row>
    <row r="2605" spans="1:22" x14ac:dyDescent="0.25">
      <c r="A2605" s="1"/>
      <c r="B2605" s="1"/>
      <c r="C2605" s="1"/>
      <c r="D2605" s="1"/>
      <c r="E2605" s="110"/>
      <c r="F2605" s="1"/>
      <c r="G2605" s="1"/>
      <c r="H2605" s="110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3"/>
      <c r="U2605" s="1"/>
      <c r="V2605" s="1"/>
    </row>
    <row r="2606" spans="1:22" x14ac:dyDescent="0.25">
      <c r="A2606" s="1"/>
      <c r="B2606" s="1"/>
      <c r="C2606" s="1"/>
      <c r="D2606" s="1"/>
      <c r="E2606" s="110"/>
      <c r="F2606" s="1"/>
      <c r="G2606" s="1"/>
      <c r="H2606" s="110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3"/>
      <c r="U2606" s="1"/>
      <c r="V2606" s="1"/>
    </row>
    <row r="2607" spans="1:22" x14ac:dyDescent="0.25">
      <c r="A2607" s="1"/>
      <c r="B2607" s="1"/>
      <c r="C2607" s="1"/>
      <c r="D2607" s="1"/>
      <c r="E2607" s="110"/>
      <c r="F2607" s="1"/>
      <c r="G2607" s="1"/>
      <c r="H2607" s="110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3"/>
      <c r="U2607" s="1"/>
      <c r="V2607" s="1"/>
    </row>
    <row r="2608" spans="1:22" x14ac:dyDescent="0.25">
      <c r="A2608" s="1"/>
      <c r="B2608" s="1"/>
      <c r="C2608" s="1"/>
      <c r="D2608" s="1"/>
      <c r="E2608" s="110"/>
      <c r="F2608" s="1"/>
      <c r="G2608" s="1"/>
      <c r="H2608" s="110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3"/>
      <c r="U2608" s="1"/>
      <c r="V2608" s="1"/>
    </row>
    <row r="2609" spans="1:22" x14ac:dyDescent="0.25">
      <c r="A2609" s="1"/>
      <c r="B2609" s="1"/>
      <c r="C2609" s="1"/>
      <c r="D2609" s="1"/>
      <c r="E2609" s="110"/>
      <c r="F2609" s="1"/>
      <c r="G2609" s="1"/>
      <c r="H2609" s="110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3"/>
      <c r="U2609" s="1"/>
      <c r="V2609" s="1"/>
    </row>
    <row r="2610" spans="1:22" x14ac:dyDescent="0.25">
      <c r="A2610" s="1"/>
      <c r="B2610" s="1"/>
      <c r="C2610" s="1"/>
      <c r="D2610" s="1"/>
      <c r="E2610" s="110"/>
      <c r="F2610" s="1"/>
      <c r="G2610" s="1"/>
      <c r="H2610" s="110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3"/>
      <c r="U2610" s="1"/>
      <c r="V2610" s="1"/>
    </row>
    <row r="2611" spans="1:22" x14ac:dyDescent="0.25">
      <c r="A2611" s="1"/>
      <c r="B2611" s="1"/>
      <c r="C2611" s="1"/>
      <c r="D2611" s="1"/>
      <c r="E2611" s="110"/>
      <c r="F2611" s="1"/>
      <c r="G2611" s="1"/>
      <c r="H2611" s="110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3"/>
      <c r="U2611" s="1"/>
      <c r="V2611" s="1"/>
    </row>
    <row r="2612" spans="1:22" x14ac:dyDescent="0.25">
      <c r="A2612" s="1"/>
      <c r="B2612" s="1"/>
      <c r="C2612" s="1"/>
      <c r="D2612" s="1"/>
      <c r="E2612" s="110"/>
      <c r="F2612" s="1"/>
      <c r="G2612" s="1"/>
      <c r="H2612" s="110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3"/>
      <c r="U2612" s="1"/>
      <c r="V2612" s="1"/>
    </row>
    <row r="2613" spans="1:22" x14ac:dyDescent="0.25">
      <c r="A2613" s="1"/>
      <c r="B2613" s="1"/>
      <c r="C2613" s="1"/>
      <c r="D2613" s="1"/>
      <c r="E2613" s="110"/>
      <c r="F2613" s="1"/>
      <c r="G2613" s="1"/>
      <c r="H2613" s="110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3"/>
      <c r="U2613" s="1"/>
      <c r="V2613" s="1"/>
    </row>
    <row r="2614" spans="1:22" x14ac:dyDescent="0.25">
      <c r="A2614" s="1"/>
      <c r="B2614" s="1"/>
      <c r="C2614" s="1"/>
      <c r="D2614" s="1"/>
      <c r="E2614" s="110"/>
      <c r="F2614" s="1"/>
      <c r="G2614" s="1"/>
      <c r="H2614" s="110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3"/>
      <c r="U2614" s="1"/>
      <c r="V2614" s="1"/>
    </row>
    <row r="2615" spans="1:22" x14ac:dyDescent="0.25">
      <c r="A2615" s="1"/>
      <c r="B2615" s="1"/>
      <c r="C2615" s="1"/>
      <c r="D2615" s="1"/>
      <c r="E2615" s="110"/>
      <c r="F2615" s="1"/>
      <c r="G2615" s="1"/>
      <c r="H2615" s="110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3"/>
      <c r="U2615" s="1"/>
      <c r="V2615" s="1"/>
    </row>
    <row r="2616" spans="1:22" x14ac:dyDescent="0.25">
      <c r="A2616" s="1"/>
      <c r="B2616" s="1"/>
      <c r="C2616" s="1"/>
      <c r="D2616" s="1"/>
      <c r="E2616" s="110"/>
      <c r="F2616" s="1"/>
      <c r="G2616" s="1"/>
      <c r="H2616" s="110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3"/>
      <c r="U2616" s="1"/>
      <c r="V2616" s="1"/>
    </row>
    <row r="2617" spans="1:22" x14ac:dyDescent="0.25">
      <c r="A2617" s="1"/>
      <c r="B2617" s="1"/>
      <c r="C2617" s="1"/>
      <c r="D2617" s="1"/>
      <c r="E2617" s="110"/>
      <c r="F2617" s="1"/>
      <c r="G2617" s="1"/>
      <c r="H2617" s="110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3"/>
      <c r="U2617" s="1"/>
      <c r="V2617" s="1"/>
    </row>
    <row r="2618" spans="1:22" x14ac:dyDescent="0.25">
      <c r="A2618" s="1"/>
      <c r="B2618" s="1"/>
      <c r="C2618" s="1"/>
      <c r="D2618" s="1"/>
      <c r="E2618" s="110"/>
      <c r="F2618" s="1"/>
      <c r="G2618" s="1"/>
      <c r="H2618" s="110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3"/>
      <c r="U2618" s="1"/>
      <c r="V2618" s="1"/>
    </row>
    <row r="2619" spans="1:22" x14ac:dyDescent="0.25">
      <c r="A2619" s="1"/>
      <c r="B2619" s="1"/>
      <c r="C2619" s="1"/>
      <c r="D2619" s="1"/>
      <c r="E2619" s="110"/>
      <c r="F2619" s="1"/>
      <c r="G2619" s="1"/>
      <c r="H2619" s="110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3"/>
      <c r="U2619" s="1"/>
      <c r="V2619" s="1"/>
    </row>
    <row r="2620" spans="1:22" x14ac:dyDescent="0.25">
      <c r="A2620" s="1"/>
      <c r="B2620" s="1"/>
      <c r="C2620" s="1"/>
      <c r="D2620" s="1"/>
      <c r="E2620" s="110"/>
      <c r="F2620" s="1"/>
      <c r="G2620" s="1"/>
      <c r="H2620" s="110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3"/>
      <c r="U2620" s="1"/>
      <c r="V2620" s="1"/>
    </row>
    <row r="2621" spans="1:22" x14ac:dyDescent="0.25">
      <c r="A2621" s="1"/>
      <c r="B2621" s="1"/>
      <c r="C2621" s="1"/>
      <c r="D2621" s="1"/>
      <c r="E2621" s="110"/>
      <c r="F2621" s="1"/>
      <c r="G2621" s="1"/>
      <c r="H2621" s="110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3"/>
      <c r="U2621" s="1"/>
      <c r="V2621" s="1"/>
    </row>
    <row r="2622" spans="1:22" x14ac:dyDescent="0.25">
      <c r="A2622" s="1"/>
      <c r="B2622" s="1"/>
      <c r="C2622" s="1"/>
      <c r="D2622" s="1"/>
      <c r="E2622" s="110"/>
      <c r="F2622" s="1"/>
      <c r="G2622" s="1"/>
      <c r="H2622" s="110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3"/>
      <c r="U2622" s="1"/>
      <c r="V2622" s="1"/>
    </row>
    <row r="2623" spans="1:22" x14ac:dyDescent="0.25">
      <c r="A2623" s="1"/>
      <c r="B2623" s="1"/>
      <c r="C2623" s="1"/>
      <c r="D2623" s="1"/>
      <c r="E2623" s="110"/>
      <c r="F2623" s="1"/>
      <c r="G2623" s="1"/>
      <c r="H2623" s="110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3"/>
      <c r="U2623" s="1"/>
      <c r="V2623" s="1"/>
    </row>
    <row r="2624" spans="1:22" x14ac:dyDescent="0.25">
      <c r="A2624" s="1"/>
      <c r="B2624" s="1"/>
      <c r="C2624" s="1"/>
      <c r="D2624" s="1"/>
      <c r="E2624" s="110"/>
      <c r="F2624" s="1"/>
      <c r="G2624" s="1"/>
      <c r="H2624" s="110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3"/>
      <c r="U2624" s="1"/>
      <c r="V2624" s="1"/>
    </row>
    <row r="2625" spans="1:22" x14ac:dyDescent="0.25">
      <c r="A2625" s="1"/>
      <c r="B2625" s="1"/>
      <c r="C2625" s="1"/>
      <c r="D2625" s="1"/>
      <c r="E2625" s="110"/>
      <c r="F2625" s="1"/>
      <c r="G2625" s="1"/>
      <c r="H2625" s="110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3"/>
      <c r="U2625" s="1"/>
      <c r="V2625" s="1"/>
    </row>
    <row r="2626" spans="1:22" x14ac:dyDescent="0.25">
      <c r="A2626" s="1"/>
      <c r="B2626" s="1"/>
      <c r="C2626" s="1"/>
      <c r="D2626" s="1"/>
      <c r="E2626" s="110"/>
      <c r="F2626" s="1"/>
      <c r="G2626" s="1"/>
      <c r="H2626" s="110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3"/>
      <c r="U2626" s="1"/>
      <c r="V2626" s="1"/>
    </row>
    <row r="2627" spans="1:22" x14ac:dyDescent="0.25">
      <c r="A2627" s="1"/>
      <c r="B2627" s="1"/>
      <c r="C2627" s="1"/>
      <c r="D2627" s="1"/>
      <c r="E2627" s="110"/>
      <c r="F2627" s="1"/>
      <c r="G2627" s="1"/>
      <c r="H2627" s="110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3"/>
      <c r="U2627" s="1"/>
      <c r="V2627" s="1"/>
    </row>
    <row r="2628" spans="1:22" x14ac:dyDescent="0.25">
      <c r="A2628" s="1"/>
      <c r="B2628" s="1"/>
      <c r="C2628" s="1"/>
      <c r="D2628" s="1"/>
      <c r="E2628" s="110"/>
      <c r="F2628" s="1"/>
      <c r="G2628" s="1"/>
      <c r="H2628" s="110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3"/>
      <c r="U2628" s="1"/>
      <c r="V2628" s="1"/>
    </row>
    <row r="2629" spans="1:22" x14ac:dyDescent="0.25">
      <c r="A2629" s="1"/>
      <c r="B2629" s="1"/>
      <c r="C2629" s="1"/>
      <c r="D2629" s="1"/>
      <c r="E2629" s="110"/>
      <c r="F2629" s="1"/>
      <c r="G2629" s="1"/>
      <c r="H2629" s="110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3"/>
      <c r="U2629" s="1"/>
      <c r="V2629" s="1"/>
    </row>
    <row r="2630" spans="1:22" x14ac:dyDescent="0.25">
      <c r="A2630" s="1"/>
      <c r="B2630" s="1"/>
      <c r="C2630" s="1"/>
      <c r="D2630" s="1"/>
      <c r="E2630" s="110"/>
      <c r="F2630" s="1"/>
      <c r="G2630" s="1"/>
      <c r="H2630" s="110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3"/>
      <c r="U2630" s="1"/>
      <c r="V2630" s="1"/>
    </row>
    <row r="2631" spans="1:22" x14ac:dyDescent="0.25">
      <c r="A2631" s="1"/>
      <c r="B2631" s="1"/>
      <c r="C2631" s="1"/>
      <c r="D2631" s="1"/>
      <c r="E2631" s="110"/>
      <c r="F2631" s="1"/>
      <c r="G2631" s="1"/>
      <c r="H2631" s="110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3"/>
      <c r="U2631" s="1"/>
      <c r="V2631" s="1"/>
    </row>
    <row r="2632" spans="1:22" x14ac:dyDescent="0.25">
      <c r="A2632" s="1"/>
      <c r="B2632" s="1"/>
      <c r="C2632" s="1"/>
      <c r="D2632" s="1"/>
      <c r="E2632" s="110"/>
      <c r="F2632" s="1"/>
      <c r="G2632" s="1"/>
      <c r="H2632" s="110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3"/>
      <c r="U2632" s="1"/>
      <c r="V2632" s="1"/>
    </row>
    <row r="2633" spans="1:22" x14ac:dyDescent="0.25">
      <c r="A2633" s="1"/>
      <c r="B2633" s="1"/>
      <c r="C2633" s="1"/>
      <c r="D2633" s="1"/>
      <c r="E2633" s="110"/>
      <c r="F2633" s="1"/>
      <c r="G2633" s="1"/>
      <c r="H2633" s="110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3"/>
      <c r="U2633" s="1"/>
      <c r="V2633" s="1"/>
    </row>
    <row r="2634" spans="1:22" x14ac:dyDescent="0.25">
      <c r="A2634" s="1"/>
      <c r="B2634" s="1"/>
      <c r="C2634" s="1"/>
      <c r="D2634" s="1"/>
      <c r="E2634" s="110"/>
      <c r="F2634" s="1"/>
      <c r="G2634" s="1"/>
      <c r="H2634" s="110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3"/>
      <c r="U2634" s="1"/>
      <c r="V2634" s="1"/>
    </row>
    <row r="2635" spans="1:22" x14ac:dyDescent="0.25">
      <c r="A2635" s="1"/>
      <c r="B2635" s="1"/>
      <c r="C2635" s="1"/>
      <c r="D2635" s="1"/>
      <c r="E2635" s="110"/>
      <c r="F2635" s="1"/>
      <c r="G2635" s="1"/>
      <c r="H2635" s="110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3"/>
      <c r="U2635" s="1"/>
      <c r="V2635" s="1"/>
    </row>
    <row r="2636" spans="1:22" x14ac:dyDescent="0.25">
      <c r="A2636" s="1"/>
      <c r="B2636" s="1"/>
      <c r="C2636" s="1"/>
      <c r="D2636" s="1"/>
      <c r="E2636" s="110"/>
      <c r="F2636" s="1"/>
      <c r="G2636" s="1"/>
      <c r="H2636" s="110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3"/>
      <c r="U2636" s="1"/>
      <c r="V2636" s="1"/>
    </row>
    <row r="2637" spans="1:22" x14ac:dyDescent="0.25">
      <c r="A2637" s="1"/>
      <c r="B2637" s="1"/>
      <c r="C2637" s="1"/>
      <c r="D2637" s="1"/>
      <c r="E2637" s="110"/>
      <c r="F2637" s="1"/>
      <c r="G2637" s="1"/>
      <c r="H2637" s="110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3"/>
      <c r="U2637" s="1"/>
      <c r="V2637" s="1"/>
    </row>
    <row r="2638" spans="1:22" x14ac:dyDescent="0.25">
      <c r="A2638" s="1"/>
      <c r="B2638" s="1"/>
      <c r="C2638" s="1"/>
      <c r="D2638" s="1"/>
      <c r="E2638" s="110"/>
      <c r="F2638" s="1"/>
      <c r="G2638" s="1"/>
      <c r="H2638" s="110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3"/>
      <c r="U2638" s="1"/>
      <c r="V2638" s="1"/>
    </row>
    <row r="2639" spans="1:22" x14ac:dyDescent="0.25">
      <c r="A2639" s="1"/>
      <c r="B2639" s="1"/>
      <c r="C2639" s="1"/>
      <c r="D2639" s="1"/>
      <c r="E2639" s="110"/>
      <c r="F2639" s="1"/>
      <c r="G2639" s="1"/>
      <c r="H2639" s="110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3"/>
      <c r="U2639" s="1"/>
      <c r="V2639" s="1"/>
    </row>
    <row r="2640" spans="1:22" x14ac:dyDescent="0.25">
      <c r="A2640" s="1"/>
      <c r="B2640" s="1"/>
      <c r="C2640" s="1"/>
      <c r="D2640" s="1"/>
      <c r="E2640" s="110"/>
      <c r="F2640" s="1"/>
      <c r="G2640" s="1"/>
      <c r="H2640" s="110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3"/>
      <c r="U2640" s="1"/>
      <c r="V2640" s="1"/>
    </row>
    <row r="2641" spans="1:22" x14ac:dyDescent="0.25">
      <c r="A2641" s="1"/>
      <c r="B2641" s="1"/>
      <c r="C2641" s="1"/>
      <c r="D2641" s="1"/>
      <c r="E2641" s="110"/>
      <c r="F2641" s="1"/>
      <c r="G2641" s="1"/>
      <c r="H2641" s="110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3"/>
      <c r="U2641" s="1"/>
      <c r="V2641" s="1"/>
    </row>
    <row r="2642" spans="1:22" x14ac:dyDescent="0.25">
      <c r="A2642" s="1"/>
      <c r="B2642" s="1"/>
      <c r="C2642" s="1"/>
      <c r="D2642" s="1"/>
      <c r="E2642" s="110"/>
      <c r="F2642" s="1"/>
      <c r="G2642" s="1"/>
      <c r="H2642" s="110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3"/>
      <c r="U2642" s="1"/>
      <c r="V2642" s="1"/>
    </row>
    <row r="2643" spans="1:22" x14ac:dyDescent="0.25">
      <c r="A2643" s="1"/>
      <c r="B2643" s="1"/>
      <c r="C2643" s="1"/>
      <c r="D2643" s="1"/>
      <c r="E2643" s="110"/>
      <c r="F2643" s="1"/>
      <c r="G2643" s="1"/>
      <c r="H2643" s="110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3"/>
      <c r="U2643" s="1"/>
      <c r="V2643" s="1"/>
    </row>
    <row r="2644" spans="1:22" x14ac:dyDescent="0.25">
      <c r="A2644" s="1"/>
      <c r="B2644" s="1"/>
      <c r="C2644" s="1"/>
      <c r="D2644" s="1"/>
      <c r="E2644" s="110"/>
      <c r="F2644" s="1"/>
      <c r="G2644" s="1"/>
      <c r="H2644" s="110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3"/>
      <c r="U2644" s="1"/>
      <c r="V2644" s="1"/>
    </row>
    <row r="2645" spans="1:22" x14ac:dyDescent="0.25">
      <c r="A2645" s="1"/>
      <c r="B2645" s="1"/>
      <c r="C2645" s="1"/>
      <c r="D2645" s="1"/>
      <c r="E2645" s="110"/>
      <c r="F2645" s="1"/>
      <c r="G2645" s="1"/>
      <c r="H2645" s="110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3"/>
      <c r="U2645" s="1"/>
      <c r="V2645" s="1"/>
    </row>
    <row r="2646" spans="1:22" x14ac:dyDescent="0.25">
      <c r="A2646" s="1"/>
      <c r="B2646" s="1"/>
      <c r="C2646" s="1"/>
      <c r="D2646" s="1"/>
      <c r="E2646" s="110"/>
      <c r="F2646" s="1"/>
      <c r="G2646" s="1"/>
      <c r="H2646" s="110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3"/>
      <c r="U2646" s="1"/>
      <c r="V2646" s="1"/>
    </row>
    <row r="2647" spans="1:22" x14ac:dyDescent="0.25">
      <c r="A2647" s="1"/>
      <c r="B2647" s="1"/>
      <c r="C2647" s="1"/>
      <c r="D2647" s="1"/>
      <c r="E2647" s="110"/>
      <c r="F2647" s="1"/>
      <c r="G2647" s="1"/>
      <c r="H2647" s="110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3"/>
      <c r="U2647" s="1"/>
      <c r="V2647" s="1"/>
    </row>
    <row r="2648" spans="1:22" x14ac:dyDescent="0.25">
      <c r="A2648" s="1"/>
      <c r="B2648" s="1"/>
      <c r="C2648" s="1"/>
      <c r="D2648" s="1"/>
      <c r="E2648" s="110"/>
      <c r="F2648" s="1"/>
      <c r="G2648" s="1"/>
      <c r="H2648" s="110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3"/>
      <c r="U2648" s="1"/>
      <c r="V2648" s="1"/>
    </row>
    <row r="2649" spans="1:22" x14ac:dyDescent="0.25">
      <c r="A2649" s="1"/>
      <c r="B2649" s="1"/>
      <c r="C2649" s="1"/>
      <c r="D2649" s="1"/>
      <c r="E2649" s="110"/>
      <c r="F2649" s="1"/>
      <c r="G2649" s="1"/>
      <c r="H2649" s="110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3"/>
      <c r="U2649" s="1"/>
      <c r="V2649" s="1"/>
    </row>
    <row r="2650" spans="1:22" x14ac:dyDescent="0.25">
      <c r="A2650" s="1"/>
      <c r="B2650" s="1"/>
      <c r="C2650" s="1"/>
      <c r="D2650" s="1"/>
      <c r="E2650" s="110"/>
      <c r="F2650" s="1"/>
      <c r="G2650" s="1"/>
      <c r="H2650" s="110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3"/>
      <c r="U2650" s="1"/>
      <c r="V2650" s="1"/>
    </row>
    <row r="2651" spans="1:22" x14ac:dyDescent="0.25">
      <c r="A2651" s="1"/>
      <c r="B2651" s="1"/>
      <c r="C2651" s="1"/>
      <c r="D2651" s="1"/>
      <c r="E2651" s="110"/>
      <c r="F2651" s="1"/>
      <c r="G2651" s="1"/>
      <c r="H2651" s="110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3"/>
      <c r="U2651" s="1"/>
      <c r="V2651" s="1"/>
    </row>
    <row r="2652" spans="1:22" x14ac:dyDescent="0.25">
      <c r="A2652" s="1"/>
      <c r="B2652" s="1"/>
      <c r="C2652" s="1"/>
      <c r="D2652" s="1"/>
      <c r="E2652" s="110"/>
      <c r="F2652" s="1"/>
      <c r="G2652" s="1"/>
      <c r="H2652" s="110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3"/>
      <c r="U2652" s="1"/>
      <c r="V2652" s="1"/>
    </row>
    <row r="2653" spans="1:22" x14ac:dyDescent="0.25">
      <c r="A2653" s="1"/>
      <c r="B2653" s="1"/>
      <c r="C2653" s="1"/>
      <c r="D2653" s="1"/>
      <c r="E2653" s="110"/>
      <c r="F2653" s="1"/>
      <c r="G2653" s="1"/>
      <c r="H2653" s="110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3"/>
      <c r="U2653" s="1"/>
      <c r="V2653" s="1"/>
    </row>
    <row r="2654" spans="1:22" x14ac:dyDescent="0.25">
      <c r="A2654" s="1"/>
      <c r="B2654" s="1"/>
      <c r="C2654" s="1"/>
      <c r="D2654" s="1"/>
      <c r="E2654" s="110"/>
      <c r="F2654" s="1"/>
      <c r="G2654" s="1"/>
      <c r="H2654" s="110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3"/>
      <c r="U2654" s="1"/>
      <c r="V2654" s="1"/>
    </row>
    <row r="2655" spans="1:22" x14ac:dyDescent="0.25">
      <c r="A2655" s="1"/>
      <c r="B2655" s="1"/>
      <c r="C2655" s="1"/>
      <c r="D2655" s="1"/>
      <c r="E2655" s="110"/>
      <c r="F2655" s="1"/>
      <c r="G2655" s="1"/>
      <c r="H2655" s="110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3"/>
      <c r="U2655" s="1"/>
      <c r="V2655" s="1"/>
    </row>
    <row r="2656" spans="1:22" x14ac:dyDescent="0.25">
      <c r="A2656" s="1"/>
      <c r="B2656" s="1"/>
      <c r="C2656" s="1"/>
      <c r="D2656" s="1"/>
      <c r="E2656" s="110"/>
      <c r="F2656" s="1"/>
      <c r="G2656" s="1"/>
      <c r="H2656" s="110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3"/>
      <c r="U2656" s="1"/>
      <c r="V2656" s="1"/>
    </row>
    <row r="2657" spans="1:22" x14ac:dyDescent="0.25">
      <c r="A2657" s="1"/>
      <c r="B2657" s="1"/>
      <c r="C2657" s="1"/>
      <c r="D2657" s="1"/>
      <c r="E2657" s="110"/>
      <c r="F2657" s="1"/>
      <c r="G2657" s="1"/>
      <c r="H2657" s="110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3"/>
      <c r="U2657" s="1"/>
      <c r="V2657" s="1"/>
    </row>
    <row r="2658" spans="1:22" x14ac:dyDescent="0.25">
      <c r="A2658" s="1"/>
      <c r="B2658" s="1"/>
      <c r="C2658" s="1"/>
      <c r="D2658" s="1"/>
      <c r="E2658" s="110"/>
      <c r="F2658" s="1"/>
      <c r="G2658" s="1"/>
      <c r="H2658" s="110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3"/>
      <c r="U2658" s="1"/>
      <c r="V2658" s="1"/>
    </row>
    <row r="2659" spans="1:22" x14ac:dyDescent="0.25">
      <c r="A2659" s="1"/>
      <c r="B2659" s="1"/>
      <c r="C2659" s="1"/>
      <c r="D2659" s="1"/>
      <c r="E2659" s="110"/>
      <c r="F2659" s="1"/>
      <c r="G2659" s="1"/>
      <c r="H2659" s="110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3"/>
      <c r="U2659" s="1"/>
      <c r="V2659" s="1"/>
    </row>
    <row r="2660" spans="1:22" x14ac:dyDescent="0.25">
      <c r="A2660" s="1"/>
      <c r="B2660" s="1"/>
      <c r="C2660" s="1"/>
      <c r="D2660" s="1"/>
      <c r="E2660" s="110"/>
      <c r="F2660" s="1"/>
      <c r="G2660" s="1"/>
      <c r="H2660" s="110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3"/>
      <c r="U2660" s="1"/>
      <c r="V2660" s="1"/>
    </row>
    <row r="2661" spans="1:22" x14ac:dyDescent="0.25">
      <c r="A2661" s="1"/>
      <c r="B2661" s="1"/>
      <c r="C2661" s="1"/>
      <c r="D2661" s="1"/>
      <c r="E2661" s="110"/>
      <c r="F2661" s="1"/>
      <c r="G2661" s="1"/>
      <c r="H2661" s="110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3"/>
      <c r="U2661" s="1"/>
      <c r="V2661" s="1"/>
    </row>
    <row r="2662" spans="1:22" x14ac:dyDescent="0.25">
      <c r="A2662" s="1"/>
      <c r="B2662" s="1"/>
      <c r="C2662" s="1"/>
      <c r="D2662" s="1"/>
      <c r="E2662" s="110"/>
      <c r="F2662" s="1"/>
      <c r="G2662" s="1"/>
      <c r="H2662" s="110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3"/>
      <c r="U2662" s="1"/>
      <c r="V2662" s="1"/>
    </row>
    <row r="2663" spans="1:22" x14ac:dyDescent="0.25">
      <c r="A2663" s="1"/>
      <c r="B2663" s="1"/>
      <c r="C2663" s="1"/>
      <c r="D2663" s="1"/>
      <c r="E2663" s="110"/>
      <c r="F2663" s="1"/>
      <c r="G2663" s="1"/>
      <c r="H2663" s="110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3"/>
      <c r="U2663" s="1"/>
      <c r="V2663" s="1"/>
    </row>
    <row r="2664" spans="1:22" x14ac:dyDescent="0.25">
      <c r="A2664" s="1"/>
      <c r="B2664" s="1"/>
      <c r="C2664" s="1"/>
      <c r="D2664" s="1"/>
      <c r="E2664" s="110"/>
      <c r="F2664" s="1"/>
      <c r="G2664" s="1"/>
      <c r="H2664" s="110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3"/>
      <c r="U2664" s="1"/>
      <c r="V2664" s="1"/>
    </row>
    <row r="2665" spans="1:22" x14ac:dyDescent="0.25">
      <c r="A2665" s="1"/>
      <c r="B2665" s="1"/>
      <c r="C2665" s="1"/>
      <c r="D2665" s="1"/>
      <c r="E2665" s="110"/>
      <c r="F2665" s="1"/>
      <c r="G2665" s="1"/>
      <c r="H2665" s="110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3"/>
      <c r="U2665" s="1"/>
      <c r="V2665" s="1"/>
    </row>
    <row r="2666" spans="1:22" x14ac:dyDescent="0.25">
      <c r="A2666" s="1"/>
      <c r="B2666" s="1"/>
      <c r="C2666" s="1"/>
      <c r="D2666" s="1"/>
      <c r="E2666" s="110"/>
      <c r="F2666" s="1"/>
      <c r="G2666" s="1"/>
      <c r="H2666" s="110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3"/>
      <c r="U2666" s="1"/>
      <c r="V2666" s="1"/>
    </row>
    <row r="2667" spans="1:22" x14ac:dyDescent="0.25">
      <c r="A2667" s="1"/>
      <c r="B2667" s="1"/>
      <c r="C2667" s="1"/>
      <c r="D2667" s="1"/>
      <c r="E2667" s="110"/>
      <c r="F2667" s="1"/>
      <c r="G2667" s="1"/>
      <c r="H2667" s="110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3"/>
      <c r="U2667" s="1"/>
      <c r="V2667" s="1"/>
    </row>
    <row r="2668" spans="1:22" x14ac:dyDescent="0.25">
      <c r="A2668" s="1"/>
      <c r="B2668" s="1"/>
      <c r="C2668" s="1"/>
      <c r="D2668" s="1"/>
      <c r="E2668" s="110"/>
      <c r="F2668" s="1"/>
      <c r="G2668" s="1"/>
      <c r="H2668" s="110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3"/>
      <c r="U2668" s="1"/>
      <c r="V2668" s="1"/>
    </row>
    <row r="2669" spans="1:22" x14ac:dyDescent="0.25">
      <c r="A2669" s="1"/>
      <c r="B2669" s="1"/>
      <c r="C2669" s="1"/>
      <c r="D2669" s="1"/>
      <c r="E2669" s="110"/>
      <c r="F2669" s="1"/>
      <c r="G2669" s="1"/>
      <c r="H2669" s="110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3"/>
      <c r="U2669" s="1"/>
      <c r="V2669" s="1"/>
    </row>
    <row r="2670" spans="1:22" x14ac:dyDescent="0.25">
      <c r="A2670" s="1"/>
      <c r="B2670" s="1"/>
      <c r="C2670" s="1"/>
      <c r="D2670" s="1"/>
      <c r="E2670" s="110"/>
      <c r="F2670" s="1"/>
      <c r="G2670" s="1"/>
      <c r="H2670" s="110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3"/>
      <c r="U2670" s="1"/>
      <c r="V2670" s="1"/>
    </row>
    <row r="2671" spans="1:22" x14ac:dyDescent="0.25">
      <c r="A2671" s="1"/>
      <c r="B2671" s="1"/>
      <c r="C2671" s="1"/>
      <c r="D2671" s="1"/>
      <c r="E2671" s="110"/>
      <c r="F2671" s="1"/>
      <c r="G2671" s="1"/>
      <c r="H2671" s="110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3"/>
      <c r="U2671" s="1"/>
      <c r="V2671" s="1"/>
    </row>
    <row r="2672" spans="1:22" x14ac:dyDescent="0.25">
      <c r="A2672" s="1"/>
      <c r="B2672" s="1"/>
      <c r="C2672" s="1"/>
      <c r="D2672" s="1"/>
      <c r="E2672" s="110"/>
      <c r="F2672" s="1"/>
      <c r="G2672" s="1"/>
      <c r="H2672" s="110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3"/>
      <c r="U2672" s="1"/>
      <c r="V2672" s="1"/>
    </row>
    <row r="2673" spans="1:22" x14ac:dyDescent="0.25">
      <c r="A2673" s="1"/>
      <c r="B2673" s="1"/>
      <c r="C2673" s="1"/>
      <c r="D2673" s="1"/>
      <c r="E2673" s="110"/>
      <c r="F2673" s="1"/>
      <c r="G2673" s="1"/>
      <c r="H2673" s="110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3"/>
      <c r="U2673" s="1"/>
      <c r="V2673" s="1"/>
    </row>
    <row r="2674" spans="1:22" x14ac:dyDescent="0.25">
      <c r="A2674" s="1"/>
      <c r="B2674" s="1"/>
      <c r="C2674" s="1"/>
      <c r="D2674" s="1"/>
      <c r="E2674" s="110"/>
      <c r="F2674" s="1"/>
      <c r="G2674" s="1"/>
      <c r="H2674" s="110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3"/>
      <c r="U2674" s="1"/>
      <c r="V2674" s="1"/>
    </row>
    <row r="2675" spans="1:22" x14ac:dyDescent="0.25">
      <c r="A2675" s="1"/>
      <c r="B2675" s="1"/>
      <c r="C2675" s="1"/>
      <c r="D2675" s="1"/>
      <c r="E2675" s="110"/>
      <c r="F2675" s="1"/>
      <c r="G2675" s="1"/>
      <c r="H2675" s="110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3"/>
      <c r="U2675" s="1"/>
      <c r="V2675" s="1"/>
    </row>
    <row r="2676" spans="1:22" x14ac:dyDescent="0.25">
      <c r="A2676" s="1"/>
      <c r="B2676" s="1"/>
      <c r="C2676" s="1"/>
      <c r="D2676" s="1"/>
      <c r="E2676" s="110"/>
      <c r="F2676" s="1"/>
      <c r="G2676" s="1"/>
      <c r="H2676" s="110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3"/>
      <c r="U2676" s="1"/>
      <c r="V2676" s="1"/>
    </row>
    <row r="2677" spans="1:22" x14ac:dyDescent="0.25">
      <c r="A2677" s="1"/>
      <c r="B2677" s="1"/>
      <c r="C2677" s="1"/>
      <c r="D2677" s="1"/>
      <c r="E2677" s="110"/>
      <c r="F2677" s="1"/>
      <c r="G2677" s="1"/>
      <c r="H2677" s="110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3"/>
      <c r="U2677" s="1"/>
      <c r="V2677" s="1"/>
    </row>
    <row r="2678" spans="1:22" x14ac:dyDescent="0.25">
      <c r="A2678" s="1"/>
      <c r="B2678" s="1"/>
      <c r="C2678" s="1"/>
      <c r="D2678" s="1"/>
      <c r="E2678" s="110"/>
      <c r="F2678" s="1"/>
      <c r="G2678" s="1"/>
      <c r="H2678" s="110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3"/>
      <c r="U2678" s="1"/>
      <c r="V2678" s="1"/>
    </row>
    <row r="2679" spans="1:22" x14ac:dyDescent="0.25">
      <c r="A2679" s="1"/>
      <c r="B2679" s="1"/>
      <c r="C2679" s="1"/>
      <c r="D2679" s="1"/>
      <c r="E2679" s="110"/>
      <c r="F2679" s="1"/>
      <c r="G2679" s="1"/>
      <c r="H2679" s="110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3"/>
      <c r="U2679" s="1"/>
      <c r="V2679" s="1"/>
    </row>
    <row r="2680" spans="1:22" x14ac:dyDescent="0.25">
      <c r="A2680" s="1"/>
      <c r="B2680" s="1"/>
      <c r="C2680" s="1"/>
      <c r="D2680" s="1"/>
      <c r="E2680" s="110"/>
      <c r="F2680" s="1"/>
      <c r="G2680" s="1"/>
      <c r="H2680" s="110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3"/>
      <c r="U2680" s="1"/>
      <c r="V2680" s="1"/>
    </row>
    <row r="2681" spans="1:22" x14ac:dyDescent="0.25">
      <c r="A2681" s="1"/>
      <c r="B2681" s="1"/>
      <c r="C2681" s="1"/>
      <c r="D2681" s="1"/>
      <c r="E2681" s="110"/>
      <c r="F2681" s="1"/>
      <c r="G2681" s="1"/>
      <c r="H2681" s="110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3"/>
      <c r="U2681" s="1"/>
      <c r="V2681" s="1"/>
    </row>
    <row r="2682" spans="1:22" x14ac:dyDescent="0.25">
      <c r="A2682" s="1"/>
      <c r="B2682" s="1"/>
      <c r="C2682" s="1"/>
      <c r="D2682" s="1"/>
      <c r="E2682" s="110"/>
      <c r="F2682" s="1"/>
      <c r="G2682" s="1"/>
      <c r="H2682" s="110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3"/>
      <c r="U2682" s="1"/>
      <c r="V2682" s="1"/>
    </row>
    <row r="2683" spans="1:22" x14ac:dyDescent="0.25">
      <c r="A2683" s="1"/>
      <c r="B2683" s="1"/>
      <c r="C2683" s="1"/>
      <c r="D2683" s="1"/>
      <c r="E2683" s="110"/>
      <c r="F2683" s="1"/>
      <c r="G2683" s="1"/>
      <c r="H2683" s="110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3"/>
      <c r="U2683" s="1"/>
      <c r="V2683" s="1"/>
    </row>
    <row r="2684" spans="1:22" x14ac:dyDescent="0.25">
      <c r="A2684" s="1"/>
      <c r="B2684" s="1"/>
      <c r="C2684" s="1"/>
      <c r="D2684" s="1"/>
      <c r="E2684" s="110"/>
      <c r="F2684" s="1"/>
      <c r="G2684" s="1"/>
      <c r="H2684" s="110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3"/>
      <c r="U2684" s="1"/>
      <c r="V2684" s="1"/>
    </row>
    <row r="2685" spans="1:22" x14ac:dyDescent="0.25">
      <c r="A2685" s="1"/>
      <c r="B2685" s="1"/>
      <c r="C2685" s="1"/>
      <c r="D2685" s="1"/>
      <c r="E2685" s="110"/>
      <c r="F2685" s="1"/>
      <c r="G2685" s="1"/>
      <c r="H2685" s="110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3"/>
      <c r="U2685" s="1"/>
      <c r="V2685" s="1"/>
    </row>
    <row r="2686" spans="1:22" x14ac:dyDescent="0.25">
      <c r="A2686" s="1"/>
      <c r="B2686" s="1"/>
      <c r="C2686" s="1"/>
      <c r="D2686" s="1"/>
      <c r="E2686" s="110"/>
      <c r="F2686" s="1"/>
      <c r="G2686" s="1"/>
      <c r="H2686" s="110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3"/>
      <c r="U2686" s="1"/>
      <c r="V2686" s="1"/>
    </row>
    <row r="2687" spans="1:22" x14ac:dyDescent="0.25">
      <c r="A2687" s="1"/>
      <c r="B2687" s="1"/>
      <c r="C2687" s="1"/>
      <c r="D2687" s="1"/>
      <c r="E2687" s="110"/>
      <c r="F2687" s="1"/>
      <c r="G2687" s="1"/>
      <c r="H2687" s="110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3"/>
      <c r="U2687" s="1"/>
      <c r="V2687" s="1"/>
    </row>
    <row r="2688" spans="1:22" x14ac:dyDescent="0.25">
      <c r="A2688" s="1"/>
      <c r="B2688" s="1"/>
      <c r="C2688" s="1"/>
      <c r="D2688" s="1"/>
      <c r="E2688" s="110"/>
      <c r="F2688" s="1"/>
      <c r="G2688" s="1"/>
      <c r="H2688" s="110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3"/>
      <c r="U2688" s="1"/>
      <c r="V2688" s="1"/>
    </row>
    <row r="2689" spans="1:22" x14ac:dyDescent="0.25">
      <c r="A2689" s="1"/>
      <c r="B2689" s="1"/>
      <c r="C2689" s="1"/>
      <c r="D2689" s="1"/>
      <c r="E2689" s="110"/>
      <c r="F2689" s="1"/>
      <c r="G2689" s="1"/>
      <c r="H2689" s="110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3"/>
      <c r="U2689" s="1"/>
      <c r="V2689" s="1"/>
    </row>
    <row r="2690" spans="1:22" x14ac:dyDescent="0.25">
      <c r="A2690" s="1"/>
      <c r="B2690" s="1"/>
      <c r="C2690" s="1"/>
      <c r="D2690" s="1"/>
      <c r="E2690" s="110"/>
      <c r="F2690" s="1"/>
      <c r="G2690" s="1"/>
      <c r="H2690" s="110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3"/>
      <c r="U2690" s="1"/>
      <c r="V2690" s="1"/>
    </row>
    <row r="2691" spans="1:22" x14ac:dyDescent="0.25">
      <c r="A2691" s="1"/>
      <c r="B2691" s="1"/>
      <c r="C2691" s="1"/>
      <c r="D2691" s="1"/>
      <c r="E2691" s="110"/>
      <c r="F2691" s="1"/>
      <c r="G2691" s="1"/>
      <c r="H2691" s="110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3"/>
      <c r="U2691" s="1"/>
      <c r="V2691" s="1"/>
    </row>
    <row r="2692" spans="1:22" x14ac:dyDescent="0.25">
      <c r="A2692" s="1"/>
      <c r="B2692" s="1"/>
      <c r="C2692" s="1"/>
      <c r="D2692" s="1"/>
      <c r="E2692" s="110"/>
      <c r="F2692" s="1"/>
      <c r="G2692" s="1"/>
      <c r="H2692" s="110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3"/>
      <c r="U2692" s="1"/>
      <c r="V2692" s="1"/>
    </row>
    <row r="2693" spans="1:22" x14ac:dyDescent="0.25">
      <c r="A2693" s="1"/>
      <c r="B2693" s="1"/>
      <c r="C2693" s="1"/>
      <c r="D2693" s="1"/>
      <c r="E2693" s="110"/>
      <c r="F2693" s="1"/>
      <c r="G2693" s="1"/>
      <c r="H2693" s="110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3"/>
      <c r="U2693" s="1"/>
      <c r="V2693" s="1"/>
    </row>
    <row r="2694" spans="1:22" x14ac:dyDescent="0.25">
      <c r="A2694" s="1"/>
      <c r="B2694" s="1"/>
      <c r="C2694" s="1"/>
      <c r="D2694" s="1"/>
      <c r="E2694" s="110"/>
      <c r="F2694" s="1"/>
      <c r="G2694" s="1"/>
      <c r="H2694" s="110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3"/>
      <c r="U2694" s="1"/>
      <c r="V2694" s="1"/>
    </row>
    <row r="2695" spans="1:22" x14ac:dyDescent="0.25">
      <c r="A2695" s="1"/>
      <c r="B2695" s="1"/>
      <c r="C2695" s="1"/>
      <c r="D2695" s="1"/>
      <c r="E2695" s="110"/>
      <c r="F2695" s="1"/>
      <c r="G2695" s="1"/>
      <c r="H2695" s="110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3"/>
      <c r="U2695" s="1"/>
      <c r="V2695" s="1"/>
    </row>
    <row r="2696" spans="1:22" x14ac:dyDescent="0.25">
      <c r="A2696" s="1"/>
      <c r="B2696" s="1"/>
      <c r="C2696" s="1"/>
      <c r="D2696" s="1"/>
      <c r="E2696" s="110"/>
      <c r="F2696" s="1"/>
      <c r="G2696" s="1"/>
      <c r="H2696" s="110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3"/>
      <c r="U2696" s="1"/>
      <c r="V2696" s="1"/>
    </row>
    <row r="2697" spans="1:22" x14ac:dyDescent="0.25">
      <c r="A2697" s="1"/>
      <c r="B2697" s="1"/>
      <c r="C2697" s="1"/>
      <c r="D2697" s="1"/>
      <c r="E2697" s="110"/>
      <c r="F2697" s="1"/>
      <c r="G2697" s="1"/>
      <c r="H2697" s="110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3"/>
      <c r="U2697" s="1"/>
      <c r="V2697" s="1"/>
    </row>
    <row r="2698" spans="1:22" x14ac:dyDescent="0.25">
      <c r="A2698" s="1"/>
      <c r="B2698" s="1"/>
      <c r="C2698" s="1"/>
      <c r="D2698" s="1"/>
      <c r="E2698" s="110"/>
      <c r="F2698" s="1"/>
      <c r="G2698" s="1"/>
      <c r="H2698" s="110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3"/>
      <c r="U2698" s="1"/>
      <c r="V2698" s="1"/>
    </row>
    <row r="2699" spans="1:22" x14ac:dyDescent="0.25">
      <c r="A2699" s="1"/>
      <c r="B2699" s="1"/>
      <c r="C2699" s="1"/>
      <c r="D2699" s="1"/>
      <c r="E2699" s="110"/>
      <c r="F2699" s="1"/>
      <c r="G2699" s="1"/>
      <c r="H2699" s="110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3"/>
      <c r="U2699" s="1"/>
      <c r="V2699" s="1"/>
    </row>
    <row r="2700" spans="1:22" x14ac:dyDescent="0.25">
      <c r="A2700" s="1"/>
      <c r="B2700" s="1"/>
      <c r="C2700" s="1"/>
      <c r="D2700" s="1"/>
      <c r="E2700" s="110"/>
      <c r="F2700" s="1"/>
      <c r="G2700" s="1"/>
      <c r="H2700" s="110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3"/>
      <c r="U2700" s="1"/>
      <c r="V2700" s="1"/>
    </row>
    <row r="2701" spans="1:22" x14ac:dyDescent="0.25">
      <c r="A2701" s="1"/>
      <c r="B2701" s="1"/>
      <c r="C2701" s="1"/>
      <c r="D2701" s="1"/>
      <c r="E2701" s="110"/>
      <c r="F2701" s="1"/>
      <c r="G2701" s="1"/>
      <c r="H2701" s="110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3"/>
      <c r="U2701" s="1"/>
      <c r="V2701" s="1"/>
    </row>
    <row r="2702" spans="1:22" x14ac:dyDescent="0.25">
      <c r="A2702" s="1"/>
      <c r="B2702" s="1"/>
      <c r="C2702" s="1"/>
      <c r="D2702" s="1"/>
      <c r="E2702" s="110"/>
      <c r="F2702" s="1"/>
      <c r="G2702" s="1"/>
      <c r="H2702" s="110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3"/>
      <c r="U2702" s="1"/>
      <c r="V2702" s="1"/>
    </row>
    <row r="2703" spans="1:22" x14ac:dyDescent="0.25">
      <c r="A2703" s="1"/>
      <c r="B2703" s="1"/>
      <c r="C2703" s="1"/>
      <c r="D2703" s="1"/>
      <c r="E2703" s="110"/>
      <c r="F2703" s="1"/>
      <c r="G2703" s="1"/>
      <c r="H2703" s="110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3"/>
      <c r="U2703" s="1"/>
      <c r="V2703" s="1"/>
    </row>
    <row r="2704" spans="1:22" x14ac:dyDescent="0.25">
      <c r="A2704" s="1"/>
      <c r="B2704" s="1"/>
      <c r="C2704" s="1"/>
      <c r="D2704" s="1"/>
      <c r="E2704" s="110"/>
      <c r="F2704" s="1"/>
      <c r="G2704" s="1"/>
      <c r="H2704" s="110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3"/>
      <c r="U2704" s="1"/>
      <c r="V2704" s="1"/>
    </row>
    <row r="2705" spans="1:22" x14ac:dyDescent="0.25">
      <c r="A2705" s="1"/>
      <c r="B2705" s="1"/>
      <c r="C2705" s="1"/>
      <c r="D2705" s="1"/>
      <c r="E2705" s="110"/>
      <c r="F2705" s="1"/>
      <c r="G2705" s="1"/>
      <c r="H2705" s="110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3"/>
      <c r="U2705" s="1"/>
      <c r="V2705" s="1"/>
    </row>
    <row r="2706" spans="1:22" x14ac:dyDescent="0.25">
      <c r="A2706" s="1"/>
      <c r="B2706" s="1"/>
      <c r="C2706" s="1"/>
      <c r="D2706" s="1"/>
      <c r="E2706" s="110"/>
      <c r="F2706" s="1"/>
      <c r="G2706" s="1"/>
      <c r="H2706" s="110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3"/>
      <c r="U2706" s="1"/>
      <c r="V2706" s="1"/>
    </row>
    <row r="2707" spans="1:22" x14ac:dyDescent="0.25">
      <c r="A2707" s="1"/>
      <c r="B2707" s="1"/>
      <c r="C2707" s="1"/>
      <c r="D2707" s="1"/>
      <c r="E2707" s="110"/>
      <c r="F2707" s="1"/>
      <c r="G2707" s="1"/>
      <c r="H2707" s="110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3"/>
      <c r="U2707" s="1"/>
      <c r="V2707" s="1"/>
    </row>
    <row r="2708" spans="1:22" x14ac:dyDescent="0.25">
      <c r="A2708" s="1"/>
      <c r="B2708" s="1"/>
      <c r="C2708" s="1"/>
      <c r="D2708" s="1"/>
      <c r="E2708" s="110"/>
      <c r="F2708" s="1"/>
      <c r="G2708" s="1"/>
      <c r="H2708" s="110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3"/>
      <c r="U2708" s="1"/>
      <c r="V2708" s="1"/>
    </row>
    <row r="2709" spans="1:22" x14ac:dyDescent="0.25">
      <c r="A2709" s="1"/>
      <c r="B2709" s="1"/>
      <c r="C2709" s="1"/>
      <c r="D2709" s="1"/>
      <c r="E2709" s="110"/>
      <c r="F2709" s="1"/>
      <c r="G2709" s="1"/>
      <c r="H2709" s="110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3"/>
      <c r="U2709" s="1"/>
      <c r="V2709" s="1"/>
    </row>
    <row r="2710" spans="1:22" x14ac:dyDescent="0.25">
      <c r="A2710" s="1"/>
      <c r="B2710" s="1"/>
      <c r="C2710" s="1"/>
      <c r="D2710" s="1"/>
      <c r="E2710" s="110"/>
      <c r="F2710" s="1"/>
      <c r="G2710" s="1"/>
      <c r="H2710" s="110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3"/>
      <c r="U2710" s="1"/>
      <c r="V2710" s="1"/>
    </row>
    <row r="2711" spans="1:22" x14ac:dyDescent="0.25">
      <c r="A2711" s="1"/>
      <c r="B2711" s="1"/>
      <c r="C2711" s="1"/>
      <c r="D2711" s="1"/>
      <c r="E2711" s="110"/>
      <c r="F2711" s="1"/>
      <c r="G2711" s="1"/>
      <c r="H2711" s="110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3"/>
      <c r="U2711" s="1"/>
      <c r="V2711" s="1"/>
    </row>
    <row r="2712" spans="1:22" x14ac:dyDescent="0.25">
      <c r="A2712" s="1"/>
      <c r="B2712" s="1"/>
      <c r="C2712" s="1"/>
      <c r="D2712" s="1"/>
      <c r="E2712" s="110"/>
      <c r="F2712" s="1"/>
      <c r="G2712" s="1"/>
      <c r="H2712" s="110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3"/>
      <c r="U2712" s="1"/>
      <c r="V2712" s="1"/>
    </row>
    <row r="2713" spans="1:22" x14ac:dyDescent="0.25">
      <c r="A2713" s="1"/>
      <c r="B2713" s="1"/>
      <c r="C2713" s="1"/>
      <c r="D2713" s="1"/>
      <c r="E2713" s="110"/>
      <c r="F2713" s="1"/>
      <c r="G2713" s="1"/>
      <c r="H2713" s="110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3"/>
      <c r="U2713" s="1"/>
      <c r="V2713" s="1"/>
    </row>
    <row r="2714" spans="1:22" x14ac:dyDescent="0.25">
      <c r="A2714" s="1"/>
      <c r="B2714" s="1"/>
      <c r="C2714" s="1"/>
      <c r="D2714" s="1"/>
      <c r="E2714" s="110"/>
      <c r="F2714" s="1"/>
      <c r="G2714" s="1"/>
      <c r="H2714" s="110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3"/>
      <c r="U2714" s="1"/>
      <c r="V2714" s="1"/>
    </row>
    <row r="2715" spans="1:22" x14ac:dyDescent="0.25">
      <c r="A2715" s="1"/>
      <c r="B2715" s="1"/>
      <c r="C2715" s="1"/>
      <c r="D2715" s="1"/>
      <c r="E2715" s="110"/>
      <c r="F2715" s="1"/>
      <c r="G2715" s="1"/>
      <c r="H2715" s="110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3"/>
      <c r="U2715" s="1"/>
      <c r="V2715" s="1"/>
    </row>
    <row r="2716" spans="1:22" x14ac:dyDescent="0.25">
      <c r="A2716" s="1"/>
      <c r="B2716" s="1"/>
      <c r="C2716" s="1"/>
      <c r="D2716" s="1"/>
      <c r="E2716" s="110"/>
      <c r="F2716" s="1"/>
      <c r="G2716" s="1"/>
      <c r="H2716" s="110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3"/>
      <c r="U2716" s="1"/>
      <c r="V2716" s="1"/>
    </row>
    <row r="2717" spans="1:22" x14ac:dyDescent="0.25">
      <c r="A2717" s="1"/>
      <c r="B2717" s="1"/>
      <c r="C2717" s="1"/>
      <c r="D2717" s="1"/>
      <c r="E2717" s="110"/>
      <c r="F2717" s="1"/>
      <c r="G2717" s="1"/>
      <c r="H2717" s="110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3"/>
      <c r="U2717" s="1"/>
      <c r="V2717" s="1"/>
    </row>
    <row r="2718" spans="1:22" x14ac:dyDescent="0.25">
      <c r="A2718" s="1"/>
      <c r="B2718" s="1"/>
      <c r="C2718" s="1"/>
      <c r="D2718" s="1"/>
      <c r="E2718" s="110"/>
      <c r="F2718" s="1"/>
      <c r="G2718" s="1"/>
      <c r="H2718" s="110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3"/>
      <c r="U2718" s="1"/>
      <c r="V2718" s="1"/>
    </row>
    <row r="2719" spans="1:22" x14ac:dyDescent="0.25">
      <c r="A2719" s="1"/>
      <c r="B2719" s="1"/>
      <c r="C2719" s="1"/>
      <c r="D2719" s="1"/>
      <c r="E2719" s="110"/>
      <c r="F2719" s="1"/>
      <c r="G2719" s="1"/>
      <c r="H2719" s="110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3"/>
      <c r="U2719" s="1"/>
      <c r="V2719" s="1"/>
    </row>
    <row r="2720" spans="1:22" x14ac:dyDescent="0.25">
      <c r="A2720" s="1"/>
      <c r="B2720" s="1"/>
      <c r="C2720" s="1"/>
      <c r="D2720" s="1"/>
      <c r="E2720" s="110"/>
      <c r="F2720" s="1"/>
      <c r="G2720" s="1"/>
      <c r="H2720" s="110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3"/>
      <c r="U2720" s="1"/>
      <c r="V2720" s="1"/>
    </row>
    <row r="2721" spans="1:22" x14ac:dyDescent="0.25">
      <c r="A2721" s="1"/>
      <c r="B2721" s="1"/>
      <c r="C2721" s="1"/>
      <c r="D2721" s="1"/>
      <c r="E2721" s="110"/>
      <c r="F2721" s="1"/>
      <c r="G2721" s="1"/>
      <c r="H2721" s="110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3"/>
      <c r="U2721" s="1"/>
      <c r="V2721" s="1"/>
    </row>
    <row r="2722" spans="1:22" x14ac:dyDescent="0.25">
      <c r="A2722" s="1"/>
      <c r="B2722" s="1"/>
      <c r="C2722" s="1"/>
      <c r="D2722" s="1"/>
      <c r="E2722" s="110"/>
      <c r="F2722" s="1"/>
      <c r="G2722" s="1"/>
      <c r="H2722" s="110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3"/>
      <c r="U2722" s="1"/>
      <c r="V2722" s="1"/>
    </row>
    <row r="2723" spans="1:22" x14ac:dyDescent="0.25">
      <c r="A2723" s="1"/>
      <c r="B2723" s="1"/>
      <c r="C2723" s="1"/>
      <c r="D2723" s="1"/>
      <c r="E2723" s="110"/>
      <c r="F2723" s="1"/>
      <c r="G2723" s="1"/>
      <c r="H2723" s="110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3"/>
      <c r="U2723" s="1"/>
      <c r="V2723" s="1"/>
    </row>
    <row r="2724" spans="1:22" x14ac:dyDescent="0.25">
      <c r="A2724" s="1"/>
      <c r="B2724" s="1"/>
      <c r="C2724" s="1"/>
      <c r="D2724" s="1"/>
      <c r="E2724" s="110"/>
      <c r="F2724" s="1"/>
      <c r="G2724" s="1"/>
      <c r="H2724" s="110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3"/>
      <c r="U2724" s="1"/>
      <c r="V2724" s="1"/>
    </row>
    <row r="2725" spans="1:22" x14ac:dyDescent="0.25">
      <c r="A2725" s="1"/>
      <c r="B2725" s="1"/>
      <c r="C2725" s="1"/>
      <c r="D2725" s="1"/>
      <c r="E2725" s="110"/>
      <c r="F2725" s="1"/>
      <c r="G2725" s="1"/>
      <c r="H2725" s="110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3"/>
      <c r="U2725" s="1"/>
      <c r="V2725" s="1"/>
    </row>
    <row r="2726" spans="1:22" x14ac:dyDescent="0.25">
      <c r="A2726" s="1"/>
      <c r="B2726" s="1"/>
      <c r="C2726" s="1"/>
      <c r="D2726" s="1"/>
      <c r="E2726" s="110"/>
      <c r="F2726" s="1"/>
      <c r="G2726" s="1"/>
      <c r="H2726" s="110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3"/>
      <c r="U2726" s="1"/>
      <c r="V2726" s="1"/>
    </row>
    <row r="2727" spans="1:22" x14ac:dyDescent="0.25">
      <c r="A2727" s="1"/>
      <c r="B2727" s="1"/>
      <c r="C2727" s="1"/>
      <c r="D2727" s="1"/>
      <c r="E2727" s="110"/>
      <c r="F2727" s="1"/>
      <c r="G2727" s="1"/>
      <c r="H2727" s="110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3"/>
      <c r="U2727" s="1"/>
      <c r="V2727" s="1"/>
    </row>
    <row r="2728" spans="1:22" x14ac:dyDescent="0.25">
      <c r="A2728" s="1"/>
      <c r="B2728" s="1"/>
      <c r="C2728" s="1"/>
      <c r="D2728" s="1"/>
      <c r="E2728" s="110"/>
      <c r="F2728" s="1"/>
      <c r="G2728" s="1"/>
      <c r="H2728" s="110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3"/>
      <c r="U2728" s="1"/>
      <c r="V2728" s="1"/>
    </row>
    <row r="2729" spans="1:22" x14ac:dyDescent="0.25">
      <c r="A2729" s="1"/>
      <c r="B2729" s="1"/>
      <c r="C2729" s="1"/>
      <c r="D2729" s="1"/>
      <c r="E2729" s="110"/>
      <c r="F2729" s="1"/>
      <c r="G2729" s="1"/>
      <c r="H2729" s="110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3"/>
      <c r="U2729" s="1"/>
      <c r="V2729" s="1"/>
    </row>
    <row r="2730" spans="1:22" x14ac:dyDescent="0.25">
      <c r="A2730" s="1"/>
      <c r="B2730" s="1"/>
      <c r="C2730" s="1"/>
      <c r="D2730" s="1"/>
      <c r="E2730" s="110"/>
      <c r="F2730" s="1"/>
      <c r="G2730" s="1"/>
      <c r="H2730" s="110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3"/>
      <c r="U2730" s="1"/>
      <c r="V2730" s="1"/>
    </row>
    <row r="2731" spans="1:22" x14ac:dyDescent="0.25">
      <c r="A2731" s="1"/>
      <c r="B2731" s="1"/>
      <c r="C2731" s="1"/>
      <c r="D2731" s="1"/>
      <c r="E2731" s="110"/>
      <c r="F2731" s="1"/>
      <c r="G2731" s="1"/>
      <c r="H2731" s="110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3"/>
      <c r="U2731" s="1"/>
      <c r="V2731" s="1"/>
    </row>
    <row r="2732" spans="1:22" x14ac:dyDescent="0.25">
      <c r="A2732" s="1"/>
      <c r="B2732" s="1"/>
      <c r="C2732" s="1"/>
      <c r="D2732" s="1"/>
      <c r="E2732" s="110"/>
      <c r="F2732" s="1"/>
      <c r="G2732" s="1"/>
      <c r="H2732" s="110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3"/>
      <c r="U2732" s="1"/>
      <c r="V2732" s="1"/>
    </row>
    <row r="2733" spans="1:22" x14ac:dyDescent="0.25">
      <c r="A2733" s="1"/>
      <c r="B2733" s="1"/>
      <c r="C2733" s="1"/>
      <c r="D2733" s="1"/>
      <c r="E2733" s="110"/>
      <c r="F2733" s="1"/>
      <c r="G2733" s="1"/>
      <c r="H2733" s="110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3"/>
      <c r="U2733" s="1"/>
      <c r="V2733" s="1"/>
    </row>
    <row r="2734" spans="1:22" x14ac:dyDescent="0.25">
      <c r="A2734" s="1"/>
      <c r="B2734" s="1"/>
      <c r="C2734" s="1"/>
      <c r="D2734" s="1"/>
      <c r="E2734" s="110"/>
      <c r="F2734" s="1"/>
      <c r="G2734" s="1"/>
      <c r="H2734" s="110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3"/>
      <c r="U2734" s="1"/>
      <c r="V2734" s="1"/>
    </row>
    <row r="2735" spans="1:22" x14ac:dyDescent="0.25">
      <c r="A2735" s="1"/>
      <c r="B2735" s="1"/>
      <c r="C2735" s="1"/>
      <c r="D2735" s="1"/>
      <c r="E2735" s="110"/>
      <c r="F2735" s="1"/>
      <c r="G2735" s="1"/>
      <c r="H2735" s="110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3"/>
      <c r="U2735" s="1"/>
      <c r="V2735" s="1"/>
    </row>
    <row r="2736" spans="1:22" x14ac:dyDescent="0.25">
      <c r="A2736" s="1"/>
      <c r="B2736" s="1"/>
      <c r="C2736" s="1"/>
      <c r="D2736" s="1"/>
      <c r="E2736" s="110"/>
      <c r="F2736" s="1"/>
      <c r="G2736" s="1"/>
      <c r="H2736" s="110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3"/>
      <c r="U2736" s="1"/>
      <c r="V2736" s="1"/>
    </row>
    <row r="2737" spans="1:22" x14ac:dyDescent="0.25">
      <c r="A2737" s="1"/>
      <c r="B2737" s="1"/>
      <c r="C2737" s="1"/>
      <c r="D2737" s="1"/>
      <c r="E2737" s="110"/>
      <c r="F2737" s="1"/>
      <c r="G2737" s="1"/>
      <c r="H2737" s="110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3"/>
      <c r="U2737" s="1"/>
      <c r="V2737" s="1"/>
    </row>
    <row r="2738" spans="1:22" x14ac:dyDescent="0.25">
      <c r="A2738" s="1"/>
      <c r="B2738" s="1"/>
      <c r="C2738" s="1"/>
      <c r="D2738" s="1"/>
      <c r="E2738" s="110"/>
      <c r="F2738" s="1"/>
      <c r="G2738" s="1"/>
      <c r="H2738" s="110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3"/>
      <c r="U2738" s="1"/>
      <c r="V2738" s="1"/>
    </row>
    <row r="2739" spans="1:22" x14ac:dyDescent="0.25">
      <c r="A2739" s="1"/>
      <c r="B2739" s="1"/>
      <c r="C2739" s="1"/>
      <c r="D2739" s="1"/>
      <c r="E2739" s="110"/>
      <c r="F2739" s="1"/>
      <c r="G2739" s="1"/>
      <c r="H2739" s="110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3"/>
      <c r="U2739" s="1"/>
      <c r="V2739" s="1"/>
    </row>
    <row r="2740" spans="1:22" x14ac:dyDescent="0.25">
      <c r="A2740" s="1"/>
      <c r="B2740" s="1"/>
      <c r="C2740" s="1"/>
      <c r="D2740" s="1"/>
      <c r="E2740" s="110"/>
      <c r="F2740" s="1"/>
      <c r="G2740" s="1"/>
      <c r="H2740" s="110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3"/>
      <c r="U2740" s="1"/>
      <c r="V2740" s="1"/>
    </row>
    <row r="2741" spans="1:22" x14ac:dyDescent="0.25">
      <c r="A2741" s="1"/>
      <c r="B2741" s="1"/>
      <c r="C2741" s="1"/>
      <c r="D2741" s="1"/>
      <c r="E2741" s="110"/>
      <c r="F2741" s="1"/>
      <c r="G2741" s="1"/>
      <c r="H2741" s="110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3"/>
      <c r="U2741" s="1"/>
      <c r="V2741" s="1"/>
    </row>
    <row r="2742" spans="1:22" x14ac:dyDescent="0.25">
      <c r="A2742" s="1"/>
      <c r="B2742" s="1"/>
      <c r="C2742" s="1"/>
      <c r="D2742" s="1"/>
      <c r="E2742" s="110"/>
      <c r="F2742" s="1"/>
      <c r="G2742" s="1"/>
      <c r="H2742" s="110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3"/>
      <c r="U2742" s="1"/>
      <c r="V2742" s="1"/>
    </row>
    <row r="2743" spans="1:22" x14ac:dyDescent="0.25">
      <c r="A2743" s="1"/>
      <c r="B2743" s="1"/>
      <c r="C2743" s="1"/>
      <c r="D2743" s="1"/>
      <c r="E2743" s="110"/>
      <c r="F2743" s="1"/>
      <c r="G2743" s="1"/>
      <c r="H2743" s="110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3"/>
      <c r="U2743" s="1"/>
      <c r="V2743" s="1"/>
    </row>
    <row r="2744" spans="1:22" x14ac:dyDescent="0.25">
      <c r="A2744" s="1"/>
      <c r="B2744" s="1"/>
      <c r="C2744" s="1"/>
      <c r="D2744" s="1"/>
      <c r="E2744" s="110"/>
      <c r="F2744" s="1"/>
      <c r="G2744" s="1"/>
      <c r="H2744" s="110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3"/>
      <c r="U2744" s="1"/>
      <c r="V2744" s="1"/>
    </row>
    <row r="2745" spans="1:22" x14ac:dyDescent="0.25">
      <c r="A2745" s="1"/>
      <c r="B2745" s="1"/>
      <c r="C2745" s="1"/>
      <c r="D2745" s="1"/>
      <c r="E2745" s="110"/>
      <c r="F2745" s="1"/>
      <c r="G2745" s="1"/>
      <c r="H2745" s="110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3"/>
      <c r="U2745" s="1"/>
      <c r="V2745" s="1"/>
    </row>
    <row r="2746" spans="1:22" x14ac:dyDescent="0.25">
      <c r="A2746" s="1"/>
      <c r="B2746" s="1"/>
      <c r="C2746" s="1"/>
      <c r="D2746" s="1"/>
      <c r="E2746" s="110"/>
      <c r="F2746" s="1"/>
      <c r="G2746" s="1"/>
      <c r="H2746" s="110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3"/>
      <c r="U2746" s="1"/>
      <c r="V2746" s="1"/>
    </row>
    <row r="2747" spans="1:22" x14ac:dyDescent="0.25">
      <c r="A2747" s="1"/>
      <c r="B2747" s="1"/>
      <c r="C2747" s="1"/>
      <c r="D2747" s="1"/>
      <c r="E2747" s="110"/>
      <c r="F2747" s="1"/>
      <c r="G2747" s="1"/>
      <c r="H2747" s="110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3"/>
      <c r="U2747" s="1"/>
      <c r="V2747" s="1"/>
    </row>
    <row r="2748" spans="1:22" x14ac:dyDescent="0.25">
      <c r="A2748" s="1"/>
      <c r="B2748" s="1"/>
      <c r="C2748" s="1"/>
      <c r="D2748" s="1"/>
      <c r="E2748" s="110"/>
      <c r="F2748" s="1"/>
      <c r="G2748" s="1"/>
      <c r="H2748" s="110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3"/>
      <c r="U2748" s="1"/>
      <c r="V2748" s="1"/>
    </row>
    <row r="2749" spans="1:22" x14ac:dyDescent="0.25">
      <c r="A2749" s="1"/>
      <c r="B2749" s="1"/>
      <c r="C2749" s="1"/>
      <c r="D2749" s="1"/>
      <c r="E2749" s="110"/>
      <c r="F2749" s="1"/>
      <c r="G2749" s="1"/>
      <c r="H2749" s="110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3"/>
      <c r="U2749" s="1"/>
      <c r="V2749" s="1"/>
    </row>
    <row r="2750" spans="1:22" x14ac:dyDescent="0.25">
      <c r="A2750" s="1"/>
      <c r="B2750" s="1"/>
      <c r="C2750" s="1"/>
      <c r="D2750" s="1"/>
      <c r="E2750" s="110"/>
      <c r="F2750" s="1"/>
      <c r="G2750" s="1"/>
      <c r="H2750" s="110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3"/>
      <c r="U2750" s="1"/>
      <c r="V2750" s="1"/>
    </row>
    <row r="2751" spans="1:22" x14ac:dyDescent="0.25">
      <c r="A2751" s="1"/>
      <c r="B2751" s="1"/>
      <c r="C2751" s="1"/>
      <c r="D2751" s="1"/>
      <c r="E2751" s="110"/>
      <c r="F2751" s="1"/>
      <c r="G2751" s="1"/>
      <c r="H2751" s="110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3"/>
      <c r="U2751" s="1"/>
      <c r="V2751" s="1"/>
    </row>
    <row r="2752" spans="1:22" x14ac:dyDescent="0.25">
      <c r="A2752" s="1"/>
      <c r="B2752" s="1"/>
      <c r="C2752" s="1"/>
      <c r="D2752" s="1"/>
      <c r="E2752" s="110"/>
      <c r="F2752" s="1"/>
      <c r="G2752" s="1"/>
      <c r="H2752" s="110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3"/>
      <c r="U2752" s="1"/>
      <c r="V2752" s="1"/>
    </row>
    <row r="2753" spans="1:22" x14ac:dyDescent="0.25">
      <c r="A2753" s="1"/>
      <c r="B2753" s="1"/>
      <c r="C2753" s="1"/>
      <c r="D2753" s="1"/>
      <c r="E2753" s="110"/>
      <c r="F2753" s="1"/>
      <c r="G2753" s="1"/>
      <c r="H2753" s="110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3"/>
      <c r="U2753" s="1"/>
      <c r="V2753" s="1"/>
    </row>
    <row r="2754" spans="1:22" x14ac:dyDescent="0.25">
      <c r="A2754" s="1"/>
      <c r="B2754" s="1"/>
      <c r="C2754" s="1"/>
      <c r="D2754" s="1"/>
      <c r="E2754" s="110"/>
      <c r="F2754" s="1"/>
      <c r="G2754" s="1"/>
      <c r="H2754" s="110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3"/>
      <c r="U2754" s="1"/>
      <c r="V2754" s="1"/>
    </row>
    <row r="2755" spans="1:22" x14ac:dyDescent="0.25">
      <c r="A2755" s="1"/>
      <c r="B2755" s="1"/>
      <c r="C2755" s="1"/>
      <c r="D2755" s="1"/>
      <c r="E2755" s="110"/>
      <c r="F2755" s="1"/>
      <c r="G2755" s="1"/>
      <c r="H2755" s="110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3"/>
      <c r="U2755" s="1"/>
      <c r="V2755" s="1"/>
    </row>
    <row r="2756" spans="1:22" x14ac:dyDescent="0.25">
      <c r="A2756" s="1"/>
      <c r="B2756" s="1"/>
      <c r="C2756" s="1"/>
      <c r="D2756" s="1"/>
      <c r="E2756" s="110"/>
      <c r="F2756" s="1"/>
      <c r="G2756" s="1"/>
      <c r="H2756" s="110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3"/>
      <c r="U2756" s="1"/>
      <c r="V2756" s="1"/>
    </row>
    <row r="2757" spans="1:22" x14ac:dyDescent="0.25">
      <c r="A2757" s="1"/>
      <c r="B2757" s="1"/>
      <c r="C2757" s="1"/>
      <c r="D2757" s="1"/>
      <c r="E2757" s="110"/>
      <c r="F2757" s="1"/>
      <c r="G2757" s="1"/>
      <c r="H2757" s="110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3"/>
      <c r="U2757" s="1"/>
      <c r="V2757" s="1"/>
    </row>
    <row r="2758" spans="1:22" x14ac:dyDescent="0.25">
      <c r="A2758" s="1"/>
      <c r="B2758" s="1"/>
      <c r="C2758" s="1"/>
      <c r="D2758" s="1"/>
      <c r="E2758" s="110"/>
      <c r="F2758" s="1"/>
      <c r="G2758" s="1"/>
      <c r="H2758" s="110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3"/>
      <c r="U2758" s="1"/>
      <c r="V2758" s="1"/>
    </row>
    <row r="2759" spans="1:22" x14ac:dyDescent="0.25">
      <c r="A2759" s="1"/>
      <c r="B2759" s="1"/>
      <c r="C2759" s="1"/>
      <c r="D2759" s="1"/>
      <c r="E2759" s="110"/>
      <c r="F2759" s="1"/>
      <c r="G2759" s="1"/>
      <c r="H2759" s="110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3"/>
      <c r="U2759" s="1"/>
      <c r="V2759" s="1"/>
    </row>
    <row r="2760" spans="1:22" x14ac:dyDescent="0.25">
      <c r="A2760" s="1"/>
      <c r="B2760" s="1"/>
      <c r="C2760" s="1"/>
      <c r="D2760" s="1"/>
      <c r="E2760" s="110"/>
      <c r="F2760" s="1"/>
      <c r="G2760" s="1"/>
      <c r="H2760" s="110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3"/>
      <c r="U2760" s="1"/>
      <c r="V2760" s="1"/>
    </row>
    <row r="2761" spans="1:22" x14ac:dyDescent="0.25">
      <c r="A2761" s="1"/>
      <c r="B2761" s="1"/>
      <c r="C2761" s="1"/>
      <c r="D2761" s="1"/>
      <c r="E2761" s="110"/>
      <c r="F2761" s="1"/>
      <c r="G2761" s="1"/>
      <c r="H2761" s="110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3"/>
      <c r="U2761" s="1"/>
      <c r="V2761" s="1"/>
    </row>
    <row r="2762" spans="1:22" x14ac:dyDescent="0.25">
      <c r="A2762" s="1"/>
      <c r="B2762" s="1"/>
      <c r="C2762" s="1"/>
      <c r="D2762" s="1"/>
      <c r="E2762" s="110"/>
      <c r="F2762" s="1"/>
      <c r="G2762" s="1"/>
      <c r="H2762" s="110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3"/>
      <c r="U2762" s="1"/>
      <c r="V2762" s="1"/>
    </row>
    <row r="2763" spans="1:22" x14ac:dyDescent="0.25">
      <c r="A2763" s="1"/>
      <c r="B2763" s="1"/>
      <c r="C2763" s="1"/>
      <c r="D2763" s="1"/>
      <c r="E2763" s="110"/>
      <c r="F2763" s="1"/>
      <c r="G2763" s="1"/>
      <c r="H2763" s="110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3"/>
      <c r="U2763" s="1"/>
      <c r="V2763" s="1"/>
    </row>
    <row r="2764" spans="1:22" x14ac:dyDescent="0.25">
      <c r="A2764" s="1"/>
      <c r="B2764" s="1"/>
      <c r="C2764" s="1"/>
      <c r="D2764" s="1"/>
      <c r="E2764" s="110"/>
      <c r="F2764" s="1"/>
      <c r="G2764" s="1"/>
      <c r="H2764" s="110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3"/>
      <c r="U2764" s="1"/>
      <c r="V2764" s="1"/>
    </row>
    <row r="2765" spans="1:22" x14ac:dyDescent="0.25">
      <c r="A2765" s="1"/>
      <c r="B2765" s="1"/>
      <c r="C2765" s="1"/>
      <c r="D2765" s="1"/>
      <c r="E2765" s="110"/>
      <c r="F2765" s="1"/>
      <c r="G2765" s="1"/>
      <c r="H2765" s="110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3"/>
      <c r="U2765" s="1"/>
      <c r="V2765" s="1"/>
    </row>
    <row r="2766" spans="1:22" x14ac:dyDescent="0.25">
      <c r="A2766" s="1"/>
      <c r="B2766" s="1"/>
      <c r="C2766" s="1"/>
      <c r="D2766" s="1"/>
      <c r="E2766" s="110"/>
      <c r="F2766" s="1"/>
      <c r="G2766" s="1"/>
      <c r="H2766" s="110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3"/>
      <c r="U2766" s="1"/>
      <c r="V2766" s="1"/>
    </row>
    <row r="2767" spans="1:22" x14ac:dyDescent="0.25">
      <c r="A2767" s="1"/>
      <c r="B2767" s="1"/>
      <c r="C2767" s="1"/>
      <c r="D2767" s="1"/>
      <c r="E2767" s="110"/>
      <c r="F2767" s="1"/>
      <c r="G2767" s="1"/>
      <c r="H2767" s="110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3"/>
      <c r="U2767" s="1"/>
      <c r="V2767" s="1"/>
    </row>
    <row r="2768" spans="1:22" x14ac:dyDescent="0.25">
      <c r="A2768" s="1"/>
      <c r="B2768" s="1"/>
      <c r="C2768" s="1"/>
      <c r="D2768" s="1"/>
      <c r="E2768" s="110"/>
      <c r="F2768" s="1"/>
      <c r="G2768" s="1"/>
      <c r="H2768" s="110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3"/>
      <c r="U2768" s="1"/>
      <c r="V2768" s="1"/>
    </row>
    <row r="2769" spans="1:22" x14ac:dyDescent="0.25">
      <c r="A2769" s="1"/>
      <c r="B2769" s="1"/>
      <c r="C2769" s="1"/>
      <c r="D2769" s="1"/>
      <c r="E2769" s="110"/>
      <c r="F2769" s="1"/>
      <c r="G2769" s="1"/>
      <c r="H2769" s="110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3"/>
      <c r="U2769" s="1"/>
      <c r="V2769" s="1"/>
    </row>
    <row r="2770" spans="1:22" x14ac:dyDescent="0.25">
      <c r="A2770" s="1"/>
      <c r="B2770" s="1"/>
      <c r="C2770" s="1"/>
      <c r="D2770" s="1"/>
      <c r="E2770" s="110"/>
      <c r="F2770" s="1"/>
      <c r="G2770" s="1"/>
      <c r="H2770" s="110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3"/>
      <c r="U2770" s="1"/>
      <c r="V2770" s="1"/>
    </row>
    <row r="2771" spans="1:22" x14ac:dyDescent="0.25">
      <c r="A2771" s="1"/>
      <c r="B2771" s="1"/>
      <c r="C2771" s="1"/>
      <c r="D2771" s="1"/>
      <c r="E2771" s="110"/>
      <c r="F2771" s="1"/>
      <c r="G2771" s="1"/>
      <c r="H2771" s="110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3"/>
      <c r="U2771" s="1"/>
      <c r="V2771" s="1"/>
    </row>
    <row r="2772" spans="1:22" x14ac:dyDescent="0.25">
      <c r="A2772" s="1"/>
      <c r="B2772" s="1"/>
      <c r="C2772" s="1"/>
      <c r="D2772" s="1"/>
      <c r="E2772" s="110"/>
      <c r="F2772" s="1"/>
      <c r="G2772" s="1"/>
      <c r="H2772" s="110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3"/>
      <c r="U2772" s="1"/>
      <c r="V2772" s="1"/>
    </row>
    <row r="2773" spans="1:22" x14ac:dyDescent="0.25">
      <c r="A2773" s="1"/>
      <c r="B2773" s="1"/>
      <c r="C2773" s="1"/>
      <c r="D2773" s="1"/>
      <c r="E2773" s="110"/>
      <c r="F2773" s="1"/>
      <c r="G2773" s="1"/>
      <c r="H2773" s="110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3"/>
      <c r="U2773" s="1"/>
      <c r="V2773" s="1"/>
    </row>
    <row r="2774" spans="1:22" x14ac:dyDescent="0.25">
      <c r="A2774" s="1"/>
      <c r="B2774" s="1"/>
      <c r="C2774" s="1"/>
      <c r="D2774" s="1"/>
      <c r="E2774" s="110"/>
      <c r="F2774" s="1"/>
      <c r="G2774" s="1"/>
      <c r="H2774" s="110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3"/>
      <c r="U2774" s="1"/>
      <c r="V2774" s="1"/>
    </row>
    <row r="2775" spans="1:22" x14ac:dyDescent="0.25">
      <c r="A2775" s="1"/>
      <c r="B2775" s="1"/>
      <c r="C2775" s="1"/>
      <c r="D2775" s="1"/>
      <c r="E2775" s="110"/>
      <c r="F2775" s="1"/>
      <c r="G2775" s="1"/>
      <c r="H2775" s="110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3"/>
      <c r="U2775" s="1"/>
      <c r="V2775" s="1"/>
    </row>
    <row r="2776" spans="1:22" x14ac:dyDescent="0.25">
      <c r="A2776" s="1"/>
      <c r="B2776" s="1"/>
      <c r="C2776" s="1"/>
      <c r="D2776" s="1"/>
      <c r="E2776" s="110"/>
      <c r="F2776" s="1"/>
      <c r="G2776" s="1"/>
      <c r="H2776" s="110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3"/>
      <c r="U2776" s="1"/>
      <c r="V2776" s="1"/>
    </row>
    <row r="2777" spans="1:22" x14ac:dyDescent="0.25">
      <c r="A2777" s="1"/>
      <c r="B2777" s="1"/>
      <c r="C2777" s="1"/>
      <c r="D2777" s="1"/>
      <c r="E2777" s="110"/>
      <c r="F2777" s="1"/>
      <c r="G2777" s="1"/>
      <c r="H2777" s="110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3"/>
      <c r="U2777" s="1"/>
      <c r="V2777" s="1"/>
    </row>
    <row r="2778" spans="1:22" x14ac:dyDescent="0.25">
      <c r="A2778" s="1"/>
      <c r="B2778" s="1"/>
      <c r="C2778" s="1"/>
      <c r="D2778" s="1"/>
      <c r="E2778" s="110"/>
      <c r="F2778" s="1"/>
      <c r="G2778" s="1"/>
      <c r="H2778" s="110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3"/>
      <c r="U2778" s="1"/>
      <c r="V2778" s="1"/>
    </row>
    <row r="2779" spans="1:22" x14ac:dyDescent="0.25">
      <c r="A2779" s="1"/>
      <c r="B2779" s="1"/>
      <c r="C2779" s="1"/>
      <c r="D2779" s="1"/>
      <c r="E2779" s="110"/>
      <c r="F2779" s="1"/>
      <c r="G2779" s="1"/>
      <c r="H2779" s="110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3"/>
      <c r="U2779" s="1"/>
      <c r="V2779" s="1"/>
    </row>
    <row r="2780" spans="1:22" x14ac:dyDescent="0.25">
      <c r="A2780" s="1"/>
      <c r="B2780" s="1"/>
      <c r="C2780" s="1"/>
      <c r="D2780" s="1"/>
      <c r="E2780" s="110"/>
      <c r="F2780" s="1"/>
      <c r="G2780" s="1"/>
      <c r="H2780" s="110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3"/>
      <c r="U2780" s="1"/>
      <c r="V2780" s="1"/>
    </row>
    <row r="2781" spans="1:22" x14ac:dyDescent="0.25">
      <c r="A2781" s="1"/>
      <c r="B2781" s="1"/>
      <c r="C2781" s="1"/>
      <c r="D2781" s="1"/>
      <c r="E2781" s="110"/>
      <c r="F2781" s="1"/>
      <c r="G2781" s="1"/>
      <c r="H2781" s="110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3"/>
      <c r="U2781" s="1"/>
      <c r="V2781" s="1"/>
    </row>
    <row r="2782" spans="1:22" x14ac:dyDescent="0.25">
      <c r="A2782" s="1"/>
      <c r="B2782" s="1"/>
      <c r="C2782" s="1"/>
      <c r="D2782" s="1"/>
      <c r="E2782" s="110"/>
      <c r="F2782" s="1"/>
      <c r="G2782" s="1"/>
      <c r="H2782" s="110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3"/>
      <c r="U2782" s="1"/>
      <c r="V2782" s="1"/>
    </row>
    <row r="2783" spans="1:22" x14ac:dyDescent="0.25">
      <c r="A2783" s="1"/>
      <c r="B2783" s="1"/>
      <c r="C2783" s="1"/>
      <c r="D2783" s="1"/>
      <c r="E2783" s="110"/>
      <c r="F2783" s="1"/>
      <c r="G2783" s="1"/>
      <c r="H2783" s="110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3"/>
      <c r="U2783" s="1"/>
      <c r="V2783" s="1"/>
    </row>
    <row r="2784" spans="1:22" x14ac:dyDescent="0.25">
      <c r="A2784" s="1"/>
      <c r="B2784" s="1"/>
      <c r="C2784" s="1"/>
      <c r="D2784" s="1"/>
      <c r="E2784" s="110"/>
      <c r="F2784" s="1"/>
      <c r="G2784" s="1"/>
      <c r="H2784" s="110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3"/>
      <c r="U2784" s="1"/>
      <c r="V2784" s="1"/>
    </row>
    <row r="2785" spans="1:22" x14ac:dyDescent="0.25">
      <c r="A2785" s="1"/>
      <c r="B2785" s="1"/>
      <c r="C2785" s="1"/>
      <c r="D2785" s="1"/>
      <c r="E2785" s="110"/>
      <c r="F2785" s="1"/>
      <c r="G2785" s="1"/>
      <c r="H2785" s="110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3"/>
      <c r="U2785" s="1"/>
      <c r="V2785" s="1"/>
    </row>
    <row r="2786" spans="1:22" x14ac:dyDescent="0.25">
      <c r="A2786" s="1"/>
      <c r="B2786" s="1"/>
      <c r="C2786" s="1"/>
      <c r="D2786" s="1"/>
      <c r="E2786" s="110"/>
      <c r="F2786" s="1"/>
      <c r="G2786" s="1"/>
      <c r="H2786" s="110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3"/>
      <c r="U2786" s="1"/>
      <c r="V2786" s="1"/>
    </row>
    <row r="2787" spans="1:22" x14ac:dyDescent="0.25">
      <c r="A2787" s="1"/>
      <c r="B2787" s="1"/>
      <c r="C2787" s="1"/>
      <c r="D2787" s="1"/>
      <c r="E2787" s="110"/>
      <c r="F2787" s="1"/>
      <c r="G2787" s="1"/>
      <c r="H2787" s="110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3"/>
      <c r="U2787" s="1"/>
      <c r="V2787" s="1"/>
    </row>
    <row r="2788" spans="1:22" x14ac:dyDescent="0.25">
      <c r="A2788" s="1"/>
      <c r="B2788" s="1"/>
      <c r="C2788" s="1"/>
      <c r="D2788" s="1"/>
      <c r="E2788" s="110"/>
      <c r="F2788" s="1"/>
      <c r="G2788" s="1"/>
      <c r="H2788" s="110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3"/>
      <c r="U2788" s="1"/>
      <c r="V2788" s="1"/>
    </row>
    <row r="2789" spans="1:22" x14ac:dyDescent="0.25">
      <c r="A2789" s="1"/>
      <c r="B2789" s="1"/>
      <c r="C2789" s="1"/>
      <c r="D2789" s="1"/>
      <c r="E2789" s="110"/>
      <c r="F2789" s="1"/>
      <c r="G2789" s="1"/>
      <c r="H2789" s="110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3"/>
      <c r="U2789" s="1"/>
      <c r="V2789" s="1"/>
    </row>
    <row r="2790" spans="1:22" x14ac:dyDescent="0.25">
      <c r="A2790" s="1"/>
      <c r="B2790" s="1"/>
      <c r="C2790" s="1"/>
      <c r="D2790" s="1"/>
      <c r="E2790" s="110"/>
      <c r="F2790" s="1"/>
      <c r="G2790" s="1"/>
      <c r="H2790" s="110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3"/>
      <c r="U2790" s="1"/>
      <c r="V2790" s="1"/>
    </row>
    <row r="2791" spans="1:22" x14ac:dyDescent="0.25">
      <c r="A2791" s="1"/>
      <c r="B2791" s="1"/>
      <c r="C2791" s="1"/>
      <c r="D2791" s="1"/>
      <c r="E2791" s="110"/>
      <c r="F2791" s="1"/>
      <c r="G2791" s="1"/>
      <c r="H2791" s="110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3"/>
      <c r="U2791" s="1"/>
      <c r="V2791" s="1"/>
    </row>
    <row r="2792" spans="1:22" x14ac:dyDescent="0.25">
      <c r="A2792" s="1"/>
      <c r="B2792" s="1"/>
      <c r="C2792" s="1"/>
      <c r="D2792" s="1"/>
      <c r="E2792" s="110"/>
      <c r="F2792" s="1"/>
      <c r="G2792" s="1"/>
      <c r="H2792" s="110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3"/>
      <c r="U2792" s="1"/>
      <c r="V2792" s="1"/>
    </row>
    <row r="2793" spans="1:22" x14ac:dyDescent="0.25">
      <c r="A2793" s="1"/>
      <c r="B2793" s="1"/>
      <c r="C2793" s="1"/>
      <c r="D2793" s="1"/>
      <c r="E2793" s="110"/>
      <c r="F2793" s="1"/>
      <c r="G2793" s="1"/>
      <c r="H2793" s="110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3"/>
      <c r="U2793" s="1"/>
      <c r="V2793" s="1"/>
    </row>
    <row r="2794" spans="1:22" x14ac:dyDescent="0.25">
      <c r="A2794" s="1"/>
      <c r="B2794" s="1"/>
      <c r="C2794" s="1"/>
      <c r="D2794" s="1"/>
      <c r="E2794" s="110"/>
      <c r="F2794" s="1"/>
      <c r="G2794" s="1"/>
      <c r="H2794" s="110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3"/>
      <c r="U2794" s="1"/>
      <c r="V2794" s="1"/>
    </row>
    <row r="2795" spans="1:22" x14ac:dyDescent="0.25">
      <c r="A2795" s="1"/>
      <c r="B2795" s="1"/>
      <c r="C2795" s="1"/>
      <c r="D2795" s="1"/>
      <c r="E2795" s="110"/>
      <c r="F2795" s="1"/>
      <c r="G2795" s="1"/>
      <c r="H2795" s="110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3"/>
      <c r="U2795" s="1"/>
      <c r="V2795" s="1"/>
    </row>
    <row r="2796" spans="1:22" x14ac:dyDescent="0.25">
      <c r="A2796" s="1"/>
      <c r="B2796" s="1"/>
      <c r="C2796" s="1"/>
      <c r="D2796" s="1"/>
      <c r="E2796" s="110"/>
      <c r="F2796" s="1"/>
      <c r="G2796" s="1"/>
      <c r="H2796" s="110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3"/>
      <c r="U2796" s="1"/>
      <c r="V2796" s="1"/>
    </row>
    <row r="2797" spans="1:22" x14ac:dyDescent="0.25">
      <c r="A2797" s="1"/>
      <c r="B2797" s="1"/>
      <c r="C2797" s="1"/>
      <c r="D2797" s="1"/>
      <c r="E2797" s="110"/>
      <c r="F2797" s="1"/>
      <c r="G2797" s="1"/>
      <c r="H2797" s="110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3"/>
      <c r="U2797" s="1"/>
      <c r="V2797" s="1"/>
    </row>
    <row r="2798" spans="1:22" x14ac:dyDescent="0.25">
      <c r="A2798" s="1"/>
      <c r="B2798" s="1"/>
      <c r="C2798" s="1"/>
      <c r="D2798" s="1"/>
      <c r="E2798" s="110"/>
      <c r="F2798" s="1"/>
      <c r="G2798" s="1"/>
      <c r="H2798" s="110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3"/>
      <c r="U2798" s="1"/>
      <c r="V2798" s="1"/>
    </row>
    <row r="2799" spans="1:22" x14ac:dyDescent="0.25">
      <c r="A2799" s="1"/>
      <c r="B2799" s="1"/>
      <c r="C2799" s="1"/>
      <c r="D2799" s="1"/>
      <c r="E2799" s="110"/>
      <c r="F2799" s="1"/>
      <c r="G2799" s="1"/>
      <c r="H2799" s="110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3"/>
      <c r="U2799" s="1"/>
      <c r="V2799" s="1"/>
    </row>
    <row r="2800" spans="1:22" x14ac:dyDescent="0.25">
      <c r="A2800" s="1"/>
      <c r="B2800" s="1"/>
      <c r="C2800" s="1"/>
      <c r="D2800" s="1"/>
      <c r="E2800" s="110"/>
      <c r="F2800" s="1"/>
      <c r="G2800" s="1"/>
      <c r="H2800" s="110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3"/>
      <c r="U2800" s="1"/>
      <c r="V2800" s="1"/>
    </row>
    <row r="2801" spans="1:22" x14ac:dyDescent="0.25">
      <c r="A2801" s="1"/>
      <c r="B2801" s="1"/>
      <c r="C2801" s="1"/>
      <c r="D2801" s="1"/>
      <c r="E2801" s="110"/>
      <c r="F2801" s="1"/>
      <c r="G2801" s="1"/>
      <c r="H2801" s="110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3"/>
      <c r="U2801" s="1"/>
      <c r="V2801" s="1"/>
    </row>
    <row r="2802" spans="1:22" x14ac:dyDescent="0.25">
      <c r="A2802" s="1"/>
      <c r="B2802" s="1"/>
      <c r="C2802" s="1"/>
      <c r="D2802" s="1"/>
      <c r="E2802" s="110"/>
      <c r="F2802" s="1"/>
      <c r="G2802" s="1"/>
      <c r="H2802" s="110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3"/>
      <c r="U2802" s="1"/>
      <c r="V2802" s="1"/>
    </row>
    <row r="2803" spans="1:22" x14ac:dyDescent="0.25">
      <c r="A2803" s="1"/>
      <c r="B2803" s="1"/>
      <c r="C2803" s="1"/>
      <c r="D2803" s="1"/>
      <c r="E2803" s="110"/>
      <c r="F2803" s="1"/>
      <c r="G2803" s="1"/>
      <c r="H2803" s="110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3"/>
      <c r="U2803" s="1"/>
      <c r="V2803" s="1"/>
    </row>
    <row r="2804" spans="1:22" x14ac:dyDescent="0.25">
      <c r="A2804" s="1"/>
      <c r="B2804" s="1"/>
      <c r="C2804" s="1"/>
      <c r="D2804" s="1"/>
      <c r="E2804" s="110"/>
      <c r="F2804" s="1"/>
      <c r="G2804" s="1"/>
      <c r="H2804" s="110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3"/>
      <c r="U2804" s="1"/>
      <c r="V2804" s="1"/>
    </row>
    <row r="2805" spans="1:22" x14ac:dyDescent="0.25">
      <c r="A2805" s="1"/>
      <c r="B2805" s="1"/>
      <c r="C2805" s="1"/>
      <c r="D2805" s="1"/>
      <c r="E2805" s="110"/>
      <c r="F2805" s="1"/>
      <c r="G2805" s="1"/>
      <c r="H2805" s="110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3"/>
      <c r="U2805" s="1"/>
      <c r="V2805" s="1"/>
    </row>
    <row r="2806" spans="1:22" x14ac:dyDescent="0.25">
      <c r="A2806" s="1"/>
      <c r="B2806" s="1"/>
      <c r="C2806" s="1"/>
      <c r="D2806" s="1"/>
      <c r="E2806" s="110"/>
      <c r="F2806" s="1"/>
      <c r="G2806" s="1"/>
      <c r="H2806" s="110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3"/>
      <c r="U2806" s="1"/>
      <c r="V2806" s="1"/>
    </row>
    <row r="2807" spans="1:22" x14ac:dyDescent="0.25">
      <c r="A2807" s="1"/>
      <c r="B2807" s="1"/>
      <c r="C2807" s="1"/>
      <c r="D2807" s="1"/>
      <c r="E2807" s="110"/>
      <c r="F2807" s="1"/>
      <c r="G2807" s="1"/>
      <c r="H2807" s="110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3"/>
      <c r="U2807" s="1"/>
      <c r="V2807" s="1"/>
    </row>
    <row r="2808" spans="1:22" x14ac:dyDescent="0.25">
      <c r="A2808" s="1"/>
      <c r="B2808" s="1"/>
      <c r="C2808" s="1"/>
      <c r="D2808" s="1"/>
      <c r="E2808" s="110"/>
      <c r="F2808" s="1"/>
      <c r="G2808" s="1"/>
      <c r="H2808" s="110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3"/>
      <c r="U2808" s="1"/>
      <c r="V2808" s="1"/>
    </row>
    <row r="2809" spans="1:22" x14ac:dyDescent="0.25">
      <c r="A2809" s="1"/>
      <c r="B2809" s="1"/>
      <c r="C2809" s="1"/>
      <c r="D2809" s="1"/>
      <c r="E2809" s="110"/>
      <c r="F2809" s="1"/>
      <c r="G2809" s="1"/>
      <c r="H2809" s="110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3"/>
      <c r="U2809" s="1"/>
      <c r="V2809" s="1"/>
    </row>
    <row r="2810" spans="1:22" x14ac:dyDescent="0.25">
      <c r="A2810" s="1"/>
      <c r="B2810" s="1"/>
      <c r="C2810" s="1"/>
      <c r="D2810" s="1"/>
      <c r="E2810" s="110"/>
      <c r="F2810" s="1"/>
      <c r="G2810" s="1"/>
      <c r="H2810" s="110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3"/>
      <c r="U2810" s="1"/>
      <c r="V2810" s="1"/>
    </row>
    <row r="2811" spans="1:22" x14ac:dyDescent="0.25">
      <c r="A2811" s="1"/>
      <c r="B2811" s="1"/>
      <c r="C2811" s="1"/>
      <c r="D2811" s="1"/>
      <c r="E2811" s="110"/>
      <c r="F2811" s="1"/>
      <c r="G2811" s="1"/>
      <c r="H2811" s="110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3"/>
      <c r="U2811" s="1"/>
      <c r="V2811" s="1"/>
    </row>
    <row r="2812" spans="1:22" x14ac:dyDescent="0.25">
      <c r="A2812" s="1"/>
      <c r="B2812" s="1"/>
      <c r="C2812" s="1"/>
      <c r="D2812" s="1"/>
      <c r="E2812" s="110"/>
      <c r="F2812" s="1"/>
      <c r="G2812" s="1"/>
      <c r="H2812" s="110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3"/>
      <c r="U2812" s="1"/>
      <c r="V2812" s="1"/>
    </row>
    <row r="2813" spans="1:22" x14ac:dyDescent="0.25">
      <c r="A2813" s="1"/>
      <c r="B2813" s="1"/>
      <c r="C2813" s="1"/>
      <c r="D2813" s="1"/>
      <c r="E2813" s="110"/>
      <c r="F2813" s="1"/>
      <c r="G2813" s="1"/>
      <c r="H2813" s="110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3"/>
      <c r="U2813" s="1"/>
      <c r="V2813" s="1"/>
    </row>
    <row r="2814" spans="1:22" x14ac:dyDescent="0.25">
      <c r="A2814" s="1"/>
      <c r="B2814" s="1"/>
      <c r="C2814" s="1"/>
      <c r="D2814" s="1"/>
      <c r="E2814" s="110"/>
      <c r="F2814" s="1"/>
      <c r="G2814" s="1"/>
      <c r="H2814" s="110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3"/>
      <c r="U2814" s="1"/>
      <c r="V2814" s="1"/>
    </row>
    <row r="2815" spans="1:22" x14ac:dyDescent="0.25">
      <c r="A2815" s="1"/>
      <c r="B2815" s="1"/>
      <c r="C2815" s="1"/>
      <c r="D2815" s="1"/>
      <c r="E2815" s="110"/>
      <c r="F2815" s="1"/>
      <c r="G2815" s="1"/>
      <c r="H2815" s="110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3"/>
      <c r="U2815" s="1"/>
      <c r="V2815" s="1"/>
    </row>
    <row r="2816" spans="1:22" x14ac:dyDescent="0.25">
      <c r="A2816" s="1"/>
      <c r="B2816" s="1"/>
      <c r="C2816" s="1"/>
      <c r="D2816" s="1"/>
      <c r="E2816" s="110"/>
      <c r="F2816" s="1"/>
      <c r="G2816" s="1"/>
      <c r="H2816" s="110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3"/>
      <c r="U2816" s="1"/>
      <c r="V2816" s="1"/>
    </row>
    <row r="2817" spans="1:22" x14ac:dyDescent="0.25">
      <c r="A2817" s="1"/>
      <c r="B2817" s="1"/>
      <c r="C2817" s="1"/>
      <c r="D2817" s="1"/>
      <c r="E2817" s="110"/>
      <c r="F2817" s="1"/>
      <c r="G2817" s="1"/>
      <c r="H2817" s="110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3"/>
      <c r="U2817" s="1"/>
      <c r="V2817" s="1"/>
    </row>
    <row r="2818" spans="1:22" x14ac:dyDescent="0.25">
      <c r="A2818" s="1"/>
      <c r="B2818" s="1"/>
      <c r="C2818" s="1"/>
      <c r="D2818" s="1"/>
      <c r="E2818" s="110"/>
      <c r="F2818" s="1"/>
      <c r="G2818" s="1"/>
      <c r="H2818" s="110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3"/>
      <c r="U2818" s="1"/>
      <c r="V2818" s="1"/>
    </row>
    <row r="2819" spans="1:22" x14ac:dyDescent="0.25">
      <c r="A2819" s="1"/>
      <c r="B2819" s="1"/>
      <c r="C2819" s="1"/>
      <c r="D2819" s="1"/>
      <c r="E2819" s="110"/>
      <c r="F2819" s="1"/>
      <c r="G2819" s="1"/>
      <c r="H2819" s="110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3"/>
      <c r="U2819" s="1"/>
      <c r="V2819" s="1"/>
    </row>
    <row r="2820" spans="1:22" x14ac:dyDescent="0.25">
      <c r="A2820" s="1"/>
      <c r="B2820" s="1"/>
      <c r="C2820" s="1"/>
      <c r="D2820" s="1"/>
      <c r="E2820" s="110"/>
      <c r="F2820" s="1"/>
      <c r="G2820" s="1"/>
      <c r="H2820" s="110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3"/>
      <c r="U2820" s="1"/>
      <c r="V2820" s="1"/>
    </row>
    <row r="2821" spans="1:22" x14ac:dyDescent="0.25">
      <c r="A2821" s="1"/>
      <c r="B2821" s="1"/>
      <c r="C2821" s="1"/>
      <c r="D2821" s="1"/>
      <c r="E2821" s="110"/>
      <c r="F2821" s="1"/>
      <c r="G2821" s="1"/>
      <c r="H2821" s="110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3"/>
      <c r="U2821" s="1"/>
      <c r="V2821" s="1"/>
    </row>
    <row r="2822" spans="1:22" x14ac:dyDescent="0.25">
      <c r="A2822" s="1"/>
      <c r="B2822" s="1"/>
      <c r="C2822" s="1"/>
      <c r="D2822" s="1"/>
      <c r="E2822" s="110"/>
      <c r="F2822" s="1"/>
      <c r="G2822" s="1"/>
      <c r="H2822" s="110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3"/>
      <c r="U2822" s="1"/>
      <c r="V2822" s="1"/>
    </row>
    <row r="2823" spans="1:22" x14ac:dyDescent="0.25">
      <c r="A2823" s="1"/>
      <c r="B2823" s="1"/>
      <c r="C2823" s="1"/>
      <c r="D2823" s="1"/>
      <c r="E2823" s="110"/>
      <c r="F2823" s="1"/>
      <c r="G2823" s="1"/>
      <c r="H2823" s="110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3"/>
      <c r="U2823" s="1"/>
      <c r="V2823" s="1"/>
    </row>
    <row r="2824" spans="1:22" x14ac:dyDescent="0.25">
      <c r="A2824" s="1"/>
      <c r="B2824" s="1"/>
      <c r="C2824" s="1"/>
      <c r="D2824" s="1"/>
      <c r="E2824" s="110"/>
      <c r="F2824" s="1"/>
      <c r="G2824" s="1"/>
      <c r="H2824" s="110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3"/>
      <c r="U2824" s="1"/>
      <c r="V2824" s="1"/>
    </row>
    <row r="2825" spans="1:22" x14ac:dyDescent="0.25">
      <c r="A2825" s="1"/>
      <c r="B2825" s="1"/>
      <c r="C2825" s="1"/>
      <c r="D2825" s="1"/>
      <c r="E2825" s="110"/>
      <c r="F2825" s="1"/>
      <c r="G2825" s="1"/>
      <c r="H2825" s="110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3"/>
      <c r="U2825" s="1"/>
      <c r="V2825" s="1"/>
    </row>
    <row r="2826" spans="1:22" x14ac:dyDescent="0.25">
      <c r="A2826" s="1"/>
      <c r="B2826" s="1"/>
      <c r="C2826" s="1"/>
      <c r="D2826" s="1"/>
      <c r="E2826" s="110"/>
      <c r="F2826" s="1"/>
      <c r="G2826" s="1"/>
      <c r="H2826" s="110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3"/>
      <c r="U2826" s="1"/>
      <c r="V2826" s="1"/>
    </row>
    <row r="2827" spans="1:22" x14ac:dyDescent="0.25">
      <c r="A2827" s="1"/>
      <c r="B2827" s="1"/>
      <c r="C2827" s="1"/>
      <c r="D2827" s="1"/>
      <c r="E2827" s="110"/>
      <c r="F2827" s="1"/>
      <c r="G2827" s="1"/>
      <c r="H2827" s="110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3"/>
      <c r="U2827" s="1"/>
      <c r="V2827" s="1"/>
    </row>
    <row r="2828" spans="1:22" x14ac:dyDescent="0.25">
      <c r="A2828" s="1"/>
      <c r="B2828" s="1"/>
      <c r="C2828" s="1"/>
      <c r="D2828" s="1"/>
      <c r="E2828" s="110"/>
      <c r="F2828" s="1"/>
      <c r="G2828" s="1"/>
      <c r="H2828" s="110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3"/>
      <c r="U2828" s="1"/>
      <c r="V2828" s="1"/>
    </row>
    <row r="2829" spans="1:22" x14ac:dyDescent="0.25">
      <c r="A2829" s="1"/>
      <c r="B2829" s="1"/>
      <c r="C2829" s="1"/>
      <c r="D2829" s="1"/>
      <c r="E2829" s="110"/>
      <c r="F2829" s="1"/>
      <c r="G2829" s="1"/>
      <c r="H2829" s="110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3"/>
      <c r="U2829" s="1"/>
      <c r="V2829" s="1"/>
    </row>
    <row r="2830" spans="1:22" x14ac:dyDescent="0.25">
      <c r="A2830" s="1"/>
      <c r="B2830" s="1"/>
      <c r="C2830" s="1"/>
      <c r="D2830" s="1"/>
      <c r="E2830" s="110"/>
      <c r="F2830" s="1"/>
      <c r="G2830" s="1"/>
      <c r="H2830" s="110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3"/>
      <c r="U2830" s="1"/>
      <c r="V2830" s="1"/>
    </row>
    <row r="2831" spans="1:22" x14ac:dyDescent="0.25">
      <c r="A2831" s="1"/>
      <c r="B2831" s="1"/>
      <c r="C2831" s="1"/>
      <c r="D2831" s="1"/>
      <c r="E2831" s="110"/>
      <c r="F2831" s="1"/>
      <c r="G2831" s="1"/>
      <c r="H2831" s="110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3"/>
      <c r="U2831" s="1"/>
      <c r="V2831" s="1"/>
    </row>
    <row r="2832" spans="1:22" x14ac:dyDescent="0.25">
      <c r="A2832" s="1"/>
      <c r="B2832" s="1"/>
      <c r="C2832" s="1"/>
      <c r="D2832" s="1"/>
      <c r="E2832" s="110"/>
      <c r="F2832" s="1"/>
      <c r="G2832" s="1"/>
      <c r="H2832" s="110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3"/>
      <c r="U2832" s="1"/>
      <c r="V2832" s="1"/>
    </row>
    <row r="2833" spans="1:22" x14ac:dyDescent="0.25">
      <c r="A2833" s="1"/>
      <c r="B2833" s="1"/>
      <c r="C2833" s="1"/>
      <c r="D2833" s="1"/>
      <c r="E2833" s="110"/>
      <c r="F2833" s="1"/>
      <c r="G2833" s="1"/>
      <c r="H2833" s="110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3"/>
      <c r="U2833" s="1"/>
      <c r="V2833" s="1"/>
    </row>
    <row r="2834" spans="1:22" x14ac:dyDescent="0.25">
      <c r="A2834" s="1"/>
      <c r="B2834" s="1"/>
      <c r="C2834" s="1"/>
      <c r="D2834" s="1"/>
      <c r="E2834" s="110"/>
      <c r="F2834" s="1"/>
      <c r="G2834" s="1"/>
      <c r="H2834" s="110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3"/>
      <c r="U2834" s="1"/>
      <c r="V2834" s="1"/>
    </row>
    <row r="2835" spans="1:22" x14ac:dyDescent="0.25">
      <c r="A2835" s="1"/>
      <c r="B2835" s="1"/>
      <c r="C2835" s="1"/>
      <c r="D2835" s="1"/>
      <c r="E2835" s="110"/>
      <c r="F2835" s="1"/>
      <c r="G2835" s="1"/>
      <c r="H2835" s="110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3"/>
      <c r="U2835" s="1"/>
      <c r="V2835" s="1"/>
    </row>
    <row r="2836" spans="1:22" x14ac:dyDescent="0.25">
      <c r="A2836" s="1"/>
      <c r="B2836" s="1"/>
      <c r="C2836" s="1"/>
      <c r="D2836" s="1"/>
      <c r="E2836" s="110"/>
      <c r="F2836" s="1"/>
      <c r="G2836" s="1"/>
      <c r="H2836" s="110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3"/>
      <c r="U2836" s="1"/>
      <c r="V2836" s="1"/>
    </row>
    <row r="2837" spans="1:22" x14ac:dyDescent="0.25">
      <c r="A2837" s="1"/>
      <c r="B2837" s="1"/>
      <c r="C2837" s="1"/>
      <c r="D2837" s="1"/>
      <c r="E2837" s="110"/>
      <c r="F2837" s="1"/>
      <c r="G2837" s="1"/>
      <c r="H2837" s="110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3"/>
      <c r="U2837" s="1"/>
      <c r="V2837" s="1"/>
    </row>
    <row r="2838" spans="1:22" x14ac:dyDescent="0.25">
      <c r="A2838" s="1"/>
      <c r="B2838" s="1"/>
      <c r="C2838" s="1"/>
      <c r="D2838" s="1"/>
      <c r="E2838" s="110"/>
      <c r="F2838" s="1"/>
      <c r="G2838" s="1"/>
      <c r="H2838" s="110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3"/>
      <c r="U2838" s="1"/>
      <c r="V2838" s="1"/>
    </row>
    <row r="2839" spans="1:22" x14ac:dyDescent="0.25">
      <c r="A2839" s="1"/>
      <c r="B2839" s="1"/>
      <c r="C2839" s="1"/>
      <c r="D2839" s="1"/>
      <c r="E2839" s="110"/>
      <c r="F2839" s="1"/>
      <c r="G2839" s="1"/>
      <c r="H2839" s="110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3"/>
      <c r="U2839" s="1"/>
      <c r="V2839" s="1"/>
    </row>
    <row r="2840" spans="1:22" x14ac:dyDescent="0.25">
      <c r="A2840" s="1"/>
      <c r="B2840" s="1"/>
      <c r="C2840" s="1"/>
      <c r="D2840" s="1"/>
      <c r="E2840" s="110"/>
      <c r="F2840" s="1"/>
      <c r="G2840" s="1"/>
      <c r="H2840" s="110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3"/>
      <c r="U2840" s="1"/>
      <c r="V2840" s="1"/>
    </row>
    <row r="2841" spans="1:22" x14ac:dyDescent="0.25">
      <c r="A2841" s="1"/>
      <c r="B2841" s="1"/>
      <c r="C2841" s="1"/>
      <c r="D2841" s="1"/>
      <c r="E2841" s="110"/>
      <c r="F2841" s="1"/>
      <c r="G2841" s="1"/>
      <c r="H2841" s="110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3"/>
      <c r="U2841" s="1"/>
      <c r="V2841" s="1"/>
    </row>
    <row r="2842" spans="1:22" x14ac:dyDescent="0.25">
      <c r="A2842" s="1"/>
      <c r="B2842" s="1"/>
      <c r="C2842" s="1"/>
      <c r="D2842" s="1"/>
      <c r="E2842" s="110"/>
      <c r="F2842" s="1"/>
      <c r="G2842" s="1"/>
      <c r="H2842" s="110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3"/>
      <c r="U2842" s="1"/>
      <c r="V2842" s="1"/>
    </row>
    <row r="2843" spans="1:22" x14ac:dyDescent="0.25">
      <c r="A2843" s="1"/>
      <c r="B2843" s="1"/>
      <c r="C2843" s="1"/>
      <c r="D2843" s="1"/>
      <c r="E2843" s="110"/>
      <c r="F2843" s="1"/>
      <c r="G2843" s="1"/>
      <c r="H2843" s="110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3"/>
      <c r="U2843" s="1"/>
      <c r="V2843" s="1"/>
    </row>
    <row r="2844" spans="1:22" x14ac:dyDescent="0.25">
      <c r="A2844" s="1"/>
      <c r="B2844" s="1"/>
      <c r="C2844" s="1"/>
      <c r="D2844" s="1"/>
      <c r="E2844" s="110"/>
      <c r="F2844" s="1"/>
      <c r="G2844" s="1"/>
      <c r="H2844" s="110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3"/>
      <c r="U2844" s="1"/>
      <c r="V2844" s="1"/>
    </row>
    <row r="2845" spans="1:22" x14ac:dyDescent="0.25">
      <c r="A2845" s="1"/>
      <c r="B2845" s="1"/>
      <c r="C2845" s="1"/>
      <c r="D2845" s="1"/>
      <c r="E2845" s="110"/>
      <c r="F2845" s="1"/>
      <c r="G2845" s="1"/>
      <c r="H2845" s="110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3"/>
      <c r="U2845" s="1"/>
      <c r="V2845" s="1"/>
    </row>
    <row r="2846" spans="1:22" x14ac:dyDescent="0.25">
      <c r="A2846" s="1"/>
      <c r="B2846" s="1"/>
      <c r="C2846" s="1"/>
      <c r="D2846" s="1"/>
      <c r="E2846" s="110"/>
      <c r="F2846" s="1"/>
      <c r="G2846" s="1"/>
      <c r="H2846" s="110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3"/>
      <c r="U2846" s="1"/>
      <c r="V2846" s="1"/>
    </row>
    <row r="2847" spans="1:22" x14ac:dyDescent="0.25">
      <c r="A2847" s="1"/>
      <c r="B2847" s="1"/>
      <c r="C2847" s="1"/>
      <c r="D2847" s="1"/>
      <c r="E2847" s="110"/>
      <c r="F2847" s="1"/>
      <c r="G2847" s="1"/>
      <c r="H2847" s="110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3"/>
      <c r="U2847" s="1"/>
      <c r="V2847" s="1"/>
    </row>
    <row r="2848" spans="1:22" x14ac:dyDescent="0.25">
      <c r="A2848" s="1"/>
      <c r="B2848" s="1"/>
      <c r="C2848" s="1"/>
      <c r="D2848" s="1"/>
      <c r="E2848" s="110"/>
      <c r="F2848" s="1"/>
      <c r="G2848" s="1"/>
      <c r="H2848" s="110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3"/>
      <c r="U2848" s="1"/>
      <c r="V2848" s="1"/>
    </row>
    <row r="2849" spans="1:22" x14ac:dyDescent="0.25">
      <c r="A2849" s="1"/>
      <c r="B2849" s="1"/>
      <c r="C2849" s="1"/>
      <c r="D2849" s="1"/>
      <c r="E2849" s="110"/>
      <c r="F2849" s="1"/>
      <c r="G2849" s="1"/>
      <c r="H2849" s="110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3"/>
      <c r="U2849" s="1"/>
      <c r="V2849" s="1"/>
    </row>
    <row r="2850" spans="1:22" x14ac:dyDescent="0.25">
      <c r="A2850" s="1"/>
      <c r="B2850" s="1"/>
      <c r="C2850" s="1"/>
      <c r="D2850" s="1"/>
      <c r="E2850" s="110"/>
      <c r="F2850" s="1"/>
      <c r="G2850" s="1"/>
      <c r="H2850" s="110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3"/>
      <c r="U2850" s="1"/>
      <c r="V2850" s="1"/>
    </row>
    <row r="2851" spans="1:22" x14ac:dyDescent="0.25">
      <c r="A2851" s="1"/>
      <c r="B2851" s="1"/>
      <c r="C2851" s="1"/>
      <c r="D2851" s="1"/>
      <c r="E2851" s="110"/>
      <c r="F2851" s="1"/>
      <c r="G2851" s="1"/>
      <c r="H2851" s="110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3"/>
      <c r="U2851" s="1"/>
      <c r="V2851" s="1"/>
    </row>
    <row r="2852" spans="1:22" x14ac:dyDescent="0.25">
      <c r="A2852" s="1"/>
      <c r="B2852" s="1"/>
      <c r="C2852" s="1"/>
      <c r="D2852" s="1"/>
      <c r="E2852" s="110"/>
      <c r="F2852" s="1"/>
      <c r="G2852" s="1"/>
      <c r="H2852" s="110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3"/>
      <c r="U2852" s="1"/>
      <c r="V2852" s="1"/>
    </row>
    <row r="2853" spans="1:22" x14ac:dyDescent="0.25">
      <c r="A2853" s="1"/>
      <c r="B2853" s="1"/>
      <c r="C2853" s="1"/>
      <c r="D2853" s="1"/>
      <c r="E2853" s="110"/>
      <c r="F2853" s="1"/>
      <c r="G2853" s="1"/>
      <c r="H2853" s="110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3"/>
      <c r="U2853" s="1"/>
      <c r="V2853" s="1"/>
    </row>
    <row r="2854" spans="1:22" x14ac:dyDescent="0.25">
      <c r="A2854" s="1"/>
      <c r="B2854" s="1"/>
      <c r="C2854" s="1"/>
      <c r="D2854" s="1"/>
      <c r="E2854" s="110"/>
      <c r="F2854" s="1"/>
      <c r="G2854" s="1"/>
      <c r="H2854" s="110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3"/>
      <c r="U2854" s="1"/>
      <c r="V2854" s="1"/>
    </row>
    <row r="2855" spans="1:22" x14ac:dyDescent="0.25">
      <c r="A2855" s="1"/>
      <c r="B2855" s="1"/>
      <c r="C2855" s="1"/>
      <c r="D2855" s="1"/>
      <c r="E2855" s="110"/>
      <c r="F2855" s="1"/>
      <c r="G2855" s="1"/>
      <c r="H2855" s="110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3"/>
      <c r="U2855" s="1"/>
      <c r="V2855" s="1"/>
    </row>
    <row r="2856" spans="1:22" x14ac:dyDescent="0.25">
      <c r="A2856" s="1"/>
      <c r="B2856" s="1"/>
      <c r="C2856" s="1"/>
      <c r="D2856" s="1"/>
      <c r="E2856" s="110"/>
      <c r="F2856" s="1"/>
      <c r="G2856" s="1"/>
      <c r="H2856" s="110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3"/>
      <c r="U2856" s="1"/>
      <c r="V2856" s="1"/>
    </row>
    <row r="2857" spans="1:22" x14ac:dyDescent="0.25">
      <c r="A2857" s="1"/>
      <c r="B2857" s="1"/>
      <c r="C2857" s="1"/>
      <c r="D2857" s="1"/>
      <c r="E2857" s="110"/>
      <c r="F2857" s="1"/>
      <c r="G2857" s="1"/>
      <c r="H2857" s="110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3"/>
      <c r="U2857" s="1"/>
      <c r="V2857" s="1"/>
    </row>
    <row r="2858" spans="1:22" x14ac:dyDescent="0.25">
      <c r="A2858" s="1"/>
      <c r="B2858" s="1"/>
      <c r="C2858" s="1"/>
      <c r="D2858" s="1"/>
      <c r="E2858" s="110"/>
      <c r="F2858" s="1"/>
      <c r="G2858" s="1"/>
      <c r="H2858" s="110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3"/>
      <c r="U2858" s="1"/>
      <c r="V2858" s="1"/>
    </row>
    <row r="2859" spans="1:22" x14ac:dyDescent="0.25">
      <c r="A2859" s="1"/>
      <c r="B2859" s="1"/>
      <c r="C2859" s="1"/>
      <c r="D2859" s="1"/>
      <c r="E2859" s="110"/>
      <c r="F2859" s="1"/>
      <c r="G2859" s="1"/>
      <c r="H2859" s="110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3"/>
      <c r="U2859" s="1"/>
      <c r="V2859" s="1"/>
    </row>
    <row r="2860" spans="1:22" x14ac:dyDescent="0.25">
      <c r="A2860" s="1"/>
      <c r="B2860" s="1"/>
      <c r="C2860" s="1"/>
      <c r="D2860" s="1"/>
      <c r="E2860" s="110"/>
      <c r="F2860" s="1"/>
      <c r="G2860" s="1"/>
      <c r="H2860" s="110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3"/>
      <c r="U2860" s="1"/>
      <c r="V2860" s="1"/>
    </row>
    <row r="2861" spans="1:22" x14ac:dyDescent="0.25">
      <c r="A2861" s="1"/>
      <c r="B2861" s="1"/>
      <c r="C2861" s="1"/>
      <c r="D2861" s="1"/>
      <c r="E2861" s="110"/>
      <c r="F2861" s="1"/>
      <c r="G2861" s="1"/>
      <c r="H2861" s="110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3"/>
      <c r="U2861" s="1"/>
      <c r="V2861" s="1"/>
    </row>
    <row r="2862" spans="1:22" x14ac:dyDescent="0.25">
      <c r="A2862" s="1"/>
      <c r="B2862" s="1"/>
      <c r="C2862" s="1"/>
      <c r="D2862" s="1"/>
      <c r="E2862" s="110"/>
      <c r="F2862" s="1"/>
      <c r="G2862" s="1"/>
      <c r="H2862" s="110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3"/>
      <c r="U2862" s="1"/>
      <c r="V2862" s="1"/>
    </row>
    <row r="2863" spans="1:22" x14ac:dyDescent="0.25">
      <c r="A2863" s="1"/>
      <c r="B2863" s="1"/>
      <c r="C2863" s="1"/>
      <c r="D2863" s="1"/>
      <c r="E2863" s="110"/>
      <c r="F2863" s="1"/>
      <c r="G2863" s="1"/>
      <c r="H2863" s="110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3"/>
      <c r="U2863" s="1"/>
      <c r="V2863" s="1"/>
    </row>
    <row r="2864" spans="1:22" x14ac:dyDescent="0.25">
      <c r="A2864" s="1"/>
      <c r="B2864" s="1"/>
      <c r="C2864" s="1"/>
      <c r="D2864" s="1"/>
      <c r="E2864" s="110"/>
      <c r="F2864" s="1"/>
      <c r="G2864" s="1"/>
      <c r="H2864" s="110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3"/>
      <c r="U2864" s="1"/>
      <c r="V2864" s="1"/>
    </row>
    <row r="2865" spans="1:22" x14ac:dyDescent="0.25">
      <c r="A2865" s="1"/>
      <c r="B2865" s="1"/>
      <c r="C2865" s="1"/>
      <c r="D2865" s="1"/>
      <c r="E2865" s="110"/>
      <c r="F2865" s="1"/>
      <c r="G2865" s="1"/>
      <c r="H2865" s="110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3"/>
      <c r="U2865" s="1"/>
      <c r="V2865" s="1"/>
    </row>
    <row r="2866" spans="1:22" x14ac:dyDescent="0.25">
      <c r="A2866" s="1"/>
      <c r="B2866" s="1"/>
      <c r="C2866" s="1"/>
      <c r="D2866" s="1"/>
      <c r="E2866" s="110"/>
      <c r="F2866" s="1"/>
      <c r="G2866" s="1"/>
      <c r="H2866" s="110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3"/>
      <c r="U2866" s="1"/>
      <c r="V2866" s="1"/>
    </row>
    <row r="2867" spans="1:22" x14ac:dyDescent="0.25">
      <c r="A2867" s="1"/>
      <c r="B2867" s="1"/>
      <c r="C2867" s="1"/>
      <c r="D2867" s="1"/>
      <c r="E2867" s="110"/>
      <c r="F2867" s="1"/>
      <c r="G2867" s="1"/>
      <c r="H2867" s="110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3"/>
      <c r="U2867" s="1"/>
      <c r="V2867" s="1"/>
    </row>
    <row r="2868" spans="1:22" x14ac:dyDescent="0.25">
      <c r="A2868" s="1"/>
      <c r="B2868" s="1"/>
      <c r="C2868" s="1"/>
      <c r="D2868" s="1"/>
      <c r="E2868" s="110"/>
      <c r="F2868" s="1"/>
      <c r="G2868" s="1"/>
      <c r="H2868" s="110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3"/>
      <c r="U2868" s="1"/>
      <c r="V2868" s="1"/>
    </row>
    <row r="2869" spans="1:22" x14ac:dyDescent="0.25">
      <c r="A2869" s="1"/>
      <c r="B2869" s="1"/>
      <c r="C2869" s="1"/>
      <c r="D2869" s="1"/>
      <c r="E2869" s="110"/>
      <c r="F2869" s="1"/>
      <c r="G2869" s="1"/>
      <c r="H2869" s="110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3"/>
      <c r="U2869" s="1"/>
      <c r="V2869" s="1"/>
    </row>
    <row r="2870" spans="1:22" x14ac:dyDescent="0.25">
      <c r="A2870" s="1"/>
      <c r="B2870" s="1"/>
      <c r="C2870" s="1"/>
      <c r="D2870" s="1"/>
      <c r="E2870" s="110"/>
      <c r="F2870" s="1"/>
      <c r="G2870" s="1"/>
      <c r="H2870" s="110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3"/>
      <c r="U2870" s="1"/>
      <c r="V2870" s="1"/>
    </row>
    <row r="2871" spans="1:22" x14ac:dyDescent="0.25">
      <c r="A2871" s="1"/>
      <c r="B2871" s="1"/>
      <c r="C2871" s="1"/>
      <c r="D2871" s="1"/>
      <c r="E2871" s="110"/>
      <c r="F2871" s="1"/>
      <c r="G2871" s="1"/>
      <c r="H2871" s="110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3"/>
      <c r="U2871" s="1"/>
      <c r="V2871" s="1"/>
    </row>
    <row r="2872" spans="1:22" x14ac:dyDescent="0.25">
      <c r="A2872" s="1"/>
      <c r="B2872" s="1"/>
      <c r="C2872" s="1"/>
      <c r="D2872" s="1"/>
      <c r="E2872" s="110"/>
      <c r="F2872" s="1"/>
      <c r="G2872" s="1"/>
      <c r="H2872" s="110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3"/>
      <c r="U2872" s="1"/>
      <c r="V2872" s="1"/>
    </row>
    <row r="2873" spans="1:22" x14ac:dyDescent="0.25">
      <c r="A2873" s="1"/>
      <c r="B2873" s="1"/>
      <c r="C2873" s="1"/>
      <c r="D2873" s="1"/>
      <c r="E2873" s="110"/>
      <c r="F2873" s="1"/>
      <c r="G2873" s="1"/>
      <c r="H2873" s="110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3"/>
      <c r="U2873" s="1"/>
      <c r="V2873" s="1"/>
    </row>
    <row r="2874" spans="1:22" x14ac:dyDescent="0.25">
      <c r="A2874" s="1"/>
      <c r="B2874" s="1"/>
      <c r="C2874" s="1"/>
      <c r="D2874" s="1"/>
      <c r="E2874" s="110"/>
      <c r="F2874" s="1"/>
      <c r="G2874" s="1"/>
      <c r="H2874" s="110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3"/>
      <c r="U2874" s="1"/>
      <c r="V2874" s="1"/>
    </row>
    <row r="2875" spans="1:22" x14ac:dyDescent="0.25">
      <c r="A2875" s="1"/>
      <c r="B2875" s="1"/>
      <c r="C2875" s="1"/>
      <c r="D2875" s="1"/>
      <c r="E2875" s="110"/>
      <c r="F2875" s="1"/>
      <c r="G2875" s="1"/>
      <c r="H2875" s="110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3"/>
      <c r="U2875" s="1"/>
      <c r="V2875" s="1"/>
    </row>
    <row r="2876" spans="1:22" x14ac:dyDescent="0.25">
      <c r="A2876" s="1"/>
      <c r="B2876" s="1"/>
      <c r="C2876" s="1"/>
      <c r="D2876" s="1"/>
      <c r="E2876" s="110"/>
      <c r="F2876" s="1"/>
      <c r="G2876" s="1"/>
      <c r="H2876" s="110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3"/>
      <c r="U2876" s="1"/>
      <c r="V2876" s="1"/>
    </row>
    <row r="2877" spans="1:22" x14ac:dyDescent="0.25">
      <c r="A2877" s="1"/>
      <c r="B2877" s="1"/>
      <c r="C2877" s="1"/>
      <c r="D2877" s="1"/>
      <c r="E2877" s="110"/>
      <c r="F2877" s="1"/>
      <c r="G2877" s="1"/>
      <c r="H2877" s="110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3"/>
      <c r="U2877" s="1"/>
      <c r="V2877" s="1"/>
    </row>
    <row r="2878" spans="1:22" x14ac:dyDescent="0.25">
      <c r="A2878" s="1"/>
      <c r="B2878" s="1"/>
      <c r="C2878" s="1"/>
      <c r="D2878" s="1"/>
      <c r="E2878" s="110"/>
      <c r="F2878" s="1"/>
      <c r="G2878" s="1"/>
      <c r="H2878" s="110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3"/>
      <c r="U2878" s="1"/>
      <c r="V2878" s="1"/>
    </row>
    <row r="2879" spans="1:22" x14ac:dyDescent="0.25">
      <c r="A2879" s="1"/>
      <c r="B2879" s="1"/>
      <c r="C2879" s="1"/>
      <c r="D2879" s="1"/>
      <c r="E2879" s="110"/>
      <c r="F2879" s="1"/>
      <c r="G2879" s="1"/>
      <c r="H2879" s="110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3"/>
      <c r="U2879" s="1"/>
      <c r="V2879" s="1"/>
    </row>
    <row r="2880" spans="1:22" x14ac:dyDescent="0.25">
      <c r="A2880" s="1"/>
      <c r="B2880" s="1"/>
      <c r="C2880" s="1"/>
      <c r="D2880" s="1"/>
      <c r="E2880" s="110"/>
      <c r="F2880" s="1"/>
      <c r="G2880" s="1"/>
      <c r="H2880" s="110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3"/>
      <c r="U2880" s="1"/>
      <c r="V2880" s="1"/>
    </row>
    <row r="2881" spans="1:22" x14ac:dyDescent="0.25">
      <c r="A2881" s="1"/>
      <c r="B2881" s="1"/>
      <c r="C2881" s="1"/>
      <c r="D2881" s="1"/>
      <c r="E2881" s="110"/>
      <c r="F2881" s="1"/>
      <c r="G2881" s="1"/>
      <c r="H2881" s="110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3"/>
      <c r="U2881" s="1"/>
      <c r="V2881" s="1"/>
    </row>
    <row r="2882" spans="1:22" x14ac:dyDescent="0.25">
      <c r="A2882" s="1"/>
      <c r="B2882" s="1"/>
      <c r="C2882" s="1"/>
      <c r="D2882" s="1"/>
      <c r="E2882" s="110"/>
      <c r="F2882" s="1"/>
      <c r="G2882" s="1"/>
      <c r="H2882" s="110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3"/>
      <c r="U2882" s="1"/>
      <c r="V2882" s="1"/>
    </row>
    <row r="2883" spans="1:22" x14ac:dyDescent="0.25">
      <c r="A2883" s="1"/>
      <c r="B2883" s="1"/>
      <c r="C2883" s="1"/>
      <c r="D2883" s="1"/>
      <c r="E2883" s="110"/>
      <c r="F2883" s="1"/>
      <c r="G2883" s="1"/>
      <c r="H2883" s="110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3"/>
      <c r="U2883" s="1"/>
      <c r="V2883" s="1"/>
    </row>
    <row r="2884" spans="1:22" x14ac:dyDescent="0.25">
      <c r="A2884" s="1"/>
      <c r="B2884" s="1"/>
      <c r="C2884" s="1"/>
      <c r="D2884" s="1"/>
      <c r="E2884" s="110"/>
      <c r="F2884" s="1"/>
      <c r="G2884" s="1"/>
      <c r="H2884" s="110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3"/>
      <c r="U2884" s="1"/>
      <c r="V2884" s="1"/>
    </row>
    <row r="2885" spans="1:22" x14ac:dyDescent="0.25">
      <c r="A2885" s="1"/>
      <c r="B2885" s="1"/>
      <c r="C2885" s="1"/>
      <c r="D2885" s="1"/>
      <c r="E2885" s="110"/>
      <c r="F2885" s="1"/>
      <c r="G2885" s="1"/>
      <c r="H2885" s="110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3"/>
      <c r="U2885" s="1"/>
      <c r="V2885" s="1"/>
    </row>
    <row r="2886" spans="1:22" x14ac:dyDescent="0.25">
      <c r="A2886" s="1"/>
      <c r="B2886" s="1"/>
      <c r="C2886" s="1"/>
      <c r="D2886" s="1"/>
      <c r="E2886" s="110"/>
      <c r="F2886" s="1"/>
      <c r="G2886" s="1"/>
      <c r="H2886" s="110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3"/>
      <c r="U2886" s="1"/>
      <c r="V2886" s="1"/>
    </row>
    <row r="2887" spans="1:22" x14ac:dyDescent="0.25">
      <c r="A2887" s="1"/>
      <c r="B2887" s="1"/>
      <c r="C2887" s="1"/>
      <c r="D2887" s="1"/>
      <c r="E2887" s="110"/>
      <c r="F2887" s="1"/>
      <c r="G2887" s="1"/>
      <c r="H2887" s="110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3"/>
      <c r="U2887" s="1"/>
      <c r="V2887" s="1"/>
    </row>
    <row r="2888" spans="1:22" x14ac:dyDescent="0.25">
      <c r="A2888" s="1"/>
      <c r="B2888" s="1"/>
      <c r="C2888" s="1"/>
      <c r="D2888" s="1"/>
      <c r="E2888" s="110"/>
      <c r="F2888" s="1"/>
      <c r="G2888" s="1"/>
      <c r="H2888" s="110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3"/>
      <c r="U2888" s="1"/>
      <c r="V2888" s="1"/>
    </row>
    <row r="2889" spans="1:22" x14ac:dyDescent="0.25">
      <c r="A2889" s="1"/>
      <c r="B2889" s="1"/>
      <c r="C2889" s="1"/>
      <c r="D2889" s="1"/>
      <c r="E2889" s="110"/>
      <c r="F2889" s="1"/>
      <c r="G2889" s="1"/>
      <c r="H2889" s="110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3"/>
      <c r="U2889" s="1"/>
      <c r="V2889" s="1"/>
    </row>
    <row r="2890" spans="1:22" x14ac:dyDescent="0.25">
      <c r="A2890" s="1"/>
      <c r="B2890" s="1"/>
      <c r="C2890" s="1"/>
      <c r="D2890" s="1"/>
      <c r="E2890" s="110"/>
      <c r="F2890" s="1"/>
      <c r="G2890" s="1"/>
      <c r="H2890" s="110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3"/>
      <c r="U2890" s="1"/>
      <c r="V2890" s="1"/>
    </row>
    <row r="2891" spans="1:22" x14ac:dyDescent="0.25">
      <c r="A2891" s="1"/>
      <c r="B2891" s="1"/>
      <c r="C2891" s="1"/>
      <c r="D2891" s="1"/>
      <c r="E2891" s="110"/>
      <c r="F2891" s="1"/>
      <c r="G2891" s="1"/>
      <c r="H2891" s="110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3"/>
      <c r="U2891" s="1"/>
      <c r="V2891" s="1"/>
    </row>
    <row r="2892" spans="1:22" x14ac:dyDescent="0.25">
      <c r="A2892" s="1"/>
      <c r="B2892" s="1"/>
      <c r="C2892" s="1"/>
      <c r="D2892" s="1"/>
      <c r="E2892" s="110"/>
      <c r="F2892" s="1"/>
      <c r="G2892" s="1"/>
      <c r="H2892" s="110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3"/>
      <c r="U2892" s="1"/>
      <c r="V2892" s="1"/>
    </row>
    <row r="2893" spans="1:22" x14ac:dyDescent="0.25">
      <c r="A2893" s="1"/>
      <c r="B2893" s="1"/>
      <c r="C2893" s="1"/>
      <c r="D2893" s="1"/>
      <c r="E2893" s="110"/>
      <c r="F2893" s="1"/>
      <c r="G2893" s="1"/>
      <c r="H2893" s="110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3"/>
      <c r="U2893" s="1"/>
      <c r="V2893" s="1"/>
    </row>
    <row r="2894" spans="1:22" x14ac:dyDescent="0.25">
      <c r="A2894" s="1"/>
      <c r="B2894" s="1"/>
      <c r="C2894" s="1"/>
      <c r="D2894" s="1"/>
      <c r="E2894" s="110"/>
      <c r="F2894" s="1"/>
      <c r="G2894" s="1"/>
      <c r="H2894" s="110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3"/>
      <c r="U2894" s="1"/>
      <c r="V2894" s="1"/>
    </row>
    <row r="2895" spans="1:22" x14ac:dyDescent="0.25">
      <c r="A2895" s="1"/>
      <c r="B2895" s="1"/>
      <c r="C2895" s="1"/>
      <c r="D2895" s="1"/>
      <c r="E2895" s="110"/>
      <c r="F2895" s="1"/>
      <c r="G2895" s="1"/>
      <c r="H2895" s="110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3"/>
      <c r="U2895" s="1"/>
      <c r="V2895" s="1"/>
    </row>
    <row r="2896" spans="1:22" x14ac:dyDescent="0.25">
      <c r="A2896" s="1"/>
      <c r="B2896" s="1"/>
      <c r="C2896" s="1"/>
      <c r="D2896" s="1"/>
      <c r="E2896" s="110"/>
      <c r="F2896" s="1"/>
      <c r="G2896" s="1"/>
      <c r="H2896" s="110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3"/>
      <c r="U2896" s="1"/>
      <c r="V2896" s="1"/>
    </row>
    <row r="2897" spans="1:22" x14ac:dyDescent="0.25">
      <c r="A2897" s="1"/>
      <c r="B2897" s="1"/>
      <c r="C2897" s="1"/>
      <c r="D2897" s="1"/>
      <c r="E2897" s="110"/>
      <c r="F2897" s="1"/>
      <c r="G2897" s="1"/>
      <c r="H2897" s="110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3"/>
      <c r="U2897" s="1"/>
      <c r="V2897" s="1"/>
    </row>
    <row r="2898" spans="1:22" x14ac:dyDescent="0.25">
      <c r="A2898" s="1"/>
      <c r="B2898" s="1"/>
      <c r="C2898" s="1"/>
      <c r="D2898" s="1"/>
      <c r="E2898" s="110"/>
      <c r="F2898" s="1"/>
      <c r="G2898" s="1"/>
      <c r="H2898" s="110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3"/>
      <c r="U2898" s="1"/>
      <c r="V2898" s="1"/>
    </row>
    <row r="2899" spans="1:22" x14ac:dyDescent="0.25">
      <c r="A2899" s="1"/>
      <c r="B2899" s="1"/>
      <c r="C2899" s="1"/>
      <c r="D2899" s="1"/>
      <c r="E2899" s="110"/>
      <c r="F2899" s="1"/>
      <c r="G2899" s="1"/>
      <c r="H2899" s="110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3"/>
      <c r="U2899" s="1"/>
      <c r="V2899" s="1"/>
    </row>
    <row r="2900" spans="1:22" x14ac:dyDescent="0.25">
      <c r="A2900" s="1"/>
      <c r="B2900" s="1"/>
      <c r="C2900" s="1"/>
      <c r="D2900" s="1"/>
      <c r="E2900" s="110"/>
      <c r="F2900" s="1"/>
      <c r="G2900" s="1"/>
      <c r="H2900" s="110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3"/>
      <c r="U2900" s="1"/>
      <c r="V2900" s="1"/>
    </row>
    <row r="2901" spans="1:22" x14ac:dyDescent="0.25">
      <c r="A2901" s="1"/>
      <c r="B2901" s="1"/>
      <c r="C2901" s="1"/>
      <c r="D2901" s="1"/>
      <c r="E2901" s="110"/>
      <c r="F2901" s="1"/>
      <c r="G2901" s="1"/>
      <c r="H2901" s="110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3"/>
      <c r="U2901" s="1"/>
      <c r="V2901" s="1"/>
    </row>
    <row r="2902" spans="1:22" x14ac:dyDescent="0.25">
      <c r="A2902" s="1"/>
      <c r="B2902" s="1"/>
      <c r="C2902" s="1"/>
      <c r="D2902" s="1"/>
      <c r="E2902" s="110"/>
      <c r="F2902" s="1"/>
      <c r="G2902" s="1"/>
      <c r="H2902" s="110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3"/>
      <c r="U2902" s="1"/>
      <c r="V2902" s="1"/>
    </row>
    <row r="2903" spans="1:22" x14ac:dyDescent="0.25">
      <c r="A2903" s="1"/>
      <c r="B2903" s="1"/>
      <c r="C2903" s="1"/>
      <c r="D2903" s="1"/>
      <c r="E2903" s="110"/>
      <c r="F2903" s="1"/>
      <c r="G2903" s="1"/>
      <c r="H2903" s="110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3"/>
      <c r="U2903" s="1"/>
      <c r="V2903" s="1"/>
    </row>
    <row r="2904" spans="1:22" x14ac:dyDescent="0.25">
      <c r="A2904" s="1"/>
      <c r="B2904" s="1"/>
      <c r="C2904" s="1"/>
      <c r="D2904" s="1"/>
      <c r="E2904" s="110"/>
      <c r="F2904" s="1"/>
      <c r="G2904" s="1"/>
      <c r="H2904" s="110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3"/>
      <c r="U2904" s="1"/>
      <c r="V2904" s="1"/>
    </row>
    <row r="2905" spans="1:22" x14ac:dyDescent="0.25">
      <c r="A2905" s="1"/>
      <c r="B2905" s="1"/>
      <c r="C2905" s="1"/>
      <c r="D2905" s="1"/>
      <c r="E2905" s="110"/>
      <c r="F2905" s="1"/>
      <c r="G2905" s="1"/>
      <c r="H2905" s="110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3"/>
      <c r="U2905" s="1"/>
      <c r="V2905" s="1"/>
    </row>
    <row r="2906" spans="1:22" x14ac:dyDescent="0.25">
      <c r="A2906" s="1"/>
      <c r="B2906" s="1"/>
      <c r="C2906" s="1"/>
      <c r="D2906" s="1"/>
      <c r="E2906" s="110"/>
      <c r="F2906" s="1"/>
      <c r="G2906" s="1"/>
      <c r="H2906" s="110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3"/>
      <c r="U2906" s="1"/>
      <c r="V2906" s="1"/>
    </row>
    <row r="2907" spans="1:22" x14ac:dyDescent="0.25">
      <c r="A2907" s="1"/>
      <c r="B2907" s="1"/>
      <c r="C2907" s="1"/>
      <c r="D2907" s="1"/>
      <c r="E2907" s="110"/>
      <c r="F2907" s="1"/>
      <c r="G2907" s="1"/>
      <c r="H2907" s="110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3"/>
      <c r="U2907" s="1"/>
      <c r="V2907" s="1"/>
    </row>
    <row r="2908" spans="1:22" x14ac:dyDescent="0.25">
      <c r="A2908" s="1"/>
      <c r="B2908" s="1"/>
      <c r="C2908" s="1"/>
      <c r="D2908" s="1"/>
      <c r="E2908" s="110"/>
      <c r="F2908" s="1"/>
      <c r="G2908" s="1"/>
      <c r="H2908" s="110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3"/>
      <c r="U2908" s="1"/>
      <c r="V2908" s="1"/>
    </row>
    <row r="2909" spans="1:22" x14ac:dyDescent="0.25">
      <c r="A2909" s="1"/>
      <c r="B2909" s="1"/>
      <c r="C2909" s="1"/>
      <c r="D2909" s="1"/>
      <c r="E2909" s="110"/>
      <c r="F2909" s="1"/>
      <c r="G2909" s="1"/>
      <c r="H2909" s="110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3"/>
      <c r="U2909" s="1"/>
      <c r="V2909" s="1"/>
    </row>
    <row r="2910" spans="1:22" x14ac:dyDescent="0.25">
      <c r="A2910" s="1"/>
      <c r="B2910" s="1"/>
      <c r="C2910" s="1"/>
      <c r="D2910" s="1"/>
      <c r="E2910" s="110"/>
      <c r="F2910" s="1"/>
      <c r="G2910" s="1"/>
      <c r="H2910" s="110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3"/>
      <c r="U2910" s="1"/>
      <c r="V2910" s="1"/>
    </row>
    <row r="2911" spans="1:22" x14ac:dyDescent="0.25">
      <c r="A2911" s="1"/>
      <c r="B2911" s="1"/>
      <c r="C2911" s="1"/>
      <c r="D2911" s="1"/>
      <c r="E2911" s="110"/>
      <c r="F2911" s="1"/>
      <c r="G2911" s="1"/>
      <c r="H2911" s="110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3"/>
      <c r="U2911" s="1"/>
      <c r="V2911" s="1"/>
    </row>
    <row r="2912" spans="1:22" x14ac:dyDescent="0.25">
      <c r="A2912" s="1"/>
      <c r="B2912" s="1"/>
      <c r="C2912" s="1"/>
      <c r="D2912" s="1"/>
      <c r="E2912" s="110"/>
      <c r="F2912" s="1"/>
      <c r="G2912" s="1"/>
      <c r="H2912" s="110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3"/>
      <c r="U2912" s="1"/>
      <c r="V2912" s="1"/>
    </row>
    <row r="2913" spans="1:22" x14ac:dyDescent="0.25">
      <c r="A2913" s="1"/>
      <c r="B2913" s="1"/>
      <c r="C2913" s="1"/>
      <c r="D2913" s="1"/>
      <c r="E2913" s="110"/>
      <c r="F2913" s="1"/>
      <c r="G2913" s="1"/>
      <c r="H2913" s="110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3"/>
      <c r="U2913" s="1"/>
      <c r="V2913" s="1"/>
    </row>
    <row r="2914" spans="1:22" x14ac:dyDescent="0.25">
      <c r="A2914" s="1"/>
      <c r="B2914" s="1"/>
      <c r="C2914" s="1"/>
      <c r="D2914" s="1"/>
      <c r="E2914" s="110"/>
      <c r="F2914" s="1"/>
      <c r="G2914" s="1"/>
      <c r="H2914" s="110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3"/>
      <c r="U2914" s="1"/>
      <c r="V2914" s="1"/>
    </row>
    <row r="2915" spans="1:22" x14ac:dyDescent="0.25">
      <c r="A2915" s="1"/>
      <c r="B2915" s="1"/>
      <c r="C2915" s="1"/>
      <c r="D2915" s="1"/>
      <c r="E2915" s="110"/>
      <c r="F2915" s="1"/>
      <c r="G2915" s="1"/>
      <c r="H2915" s="110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3"/>
      <c r="U2915" s="1"/>
      <c r="V2915" s="1"/>
    </row>
    <row r="2916" spans="1:22" x14ac:dyDescent="0.25">
      <c r="A2916" s="1"/>
      <c r="B2916" s="1"/>
      <c r="C2916" s="1"/>
      <c r="D2916" s="1"/>
      <c r="E2916" s="110"/>
      <c r="F2916" s="1"/>
      <c r="G2916" s="1"/>
      <c r="H2916" s="110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3"/>
      <c r="U2916" s="1"/>
      <c r="V2916" s="1"/>
    </row>
    <row r="2917" spans="1:22" x14ac:dyDescent="0.25">
      <c r="A2917" s="1"/>
      <c r="B2917" s="1"/>
      <c r="C2917" s="1"/>
      <c r="D2917" s="1"/>
      <c r="E2917" s="110"/>
      <c r="F2917" s="1"/>
      <c r="G2917" s="1"/>
      <c r="H2917" s="110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3"/>
      <c r="U2917" s="1"/>
      <c r="V2917" s="1"/>
    </row>
    <row r="2918" spans="1:22" x14ac:dyDescent="0.25">
      <c r="A2918" s="1"/>
      <c r="B2918" s="1"/>
      <c r="C2918" s="1"/>
      <c r="D2918" s="1"/>
      <c r="E2918" s="110"/>
      <c r="F2918" s="1"/>
      <c r="G2918" s="1"/>
      <c r="H2918" s="110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3"/>
      <c r="U2918" s="1"/>
      <c r="V2918" s="1"/>
    </row>
    <row r="2919" spans="1:22" x14ac:dyDescent="0.25">
      <c r="A2919" s="1"/>
      <c r="B2919" s="1"/>
      <c r="C2919" s="1"/>
      <c r="D2919" s="1"/>
      <c r="E2919" s="110"/>
      <c r="F2919" s="1"/>
      <c r="G2919" s="1"/>
      <c r="H2919" s="110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3"/>
      <c r="U2919" s="1"/>
      <c r="V2919" s="1"/>
    </row>
    <row r="2920" spans="1:22" x14ac:dyDescent="0.25">
      <c r="A2920" s="1"/>
      <c r="B2920" s="1"/>
      <c r="C2920" s="1"/>
      <c r="D2920" s="1"/>
      <c r="E2920" s="110"/>
      <c r="F2920" s="1"/>
      <c r="G2920" s="1"/>
      <c r="H2920" s="110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3"/>
      <c r="U2920" s="1"/>
      <c r="V2920" s="1"/>
    </row>
    <row r="2921" spans="1:22" x14ac:dyDescent="0.25">
      <c r="A2921" s="1"/>
      <c r="B2921" s="1"/>
      <c r="C2921" s="1"/>
      <c r="D2921" s="1"/>
      <c r="E2921" s="110"/>
      <c r="F2921" s="1"/>
      <c r="G2921" s="1"/>
      <c r="H2921" s="110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3"/>
      <c r="U2921" s="1"/>
      <c r="V2921" s="1"/>
    </row>
    <row r="2922" spans="1:22" x14ac:dyDescent="0.25">
      <c r="A2922" s="1"/>
      <c r="B2922" s="1"/>
      <c r="C2922" s="1"/>
      <c r="D2922" s="1"/>
      <c r="E2922" s="110"/>
      <c r="F2922" s="1"/>
      <c r="G2922" s="1"/>
      <c r="H2922" s="110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3"/>
      <c r="U2922" s="1"/>
      <c r="V2922" s="1"/>
    </row>
    <row r="2923" spans="1:22" x14ac:dyDescent="0.25">
      <c r="A2923" s="1"/>
      <c r="B2923" s="1"/>
      <c r="C2923" s="1"/>
      <c r="D2923" s="1"/>
      <c r="E2923" s="110"/>
      <c r="F2923" s="1"/>
      <c r="G2923" s="1"/>
      <c r="H2923" s="110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3"/>
      <c r="U2923" s="1"/>
      <c r="V2923" s="1"/>
    </row>
    <row r="2924" spans="1:22" x14ac:dyDescent="0.25">
      <c r="A2924" s="1"/>
      <c r="B2924" s="1"/>
      <c r="C2924" s="1"/>
      <c r="D2924" s="1"/>
      <c r="E2924" s="110"/>
      <c r="F2924" s="1"/>
      <c r="G2924" s="1"/>
      <c r="H2924" s="110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3"/>
      <c r="U2924" s="1"/>
      <c r="V2924" s="1"/>
    </row>
    <row r="2925" spans="1:22" x14ac:dyDescent="0.25">
      <c r="A2925" s="1"/>
      <c r="B2925" s="1"/>
      <c r="C2925" s="1"/>
      <c r="D2925" s="1"/>
      <c r="E2925" s="110"/>
      <c r="F2925" s="1"/>
      <c r="G2925" s="1"/>
      <c r="H2925" s="110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3"/>
      <c r="U2925" s="1"/>
      <c r="V2925" s="1"/>
    </row>
    <row r="2926" spans="1:22" x14ac:dyDescent="0.25">
      <c r="A2926" s="1"/>
      <c r="B2926" s="1"/>
      <c r="C2926" s="1"/>
      <c r="D2926" s="1"/>
      <c r="E2926" s="110"/>
      <c r="F2926" s="1"/>
      <c r="G2926" s="1"/>
      <c r="H2926" s="110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3"/>
      <c r="U2926" s="1"/>
      <c r="V2926" s="1"/>
    </row>
    <row r="2927" spans="1:22" x14ac:dyDescent="0.25">
      <c r="A2927" s="1"/>
      <c r="B2927" s="1"/>
      <c r="C2927" s="1"/>
      <c r="D2927" s="1"/>
      <c r="E2927" s="110"/>
      <c r="F2927" s="1"/>
      <c r="G2927" s="1"/>
      <c r="H2927" s="110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3"/>
      <c r="U2927" s="1"/>
      <c r="V2927" s="1"/>
    </row>
    <row r="2928" spans="1:22" x14ac:dyDescent="0.25">
      <c r="A2928" s="1"/>
      <c r="B2928" s="1"/>
      <c r="C2928" s="1"/>
      <c r="D2928" s="1"/>
      <c r="E2928" s="110"/>
      <c r="F2928" s="1"/>
      <c r="G2928" s="1"/>
      <c r="H2928" s="110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3"/>
      <c r="U2928" s="1"/>
      <c r="V2928" s="1"/>
    </row>
    <row r="2929" spans="1:22" x14ac:dyDescent="0.25">
      <c r="A2929" s="1"/>
      <c r="B2929" s="1"/>
      <c r="C2929" s="1"/>
      <c r="D2929" s="1"/>
      <c r="E2929" s="110"/>
      <c r="F2929" s="1"/>
      <c r="G2929" s="1"/>
      <c r="H2929" s="110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3"/>
      <c r="U2929" s="1"/>
      <c r="V2929" s="1"/>
    </row>
    <row r="2930" spans="1:22" x14ac:dyDescent="0.25">
      <c r="A2930" s="1"/>
      <c r="B2930" s="1"/>
      <c r="C2930" s="1"/>
      <c r="D2930" s="1"/>
      <c r="E2930" s="110"/>
      <c r="F2930" s="1"/>
      <c r="G2930" s="1"/>
      <c r="H2930" s="110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3"/>
      <c r="U2930" s="1"/>
      <c r="V2930" s="1"/>
    </row>
    <row r="2931" spans="1:22" x14ac:dyDescent="0.25">
      <c r="A2931" s="1"/>
      <c r="B2931" s="1"/>
      <c r="C2931" s="1"/>
      <c r="D2931" s="1"/>
      <c r="E2931" s="110"/>
      <c r="F2931" s="1"/>
      <c r="G2931" s="1"/>
      <c r="H2931" s="110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3"/>
      <c r="U2931" s="1"/>
      <c r="V2931" s="1"/>
    </row>
    <row r="2932" spans="1:22" x14ac:dyDescent="0.25">
      <c r="A2932" s="1"/>
      <c r="B2932" s="1"/>
      <c r="C2932" s="1"/>
      <c r="D2932" s="1"/>
      <c r="E2932" s="110"/>
      <c r="F2932" s="1"/>
      <c r="G2932" s="1"/>
      <c r="H2932" s="110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3"/>
      <c r="U2932" s="1"/>
      <c r="V2932" s="1"/>
    </row>
    <row r="2933" spans="1:22" x14ac:dyDescent="0.25">
      <c r="A2933" s="1"/>
      <c r="B2933" s="1"/>
      <c r="C2933" s="1"/>
      <c r="D2933" s="1"/>
      <c r="E2933" s="110"/>
      <c r="F2933" s="1"/>
      <c r="G2933" s="1"/>
      <c r="H2933" s="110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3"/>
      <c r="U2933" s="1"/>
      <c r="V2933" s="1"/>
    </row>
    <row r="2934" spans="1:22" x14ac:dyDescent="0.25">
      <c r="A2934" s="1"/>
      <c r="B2934" s="1"/>
      <c r="C2934" s="1"/>
      <c r="D2934" s="1"/>
      <c r="E2934" s="110"/>
      <c r="F2934" s="1"/>
      <c r="G2934" s="1"/>
      <c r="H2934" s="110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3"/>
      <c r="U2934" s="1"/>
      <c r="V2934" s="1"/>
    </row>
    <row r="2935" spans="1:22" x14ac:dyDescent="0.25">
      <c r="A2935" s="1"/>
      <c r="B2935" s="1"/>
      <c r="C2935" s="1"/>
      <c r="D2935" s="1"/>
      <c r="E2935" s="110"/>
      <c r="F2935" s="1"/>
      <c r="G2935" s="1"/>
      <c r="H2935" s="110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3"/>
      <c r="U2935" s="1"/>
      <c r="V2935" s="1"/>
    </row>
    <row r="2936" spans="1:22" x14ac:dyDescent="0.25">
      <c r="A2936" s="1"/>
      <c r="B2936" s="1"/>
      <c r="C2936" s="1"/>
      <c r="D2936" s="1"/>
      <c r="E2936" s="110"/>
      <c r="F2936" s="1"/>
      <c r="G2936" s="1"/>
      <c r="H2936" s="110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3"/>
      <c r="U2936" s="1"/>
      <c r="V2936" s="1"/>
    </row>
    <row r="2937" spans="1:22" x14ac:dyDescent="0.25">
      <c r="A2937" s="1"/>
      <c r="B2937" s="1"/>
      <c r="C2937" s="1"/>
      <c r="D2937" s="1"/>
      <c r="E2937" s="110"/>
      <c r="F2937" s="1"/>
      <c r="G2937" s="1"/>
      <c r="H2937" s="110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3"/>
      <c r="U2937" s="1"/>
      <c r="V2937" s="1"/>
    </row>
    <row r="2938" spans="1:22" x14ac:dyDescent="0.25">
      <c r="A2938" s="1"/>
      <c r="B2938" s="1"/>
      <c r="C2938" s="1"/>
      <c r="D2938" s="1"/>
      <c r="E2938" s="110"/>
      <c r="F2938" s="1"/>
      <c r="G2938" s="1"/>
      <c r="H2938" s="110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3"/>
      <c r="U2938" s="1"/>
      <c r="V2938" s="1"/>
    </row>
    <row r="2939" spans="1:22" x14ac:dyDescent="0.25">
      <c r="A2939" s="1"/>
      <c r="B2939" s="1"/>
      <c r="C2939" s="1"/>
      <c r="D2939" s="1"/>
      <c r="E2939" s="110"/>
      <c r="F2939" s="1"/>
      <c r="G2939" s="1"/>
      <c r="H2939" s="110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3"/>
      <c r="U2939" s="1"/>
      <c r="V2939" s="1"/>
    </row>
    <row r="2940" spans="1:22" x14ac:dyDescent="0.25">
      <c r="A2940" s="1"/>
      <c r="B2940" s="1"/>
      <c r="C2940" s="1"/>
      <c r="D2940" s="1"/>
      <c r="E2940" s="110"/>
      <c r="F2940" s="1"/>
      <c r="G2940" s="1"/>
      <c r="H2940" s="110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3"/>
      <c r="U2940" s="1"/>
      <c r="V2940" s="1"/>
    </row>
    <row r="2941" spans="1:22" x14ac:dyDescent="0.25">
      <c r="A2941" s="1"/>
      <c r="B2941" s="1"/>
      <c r="C2941" s="1"/>
      <c r="D2941" s="1"/>
      <c r="E2941" s="110"/>
      <c r="F2941" s="1"/>
      <c r="G2941" s="1"/>
      <c r="H2941" s="110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3"/>
      <c r="U2941" s="1"/>
      <c r="V2941" s="1"/>
    </row>
    <row r="2942" spans="1:22" x14ac:dyDescent="0.25">
      <c r="A2942" s="1"/>
      <c r="B2942" s="1"/>
      <c r="C2942" s="1"/>
      <c r="D2942" s="1"/>
      <c r="E2942" s="110"/>
      <c r="F2942" s="1"/>
      <c r="G2942" s="1"/>
      <c r="H2942" s="110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3"/>
      <c r="U2942" s="1"/>
      <c r="V2942" s="1"/>
    </row>
    <row r="2943" spans="1:22" x14ac:dyDescent="0.25">
      <c r="A2943" s="1"/>
      <c r="B2943" s="1"/>
      <c r="C2943" s="1"/>
      <c r="D2943" s="1"/>
      <c r="E2943" s="110"/>
      <c r="F2943" s="1"/>
      <c r="G2943" s="1"/>
      <c r="H2943" s="110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3"/>
      <c r="U2943" s="1"/>
      <c r="V2943" s="1"/>
    </row>
    <row r="2944" spans="1:22" x14ac:dyDescent="0.25">
      <c r="A2944" s="1"/>
      <c r="B2944" s="1"/>
      <c r="C2944" s="1"/>
      <c r="D2944" s="1"/>
      <c r="E2944" s="110"/>
      <c r="F2944" s="1"/>
      <c r="G2944" s="1"/>
      <c r="H2944" s="110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3"/>
      <c r="U2944" s="1"/>
      <c r="V2944" s="1"/>
    </row>
    <row r="2945" spans="1:22" x14ac:dyDescent="0.25">
      <c r="A2945" s="1"/>
      <c r="B2945" s="1"/>
      <c r="C2945" s="1"/>
      <c r="D2945" s="1"/>
      <c r="E2945" s="110"/>
      <c r="F2945" s="1"/>
      <c r="G2945" s="1"/>
      <c r="H2945" s="110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3"/>
      <c r="U2945" s="1"/>
      <c r="V2945" s="1"/>
    </row>
    <row r="2946" spans="1:22" x14ac:dyDescent="0.25">
      <c r="A2946" s="1"/>
      <c r="B2946" s="1"/>
      <c r="C2946" s="1"/>
      <c r="D2946" s="1"/>
      <c r="E2946" s="110"/>
      <c r="F2946" s="1"/>
      <c r="G2946" s="1"/>
      <c r="H2946" s="110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3"/>
      <c r="U2946" s="1"/>
      <c r="V2946" s="1"/>
    </row>
    <row r="2947" spans="1:22" x14ac:dyDescent="0.25">
      <c r="A2947" s="1"/>
      <c r="B2947" s="1"/>
      <c r="C2947" s="1"/>
      <c r="D2947" s="1"/>
      <c r="E2947" s="110"/>
      <c r="F2947" s="1"/>
      <c r="G2947" s="1"/>
      <c r="H2947" s="110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3"/>
      <c r="U2947" s="1"/>
      <c r="V2947" s="1"/>
    </row>
    <row r="2948" spans="1:22" x14ac:dyDescent="0.25">
      <c r="A2948" s="1"/>
      <c r="B2948" s="1"/>
      <c r="C2948" s="1"/>
      <c r="D2948" s="1"/>
      <c r="E2948" s="110"/>
      <c r="F2948" s="1"/>
      <c r="G2948" s="1"/>
      <c r="H2948" s="110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3"/>
      <c r="U2948" s="1"/>
      <c r="V2948" s="1"/>
    </row>
    <row r="2949" spans="1:22" x14ac:dyDescent="0.25">
      <c r="A2949" s="1"/>
      <c r="B2949" s="1"/>
      <c r="C2949" s="1"/>
      <c r="D2949" s="1"/>
      <c r="E2949" s="110"/>
      <c r="F2949" s="1"/>
      <c r="G2949" s="1"/>
      <c r="H2949" s="110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3"/>
      <c r="U2949" s="1"/>
      <c r="V2949" s="1"/>
    </row>
    <row r="2950" spans="1:22" x14ac:dyDescent="0.25">
      <c r="A2950" s="1"/>
      <c r="B2950" s="1"/>
      <c r="C2950" s="1"/>
      <c r="D2950" s="1"/>
      <c r="E2950" s="110"/>
      <c r="F2950" s="1"/>
      <c r="G2950" s="1"/>
      <c r="H2950" s="110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3"/>
      <c r="U2950" s="1"/>
      <c r="V2950" s="1"/>
    </row>
    <row r="2951" spans="1:22" x14ac:dyDescent="0.25">
      <c r="A2951" s="1"/>
      <c r="B2951" s="1"/>
      <c r="C2951" s="1"/>
      <c r="D2951" s="1"/>
      <c r="E2951" s="110"/>
      <c r="F2951" s="1"/>
      <c r="G2951" s="1"/>
      <c r="H2951" s="110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3"/>
      <c r="U2951" s="1"/>
      <c r="V2951" s="1"/>
    </row>
    <row r="2952" spans="1:22" x14ac:dyDescent="0.25">
      <c r="A2952" s="1"/>
      <c r="B2952" s="1"/>
      <c r="C2952" s="1"/>
      <c r="D2952" s="1"/>
      <c r="E2952" s="110"/>
      <c r="F2952" s="1"/>
      <c r="G2952" s="1"/>
      <c r="H2952" s="110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3"/>
      <c r="U2952" s="1"/>
      <c r="V2952" s="1"/>
    </row>
    <row r="2953" spans="1:22" x14ac:dyDescent="0.25">
      <c r="A2953" s="1"/>
      <c r="B2953" s="1"/>
      <c r="C2953" s="1"/>
      <c r="D2953" s="1"/>
      <c r="E2953" s="110"/>
      <c r="F2953" s="1"/>
      <c r="G2953" s="1"/>
      <c r="H2953" s="110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3"/>
      <c r="U2953" s="1"/>
      <c r="V2953" s="1"/>
    </row>
    <row r="2954" spans="1:22" x14ac:dyDescent="0.25">
      <c r="A2954" s="1"/>
      <c r="B2954" s="1"/>
      <c r="C2954" s="1"/>
      <c r="D2954" s="1"/>
      <c r="E2954" s="110"/>
      <c r="F2954" s="1"/>
      <c r="G2954" s="1"/>
      <c r="H2954" s="110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3"/>
      <c r="U2954" s="1"/>
      <c r="V2954" s="1"/>
    </row>
    <row r="2955" spans="1:22" x14ac:dyDescent="0.25">
      <c r="A2955" s="1"/>
      <c r="B2955" s="1"/>
      <c r="C2955" s="1"/>
      <c r="D2955" s="1"/>
      <c r="E2955" s="110"/>
      <c r="F2955" s="1"/>
      <c r="G2955" s="1"/>
      <c r="H2955" s="110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3"/>
      <c r="U2955" s="1"/>
      <c r="V2955" s="1"/>
    </row>
    <row r="2956" spans="1:22" x14ac:dyDescent="0.25">
      <c r="A2956" s="1"/>
      <c r="B2956" s="1"/>
      <c r="C2956" s="1"/>
      <c r="D2956" s="1"/>
      <c r="E2956" s="110"/>
      <c r="F2956" s="1"/>
      <c r="G2956" s="1"/>
      <c r="H2956" s="110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3"/>
      <c r="U2956" s="1"/>
      <c r="V2956" s="1"/>
    </row>
    <row r="2957" spans="1:22" x14ac:dyDescent="0.25">
      <c r="A2957" s="1"/>
      <c r="B2957" s="1"/>
      <c r="C2957" s="1"/>
      <c r="D2957" s="1"/>
      <c r="E2957" s="110"/>
      <c r="F2957" s="1"/>
      <c r="G2957" s="1"/>
      <c r="H2957" s="110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3"/>
      <c r="U2957" s="1"/>
      <c r="V2957" s="1"/>
    </row>
    <row r="2958" spans="1:22" x14ac:dyDescent="0.25">
      <c r="A2958" s="1"/>
      <c r="B2958" s="1"/>
      <c r="C2958" s="1"/>
      <c r="D2958" s="1"/>
      <c r="E2958" s="110"/>
      <c r="F2958" s="1"/>
      <c r="G2958" s="1"/>
      <c r="H2958" s="110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3"/>
      <c r="U2958" s="1"/>
      <c r="V2958" s="1"/>
    </row>
    <row r="2959" spans="1:22" x14ac:dyDescent="0.25">
      <c r="A2959" s="1"/>
      <c r="B2959" s="1"/>
      <c r="C2959" s="1"/>
      <c r="D2959" s="1"/>
      <c r="E2959" s="110"/>
      <c r="F2959" s="1"/>
      <c r="G2959" s="1"/>
      <c r="H2959" s="110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3"/>
      <c r="U2959" s="1"/>
      <c r="V2959" s="1"/>
    </row>
    <row r="2960" spans="1:22" x14ac:dyDescent="0.25">
      <c r="A2960" s="1"/>
      <c r="B2960" s="1"/>
      <c r="C2960" s="1"/>
      <c r="D2960" s="1"/>
      <c r="E2960" s="110"/>
      <c r="F2960" s="1"/>
      <c r="G2960" s="1"/>
      <c r="H2960" s="110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3"/>
      <c r="U2960" s="1"/>
      <c r="V2960" s="1"/>
    </row>
    <row r="2961" spans="1:22" x14ac:dyDescent="0.25">
      <c r="A2961" s="1"/>
      <c r="B2961" s="1"/>
      <c r="C2961" s="1"/>
      <c r="D2961" s="1"/>
      <c r="E2961" s="110"/>
      <c r="F2961" s="1"/>
      <c r="G2961" s="1"/>
      <c r="H2961" s="110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3"/>
      <c r="U2961" s="1"/>
      <c r="V2961" s="1"/>
    </row>
    <row r="2962" spans="1:22" x14ac:dyDescent="0.25">
      <c r="A2962" s="1"/>
      <c r="B2962" s="1"/>
      <c r="C2962" s="1"/>
      <c r="D2962" s="1"/>
      <c r="E2962" s="110"/>
      <c r="F2962" s="1"/>
      <c r="G2962" s="1"/>
      <c r="H2962" s="110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3"/>
      <c r="U2962" s="1"/>
      <c r="V2962" s="1"/>
    </row>
    <row r="2963" spans="1:22" x14ac:dyDescent="0.25">
      <c r="A2963" s="1"/>
      <c r="B2963" s="1"/>
      <c r="C2963" s="1"/>
      <c r="D2963" s="1"/>
      <c r="E2963" s="110"/>
      <c r="F2963" s="1"/>
      <c r="G2963" s="1"/>
      <c r="H2963" s="110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3"/>
      <c r="U2963" s="1"/>
      <c r="V2963" s="1"/>
    </row>
    <row r="2964" spans="1:22" x14ac:dyDescent="0.25">
      <c r="A2964" s="1"/>
      <c r="B2964" s="1"/>
      <c r="C2964" s="1"/>
      <c r="D2964" s="1"/>
      <c r="E2964" s="110"/>
      <c r="F2964" s="1"/>
      <c r="G2964" s="1"/>
      <c r="H2964" s="110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3"/>
      <c r="U2964" s="1"/>
      <c r="V2964" s="1"/>
    </row>
    <row r="2965" spans="1:22" x14ac:dyDescent="0.25">
      <c r="A2965" s="1"/>
      <c r="B2965" s="1"/>
      <c r="C2965" s="1"/>
      <c r="D2965" s="1"/>
      <c r="E2965" s="110"/>
      <c r="F2965" s="1"/>
      <c r="G2965" s="1"/>
      <c r="H2965" s="110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3"/>
      <c r="U2965" s="1"/>
      <c r="V2965" s="1"/>
    </row>
    <row r="2966" spans="1:22" x14ac:dyDescent="0.25">
      <c r="A2966" s="1"/>
      <c r="B2966" s="1"/>
      <c r="C2966" s="1"/>
      <c r="D2966" s="1"/>
      <c r="E2966" s="110"/>
      <c r="F2966" s="1"/>
      <c r="G2966" s="1"/>
      <c r="H2966" s="110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3"/>
      <c r="U2966" s="1"/>
      <c r="V2966" s="1"/>
    </row>
    <row r="2967" spans="1:22" x14ac:dyDescent="0.25">
      <c r="A2967" s="1"/>
      <c r="B2967" s="1"/>
      <c r="C2967" s="1"/>
      <c r="D2967" s="1"/>
      <c r="E2967" s="110"/>
      <c r="F2967" s="1"/>
      <c r="G2967" s="1"/>
      <c r="H2967" s="110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3"/>
      <c r="U2967" s="1"/>
      <c r="V2967" s="1"/>
    </row>
    <row r="2968" spans="1:22" x14ac:dyDescent="0.25">
      <c r="A2968" s="1"/>
      <c r="B2968" s="1"/>
      <c r="C2968" s="1"/>
      <c r="D2968" s="1"/>
      <c r="E2968" s="110"/>
      <c r="F2968" s="1"/>
      <c r="G2968" s="1"/>
      <c r="H2968" s="110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3"/>
      <c r="U2968" s="1"/>
      <c r="V2968" s="1"/>
    </row>
    <row r="2969" spans="1:22" x14ac:dyDescent="0.25">
      <c r="A2969" s="1"/>
      <c r="B2969" s="1"/>
      <c r="C2969" s="1"/>
      <c r="D2969" s="1"/>
      <c r="E2969" s="110"/>
      <c r="F2969" s="1"/>
      <c r="G2969" s="1"/>
      <c r="H2969" s="110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3"/>
      <c r="U2969" s="1"/>
      <c r="V2969" s="1"/>
    </row>
    <row r="2970" spans="1:22" x14ac:dyDescent="0.25">
      <c r="A2970" s="1"/>
      <c r="B2970" s="1"/>
      <c r="C2970" s="1"/>
      <c r="D2970" s="1"/>
      <c r="E2970" s="110"/>
      <c r="F2970" s="1"/>
      <c r="G2970" s="1"/>
      <c r="H2970" s="110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3"/>
      <c r="U2970" s="1"/>
      <c r="V2970" s="1"/>
    </row>
    <row r="2971" spans="1:22" x14ac:dyDescent="0.25">
      <c r="A2971" s="1"/>
      <c r="B2971" s="1"/>
      <c r="C2971" s="1"/>
      <c r="D2971" s="1"/>
      <c r="E2971" s="110"/>
      <c r="F2971" s="1"/>
      <c r="G2971" s="1"/>
      <c r="H2971" s="110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3"/>
      <c r="U2971" s="1"/>
      <c r="V2971" s="1"/>
    </row>
    <row r="2972" spans="1:22" x14ac:dyDescent="0.25">
      <c r="A2972" s="1"/>
      <c r="B2972" s="1"/>
      <c r="C2972" s="1"/>
      <c r="D2972" s="1"/>
      <c r="E2972" s="110"/>
      <c r="F2972" s="1"/>
      <c r="G2972" s="1"/>
      <c r="H2972" s="110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3"/>
      <c r="U2972" s="1"/>
      <c r="V2972" s="1"/>
    </row>
    <row r="2973" spans="1:22" x14ac:dyDescent="0.25">
      <c r="A2973" s="1"/>
      <c r="B2973" s="1"/>
      <c r="C2973" s="1"/>
      <c r="D2973" s="1"/>
      <c r="E2973" s="110"/>
      <c r="F2973" s="1"/>
      <c r="G2973" s="1"/>
      <c r="H2973" s="110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3"/>
      <c r="U2973" s="1"/>
      <c r="V2973" s="1"/>
    </row>
    <row r="2974" spans="1:22" x14ac:dyDescent="0.25">
      <c r="A2974" s="1"/>
      <c r="B2974" s="1"/>
      <c r="C2974" s="1"/>
      <c r="D2974" s="1"/>
      <c r="E2974" s="110"/>
      <c r="F2974" s="1"/>
      <c r="G2974" s="1"/>
      <c r="H2974" s="110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3"/>
      <c r="U2974" s="1"/>
      <c r="V2974" s="1"/>
    </row>
    <row r="2975" spans="1:22" x14ac:dyDescent="0.25">
      <c r="A2975" s="1"/>
      <c r="B2975" s="1"/>
      <c r="C2975" s="1"/>
      <c r="D2975" s="1"/>
      <c r="E2975" s="110"/>
      <c r="F2975" s="1"/>
      <c r="G2975" s="1"/>
      <c r="H2975" s="110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3"/>
      <c r="U2975" s="1"/>
      <c r="V2975" s="1"/>
    </row>
    <row r="2976" spans="1:22" x14ac:dyDescent="0.25">
      <c r="A2976" s="1"/>
      <c r="B2976" s="1"/>
      <c r="C2976" s="1"/>
      <c r="D2976" s="1"/>
      <c r="E2976" s="110"/>
      <c r="F2976" s="1"/>
      <c r="G2976" s="1"/>
      <c r="H2976" s="110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3"/>
      <c r="U2976" s="1"/>
      <c r="V2976" s="1"/>
    </row>
    <row r="2977" spans="1:22" x14ac:dyDescent="0.25">
      <c r="A2977" s="1"/>
      <c r="B2977" s="1"/>
      <c r="C2977" s="1"/>
      <c r="D2977" s="1"/>
      <c r="E2977" s="110"/>
      <c r="F2977" s="1"/>
      <c r="G2977" s="1"/>
      <c r="H2977" s="110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3"/>
      <c r="U2977" s="1"/>
      <c r="V2977" s="1"/>
    </row>
    <row r="2978" spans="1:22" x14ac:dyDescent="0.25">
      <c r="A2978" s="1"/>
      <c r="B2978" s="1"/>
      <c r="C2978" s="1"/>
      <c r="D2978" s="1"/>
      <c r="E2978" s="110"/>
      <c r="F2978" s="1"/>
      <c r="G2978" s="1"/>
      <c r="H2978" s="110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3"/>
      <c r="U2978" s="1"/>
      <c r="V2978" s="1"/>
    </row>
    <row r="2979" spans="1:22" x14ac:dyDescent="0.25">
      <c r="A2979" s="1"/>
      <c r="B2979" s="1"/>
      <c r="C2979" s="1"/>
      <c r="D2979" s="1"/>
      <c r="E2979" s="110"/>
      <c r="F2979" s="1"/>
      <c r="G2979" s="1"/>
      <c r="H2979" s="110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3"/>
      <c r="U2979" s="1"/>
      <c r="V2979" s="1"/>
    </row>
    <row r="2980" spans="1:22" x14ac:dyDescent="0.25">
      <c r="A2980" s="1"/>
      <c r="B2980" s="1"/>
      <c r="C2980" s="1"/>
      <c r="D2980" s="1"/>
      <c r="E2980" s="110"/>
      <c r="F2980" s="1"/>
      <c r="G2980" s="1"/>
      <c r="H2980" s="110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3"/>
      <c r="U2980" s="1"/>
      <c r="V2980" s="1"/>
    </row>
    <row r="2981" spans="1:22" x14ac:dyDescent="0.25">
      <c r="A2981" s="1"/>
      <c r="B2981" s="1"/>
      <c r="C2981" s="1"/>
      <c r="D2981" s="1"/>
      <c r="E2981" s="110"/>
      <c r="F2981" s="1"/>
      <c r="G2981" s="1"/>
      <c r="H2981" s="110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3"/>
      <c r="U2981" s="1"/>
      <c r="V2981" s="1"/>
    </row>
    <row r="2982" spans="1:22" x14ac:dyDescent="0.25">
      <c r="A2982" s="1"/>
      <c r="B2982" s="1"/>
      <c r="C2982" s="1"/>
      <c r="D2982" s="1"/>
      <c r="E2982" s="110"/>
      <c r="F2982" s="1"/>
      <c r="G2982" s="1"/>
      <c r="H2982" s="110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3"/>
      <c r="U2982" s="1"/>
      <c r="V2982" s="1"/>
    </row>
    <row r="2983" spans="1:22" x14ac:dyDescent="0.25">
      <c r="A2983" s="1"/>
      <c r="B2983" s="1"/>
      <c r="C2983" s="1"/>
      <c r="D2983" s="1"/>
      <c r="E2983" s="110"/>
      <c r="F2983" s="1"/>
      <c r="G2983" s="1"/>
      <c r="H2983" s="110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3"/>
      <c r="U2983" s="1"/>
      <c r="V2983" s="1"/>
    </row>
    <row r="2984" spans="1:22" x14ac:dyDescent="0.25">
      <c r="A2984" s="1"/>
      <c r="B2984" s="1"/>
      <c r="C2984" s="1"/>
      <c r="D2984" s="1"/>
      <c r="E2984" s="110"/>
      <c r="F2984" s="1"/>
      <c r="G2984" s="1"/>
      <c r="H2984" s="110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3"/>
      <c r="U2984" s="1"/>
      <c r="V2984" s="1"/>
    </row>
    <row r="2985" spans="1:22" x14ac:dyDescent="0.25">
      <c r="A2985" s="1"/>
      <c r="B2985" s="1"/>
      <c r="C2985" s="1"/>
      <c r="D2985" s="1"/>
      <c r="E2985" s="110"/>
      <c r="F2985" s="1"/>
      <c r="G2985" s="1"/>
      <c r="H2985" s="110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3"/>
      <c r="U2985" s="1"/>
      <c r="V2985" s="1"/>
    </row>
    <row r="2986" spans="1:22" x14ac:dyDescent="0.25">
      <c r="A2986" s="1"/>
      <c r="B2986" s="1"/>
      <c r="C2986" s="1"/>
      <c r="D2986" s="1"/>
      <c r="E2986" s="110"/>
      <c r="F2986" s="1"/>
      <c r="G2986" s="1"/>
      <c r="H2986" s="110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3"/>
      <c r="U2986" s="1"/>
      <c r="V2986" s="1"/>
    </row>
    <row r="2987" spans="1:22" x14ac:dyDescent="0.25">
      <c r="A2987" s="1"/>
      <c r="B2987" s="1"/>
      <c r="C2987" s="1"/>
      <c r="D2987" s="1"/>
      <c r="E2987" s="110"/>
      <c r="F2987" s="1"/>
      <c r="G2987" s="1"/>
      <c r="H2987" s="110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3"/>
      <c r="U2987" s="1"/>
      <c r="V2987" s="1"/>
    </row>
    <row r="2988" spans="1:22" x14ac:dyDescent="0.25">
      <c r="A2988" s="1"/>
      <c r="B2988" s="1"/>
      <c r="C2988" s="1"/>
      <c r="D2988" s="1"/>
      <c r="E2988" s="110"/>
      <c r="F2988" s="1"/>
      <c r="G2988" s="1"/>
      <c r="H2988" s="110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3"/>
      <c r="U2988" s="1"/>
      <c r="V2988" s="1"/>
    </row>
    <row r="2989" spans="1:22" x14ac:dyDescent="0.25">
      <c r="A2989" s="1"/>
      <c r="B2989" s="1"/>
      <c r="C2989" s="1"/>
      <c r="D2989" s="1"/>
      <c r="E2989" s="110"/>
      <c r="F2989" s="1"/>
      <c r="G2989" s="1"/>
      <c r="H2989" s="110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3"/>
      <c r="U2989" s="1"/>
      <c r="V2989" s="1"/>
    </row>
    <row r="2990" spans="1:22" x14ac:dyDescent="0.25">
      <c r="A2990" s="1"/>
      <c r="B2990" s="1"/>
      <c r="C2990" s="1"/>
      <c r="D2990" s="1"/>
      <c r="E2990" s="110"/>
      <c r="F2990" s="1"/>
      <c r="G2990" s="1"/>
      <c r="H2990" s="110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3"/>
      <c r="U2990" s="1"/>
      <c r="V2990" s="1"/>
    </row>
    <row r="2991" spans="1:22" x14ac:dyDescent="0.25">
      <c r="A2991" s="1"/>
      <c r="B2991" s="1"/>
      <c r="C2991" s="1"/>
      <c r="D2991" s="1"/>
      <c r="E2991" s="110"/>
      <c r="F2991" s="1"/>
      <c r="G2991" s="1"/>
      <c r="H2991" s="110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3"/>
      <c r="U2991" s="1"/>
      <c r="V2991" s="1"/>
    </row>
    <row r="2992" spans="1:22" x14ac:dyDescent="0.25">
      <c r="A2992" s="1"/>
      <c r="B2992" s="1"/>
      <c r="C2992" s="1"/>
      <c r="D2992" s="1"/>
      <c r="E2992" s="110"/>
      <c r="F2992" s="1"/>
      <c r="G2992" s="1"/>
      <c r="H2992" s="110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3"/>
      <c r="U2992" s="1"/>
      <c r="V2992" s="1"/>
    </row>
    <row r="2993" spans="1:22" x14ac:dyDescent="0.25">
      <c r="A2993" s="1"/>
      <c r="B2993" s="1"/>
      <c r="C2993" s="1"/>
      <c r="D2993" s="1"/>
      <c r="E2993" s="110"/>
      <c r="F2993" s="1"/>
      <c r="G2993" s="1"/>
      <c r="H2993" s="110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3"/>
      <c r="U2993" s="1"/>
      <c r="V2993" s="1"/>
    </row>
    <row r="2994" spans="1:22" x14ac:dyDescent="0.25">
      <c r="A2994" s="1"/>
      <c r="B2994" s="1"/>
      <c r="C2994" s="1"/>
      <c r="D2994" s="1"/>
      <c r="E2994" s="110"/>
      <c r="F2994" s="1"/>
      <c r="G2994" s="1"/>
      <c r="H2994" s="110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3"/>
      <c r="U2994" s="1"/>
      <c r="V2994" s="1"/>
    </row>
    <row r="2995" spans="1:22" x14ac:dyDescent="0.25">
      <c r="A2995" s="1"/>
      <c r="B2995" s="1"/>
      <c r="C2995" s="1"/>
      <c r="D2995" s="1"/>
      <c r="E2995" s="110"/>
      <c r="F2995" s="1"/>
      <c r="G2995" s="1"/>
      <c r="H2995" s="110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3"/>
      <c r="U2995" s="1"/>
      <c r="V2995" s="1"/>
    </row>
    <row r="2996" spans="1:22" x14ac:dyDescent="0.25">
      <c r="A2996" s="1"/>
      <c r="B2996" s="1"/>
      <c r="C2996" s="1"/>
      <c r="D2996" s="1"/>
      <c r="E2996" s="110"/>
      <c r="F2996" s="1"/>
      <c r="G2996" s="1"/>
      <c r="H2996" s="110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3"/>
      <c r="U2996" s="1"/>
      <c r="V2996" s="1"/>
    </row>
    <row r="2997" spans="1:22" x14ac:dyDescent="0.25">
      <c r="A2997" s="1"/>
      <c r="B2997" s="1"/>
      <c r="C2997" s="1"/>
      <c r="D2997" s="1"/>
      <c r="E2997" s="110"/>
      <c r="F2997" s="1"/>
      <c r="G2997" s="1"/>
      <c r="H2997" s="110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3"/>
      <c r="U2997" s="1"/>
      <c r="V2997" s="1"/>
    </row>
    <row r="2998" spans="1:22" x14ac:dyDescent="0.25">
      <c r="A2998" s="1"/>
      <c r="B2998" s="1"/>
      <c r="C2998" s="1"/>
      <c r="D2998" s="1"/>
      <c r="E2998" s="110"/>
      <c r="F2998" s="1"/>
      <c r="G2998" s="1"/>
      <c r="H2998" s="110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3"/>
      <c r="U2998" s="1"/>
      <c r="V2998" s="1"/>
    </row>
    <row r="2999" spans="1:22" x14ac:dyDescent="0.25">
      <c r="A2999" s="1"/>
      <c r="B2999" s="1"/>
      <c r="C2999" s="1"/>
      <c r="D2999" s="1"/>
      <c r="E2999" s="110"/>
      <c r="F2999" s="1"/>
      <c r="G2999" s="1"/>
      <c r="H2999" s="110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3"/>
      <c r="U2999" s="1"/>
      <c r="V2999" s="1"/>
    </row>
    <row r="3000" spans="1:22" x14ac:dyDescent="0.25">
      <c r="A3000" s="1"/>
      <c r="B3000" s="1"/>
      <c r="C3000" s="1"/>
      <c r="D3000" s="1"/>
      <c r="E3000" s="110"/>
      <c r="F3000" s="1"/>
      <c r="G3000" s="1"/>
      <c r="H3000" s="110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3"/>
      <c r="U3000" s="1"/>
      <c r="V3000" s="1"/>
    </row>
    <row r="3001" spans="1:22" x14ac:dyDescent="0.25">
      <c r="A3001" s="1"/>
      <c r="B3001" s="1"/>
      <c r="C3001" s="1"/>
      <c r="D3001" s="1"/>
      <c r="E3001" s="110"/>
      <c r="F3001" s="1"/>
      <c r="G3001" s="1"/>
      <c r="H3001" s="110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3"/>
      <c r="U3001" s="1"/>
      <c r="V3001" s="1"/>
    </row>
    <row r="3002" spans="1:22" x14ac:dyDescent="0.25">
      <c r="A3002" s="1"/>
      <c r="B3002" s="1"/>
      <c r="C3002" s="1"/>
      <c r="D3002" s="1"/>
      <c r="E3002" s="110"/>
      <c r="F3002" s="1"/>
      <c r="G3002" s="1"/>
      <c r="H3002" s="110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3"/>
      <c r="U3002" s="1"/>
      <c r="V3002" s="1"/>
    </row>
    <row r="3003" spans="1:22" x14ac:dyDescent="0.25">
      <c r="A3003" s="1"/>
      <c r="B3003" s="1"/>
      <c r="C3003" s="1"/>
      <c r="D3003" s="1"/>
      <c r="E3003" s="110"/>
      <c r="F3003" s="1"/>
      <c r="G3003" s="1"/>
      <c r="H3003" s="110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3"/>
      <c r="U3003" s="1"/>
      <c r="V3003" s="1"/>
    </row>
    <row r="3004" spans="1:22" x14ac:dyDescent="0.25">
      <c r="A3004" s="1"/>
      <c r="B3004" s="1"/>
      <c r="C3004" s="1"/>
      <c r="D3004" s="1"/>
      <c r="E3004" s="110"/>
      <c r="F3004" s="1"/>
      <c r="G3004" s="1"/>
      <c r="H3004" s="110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3"/>
      <c r="U3004" s="1"/>
      <c r="V3004" s="1"/>
    </row>
    <row r="3005" spans="1:22" x14ac:dyDescent="0.25">
      <c r="A3005" s="1"/>
      <c r="B3005" s="1"/>
      <c r="C3005" s="1"/>
      <c r="D3005" s="1"/>
      <c r="E3005" s="110"/>
      <c r="F3005" s="1"/>
      <c r="G3005" s="1"/>
      <c r="H3005" s="110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3"/>
      <c r="U3005" s="1"/>
      <c r="V3005" s="1"/>
    </row>
    <row r="3006" spans="1:22" x14ac:dyDescent="0.25">
      <c r="A3006" s="1"/>
      <c r="B3006" s="1"/>
      <c r="C3006" s="1"/>
      <c r="D3006" s="1"/>
      <c r="E3006" s="110"/>
      <c r="F3006" s="1"/>
      <c r="G3006" s="1"/>
      <c r="H3006" s="110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3"/>
      <c r="U3006" s="1"/>
      <c r="V3006" s="1"/>
    </row>
    <row r="3007" spans="1:22" x14ac:dyDescent="0.25">
      <c r="A3007" s="1"/>
      <c r="B3007" s="1"/>
      <c r="C3007" s="1"/>
      <c r="D3007" s="1"/>
      <c r="E3007" s="110"/>
      <c r="F3007" s="1"/>
      <c r="G3007" s="1"/>
      <c r="H3007" s="110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3"/>
      <c r="U3007" s="1"/>
      <c r="V3007" s="1"/>
    </row>
    <row r="3008" spans="1:22" x14ac:dyDescent="0.25">
      <c r="A3008" s="1"/>
      <c r="B3008" s="1"/>
      <c r="C3008" s="1"/>
      <c r="D3008" s="1"/>
      <c r="E3008" s="110"/>
      <c r="F3008" s="1"/>
      <c r="G3008" s="1"/>
      <c r="H3008" s="110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3"/>
      <c r="U3008" s="1"/>
      <c r="V3008" s="1"/>
    </row>
    <row r="3009" spans="1:22" x14ac:dyDescent="0.25">
      <c r="A3009" s="1"/>
      <c r="B3009" s="1"/>
      <c r="C3009" s="1"/>
      <c r="D3009" s="1"/>
      <c r="E3009" s="110"/>
      <c r="F3009" s="1"/>
      <c r="G3009" s="1"/>
      <c r="H3009" s="110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3"/>
      <c r="U3009" s="1"/>
      <c r="V3009" s="1"/>
    </row>
    <row r="3010" spans="1:22" x14ac:dyDescent="0.25">
      <c r="A3010" s="1"/>
      <c r="B3010" s="1"/>
      <c r="C3010" s="1"/>
      <c r="D3010" s="1"/>
      <c r="E3010" s="110"/>
      <c r="F3010" s="1"/>
      <c r="G3010" s="1"/>
      <c r="H3010" s="110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3"/>
      <c r="U3010" s="1"/>
      <c r="V3010" s="1"/>
    </row>
    <row r="3011" spans="1:22" x14ac:dyDescent="0.25">
      <c r="A3011" s="1"/>
      <c r="B3011" s="1"/>
      <c r="C3011" s="1"/>
      <c r="D3011" s="1"/>
      <c r="E3011" s="110"/>
      <c r="F3011" s="1"/>
      <c r="G3011" s="1"/>
      <c r="H3011" s="110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3"/>
      <c r="U3011" s="1"/>
      <c r="V3011" s="1"/>
    </row>
    <row r="3012" spans="1:22" x14ac:dyDescent="0.25">
      <c r="A3012" s="1"/>
      <c r="B3012" s="1"/>
      <c r="C3012" s="1"/>
      <c r="D3012" s="1"/>
      <c r="E3012" s="110"/>
      <c r="F3012" s="1"/>
      <c r="G3012" s="1"/>
      <c r="H3012" s="110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3"/>
      <c r="U3012" s="1"/>
      <c r="V3012" s="1"/>
    </row>
    <row r="3013" spans="1:22" x14ac:dyDescent="0.25">
      <c r="A3013" s="1"/>
      <c r="B3013" s="1"/>
      <c r="C3013" s="1"/>
      <c r="D3013" s="1"/>
      <c r="E3013" s="110"/>
      <c r="F3013" s="1"/>
      <c r="G3013" s="1"/>
      <c r="H3013" s="110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3"/>
      <c r="U3013" s="1"/>
      <c r="V3013" s="1"/>
    </row>
    <row r="3014" spans="1:22" x14ac:dyDescent="0.25">
      <c r="A3014" s="1"/>
      <c r="B3014" s="1"/>
      <c r="C3014" s="1"/>
      <c r="D3014" s="1"/>
      <c r="E3014" s="110"/>
      <c r="F3014" s="1"/>
      <c r="G3014" s="1"/>
      <c r="H3014" s="110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3"/>
      <c r="U3014" s="1"/>
      <c r="V3014" s="1"/>
    </row>
    <row r="3015" spans="1:22" x14ac:dyDescent="0.25">
      <c r="A3015" s="1"/>
      <c r="B3015" s="1"/>
      <c r="C3015" s="1"/>
      <c r="D3015" s="1"/>
      <c r="E3015" s="110"/>
      <c r="F3015" s="1"/>
      <c r="G3015" s="1"/>
      <c r="H3015" s="110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3"/>
      <c r="U3015" s="1"/>
      <c r="V3015" s="1"/>
    </row>
    <row r="3016" spans="1:22" x14ac:dyDescent="0.25">
      <c r="A3016" s="1"/>
      <c r="B3016" s="1"/>
      <c r="C3016" s="1"/>
      <c r="D3016" s="1"/>
      <c r="E3016" s="110"/>
      <c r="F3016" s="1"/>
      <c r="G3016" s="1"/>
      <c r="H3016" s="110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3"/>
      <c r="U3016" s="1"/>
      <c r="V3016" s="1"/>
    </row>
    <row r="3017" spans="1:22" x14ac:dyDescent="0.25">
      <c r="A3017" s="1"/>
      <c r="B3017" s="1"/>
      <c r="C3017" s="1"/>
      <c r="D3017" s="1"/>
      <c r="E3017" s="110"/>
      <c r="F3017" s="1"/>
      <c r="G3017" s="1"/>
      <c r="H3017" s="110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3"/>
      <c r="U3017" s="1"/>
      <c r="V3017" s="1"/>
    </row>
    <row r="3018" spans="1:22" x14ac:dyDescent="0.25">
      <c r="A3018" s="1"/>
      <c r="B3018" s="1"/>
      <c r="C3018" s="1"/>
      <c r="D3018" s="1"/>
      <c r="E3018" s="110"/>
      <c r="F3018" s="1"/>
      <c r="G3018" s="1"/>
      <c r="H3018" s="110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3"/>
      <c r="U3018" s="1"/>
      <c r="V3018" s="1"/>
    </row>
    <row r="3019" spans="1:22" x14ac:dyDescent="0.25">
      <c r="A3019" s="1"/>
      <c r="B3019" s="1"/>
      <c r="C3019" s="1"/>
      <c r="D3019" s="1"/>
      <c r="E3019" s="110"/>
      <c r="F3019" s="1"/>
      <c r="G3019" s="1"/>
      <c r="H3019" s="110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3"/>
      <c r="U3019" s="1"/>
      <c r="V3019" s="1"/>
    </row>
    <row r="3020" spans="1:22" x14ac:dyDescent="0.25">
      <c r="A3020" s="1"/>
      <c r="B3020" s="1"/>
      <c r="C3020" s="1"/>
      <c r="D3020" s="1"/>
      <c r="E3020" s="110"/>
      <c r="F3020" s="1"/>
      <c r="G3020" s="1"/>
      <c r="H3020" s="110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3"/>
      <c r="U3020" s="1"/>
      <c r="V3020" s="1"/>
    </row>
    <row r="3021" spans="1:22" x14ac:dyDescent="0.25">
      <c r="A3021" s="1"/>
      <c r="B3021" s="1"/>
      <c r="C3021" s="1"/>
      <c r="D3021" s="1"/>
      <c r="E3021" s="110"/>
      <c r="F3021" s="1"/>
      <c r="G3021" s="1"/>
      <c r="H3021" s="110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3"/>
      <c r="U3021" s="1"/>
      <c r="V3021" s="1"/>
    </row>
    <row r="3022" spans="1:22" x14ac:dyDescent="0.25">
      <c r="A3022" s="1"/>
      <c r="B3022" s="1"/>
      <c r="C3022" s="1"/>
      <c r="D3022" s="1"/>
      <c r="E3022" s="110"/>
      <c r="F3022" s="1"/>
      <c r="G3022" s="1"/>
      <c r="H3022" s="110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3"/>
      <c r="U3022" s="1"/>
      <c r="V3022" s="1"/>
    </row>
    <row r="3023" spans="1:22" x14ac:dyDescent="0.25">
      <c r="A3023" s="1"/>
      <c r="B3023" s="1"/>
      <c r="C3023" s="1"/>
      <c r="D3023" s="1"/>
      <c r="E3023" s="110"/>
      <c r="F3023" s="1"/>
      <c r="G3023" s="1"/>
      <c r="H3023" s="110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3"/>
      <c r="U3023" s="1"/>
      <c r="V3023" s="1"/>
    </row>
    <row r="3024" spans="1:22" x14ac:dyDescent="0.25">
      <c r="A3024" s="1"/>
      <c r="B3024" s="1"/>
      <c r="C3024" s="1"/>
      <c r="D3024" s="1"/>
      <c r="E3024" s="110"/>
      <c r="F3024" s="1"/>
      <c r="G3024" s="1"/>
      <c r="H3024" s="110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3"/>
      <c r="U3024" s="1"/>
      <c r="V3024" s="1"/>
    </row>
    <row r="3025" spans="1:22" x14ac:dyDescent="0.25">
      <c r="A3025" s="1"/>
      <c r="B3025" s="1"/>
      <c r="C3025" s="1"/>
      <c r="D3025" s="1"/>
      <c r="E3025" s="110"/>
      <c r="F3025" s="1"/>
      <c r="G3025" s="1"/>
      <c r="H3025" s="110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3"/>
      <c r="U3025" s="1"/>
      <c r="V3025" s="1"/>
    </row>
    <row r="3026" spans="1:22" x14ac:dyDescent="0.25">
      <c r="A3026" s="1"/>
      <c r="B3026" s="1"/>
      <c r="C3026" s="1"/>
      <c r="D3026" s="1"/>
      <c r="E3026" s="110"/>
      <c r="F3026" s="1"/>
      <c r="G3026" s="1"/>
      <c r="H3026" s="110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3"/>
      <c r="U3026" s="1"/>
      <c r="V3026" s="1"/>
    </row>
    <row r="3027" spans="1:22" x14ac:dyDescent="0.25">
      <c r="A3027" s="1"/>
      <c r="B3027" s="1"/>
      <c r="C3027" s="1"/>
      <c r="D3027" s="1"/>
      <c r="E3027" s="110"/>
      <c r="F3027" s="1"/>
      <c r="G3027" s="1"/>
      <c r="H3027" s="110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3"/>
      <c r="U3027" s="1"/>
      <c r="V3027" s="1"/>
    </row>
    <row r="3028" spans="1:22" x14ac:dyDescent="0.25">
      <c r="A3028" s="1"/>
      <c r="B3028" s="1"/>
      <c r="C3028" s="1"/>
      <c r="D3028" s="1"/>
      <c r="E3028" s="110"/>
      <c r="F3028" s="1"/>
      <c r="G3028" s="1"/>
      <c r="H3028" s="110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3"/>
      <c r="U3028" s="1"/>
      <c r="V3028" s="1"/>
    </row>
    <row r="3029" spans="1:22" x14ac:dyDescent="0.25">
      <c r="A3029" s="1"/>
      <c r="B3029" s="1"/>
      <c r="C3029" s="1"/>
      <c r="D3029" s="1"/>
      <c r="E3029" s="110"/>
      <c r="F3029" s="1"/>
      <c r="G3029" s="1"/>
      <c r="H3029" s="110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3"/>
      <c r="U3029" s="1"/>
      <c r="V3029" s="1"/>
    </row>
    <row r="3030" spans="1:22" x14ac:dyDescent="0.25">
      <c r="A3030" s="1"/>
      <c r="B3030" s="1"/>
      <c r="C3030" s="1"/>
      <c r="D3030" s="1"/>
      <c r="E3030" s="110"/>
      <c r="F3030" s="1"/>
      <c r="G3030" s="1"/>
      <c r="H3030" s="110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3"/>
      <c r="U3030" s="1"/>
      <c r="V3030" s="1"/>
    </row>
    <row r="3031" spans="1:22" x14ac:dyDescent="0.25">
      <c r="A3031" s="1"/>
      <c r="B3031" s="1"/>
      <c r="C3031" s="1"/>
      <c r="D3031" s="1"/>
      <c r="E3031" s="110"/>
      <c r="F3031" s="1"/>
      <c r="G3031" s="1"/>
      <c r="H3031" s="110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3"/>
      <c r="U3031" s="1"/>
      <c r="V3031" s="1"/>
    </row>
    <row r="3032" spans="1:22" x14ac:dyDescent="0.25">
      <c r="A3032" s="1"/>
      <c r="B3032" s="1"/>
      <c r="C3032" s="1"/>
      <c r="D3032" s="1"/>
      <c r="E3032" s="110"/>
      <c r="F3032" s="1"/>
      <c r="G3032" s="1"/>
      <c r="H3032" s="110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3"/>
      <c r="U3032" s="1"/>
      <c r="V3032" s="1"/>
    </row>
    <row r="3033" spans="1:22" x14ac:dyDescent="0.25">
      <c r="A3033" s="1"/>
      <c r="B3033" s="1"/>
      <c r="C3033" s="1"/>
      <c r="D3033" s="1"/>
      <c r="E3033" s="110"/>
      <c r="F3033" s="1"/>
      <c r="G3033" s="1"/>
      <c r="H3033" s="110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3"/>
      <c r="U3033" s="1"/>
      <c r="V3033" s="1"/>
    </row>
    <row r="3034" spans="1:22" x14ac:dyDescent="0.25">
      <c r="A3034" s="1"/>
      <c r="B3034" s="1"/>
      <c r="C3034" s="1"/>
      <c r="D3034" s="1"/>
      <c r="E3034" s="110"/>
      <c r="F3034" s="1"/>
      <c r="G3034" s="1"/>
      <c r="H3034" s="110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3"/>
      <c r="U3034" s="1"/>
      <c r="V3034" s="1"/>
    </row>
    <row r="3035" spans="1:22" x14ac:dyDescent="0.25">
      <c r="A3035" s="1"/>
      <c r="B3035" s="1"/>
      <c r="C3035" s="1"/>
      <c r="D3035" s="1"/>
      <c r="E3035" s="110"/>
      <c r="F3035" s="1"/>
      <c r="G3035" s="1"/>
      <c r="H3035" s="110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3"/>
      <c r="U3035" s="1"/>
      <c r="V3035" s="1"/>
    </row>
    <row r="3036" spans="1:22" x14ac:dyDescent="0.25">
      <c r="A3036" s="1"/>
      <c r="B3036" s="1"/>
      <c r="C3036" s="1"/>
      <c r="D3036" s="1"/>
      <c r="E3036" s="110"/>
      <c r="F3036" s="1"/>
      <c r="G3036" s="1"/>
      <c r="H3036" s="110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3"/>
      <c r="U3036" s="1"/>
      <c r="V3036" s="1"/>
    </row>
    <row r="3037" spans="1:22" x14ac:dyDescent="0.25">
      <c r="A3037" s="1"/>
      <c r="B3037" s="1"/>
      <c r="C3037" s="1"/>
      <c r="D3037" s="1"/>
      <c r="E3037" s="110"/>
      <c r="F3037" s="1"/>
      <c r="G3037" s="1"/>
      <c r="H3037" s="110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3"/>
      <c r="U3037" s="1"/>
      <c r="V3037" s="1"/>
    </row>
    <row r="3038" spans="1:22" x14ac:dyDescent="0.25">
      <c r="A3038" s="1"/>
      <c r="B3038" s="1"/>
      <c r="C3038" s="1"/>
      <c r="D3038" s="1"/>
      <c r="E3038" s="110"/>
      <c r="F3038" s="1"/>
      <c r="G3038" s="1"/>
      <c r="H3038" s="110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3"/>
      <c r="U3038" s="1"/>
      <c r="V3038" s="1"/>
    </row>
    <row r="3039" spans="1:22" x14ac:dyDescent="0.25">
      <c r="A3039" s="1"/>
      <c r="B3039" s="1"/>
      <c r="C3039" s="1"/>
      <c r="D3039" s="1"/>
      <c r="E3039" s="110"/>
      <c r="F3039" s="1"/>
      <c r="G3039" s="1"/>
      <c r="H3039" s="110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3"/>
      <c r="U3039" s="1"/>
      <c r="V3039" s="1"/>
    </row>
    <row r="3040" spans="1:22" x14ac:dyDescent="0.25">
      <c r="A3040" s="1"/>
      <c r="B3040" s="1"/>
      <c r="C3040" s="1"/>
      <c r="D3040" s="1"/>
      <c r="E3040" s="110"/>
      <c r="F3040" s="1"/>
      <c r="G3040" s="1"/>
      <c r="H3040" s="110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3"/>
      <c r="U3040" s="1"/>
      <c r="V3040" s="1"/>
    </row>
    <row r="3041" spans="1:22" x14ac:dyDescent="0.25">
      <c r="A3041" s="1"/>
      <c r="B3041" s="1"/>
      <c r="C3041" s="1"/>
      <c r="D3041" s="1"/>
      <c r="E3041" s="110"/>
      <c r="F3041" s="1"/>
      <c r="G3041" s="1"/>
      <c r="H3041" s="110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3"/>
      <c r="U3041" s="1"/>
      <c r="V3041" s="1"/>
    </row>
    <row r="3042" spans="1:22" x14ac:dyDescent="0.25">
      <c r="A3042" s="1"/>
      <c r="B3042" s="1"/>
      <c r="C3042" s="1"/>
      <c r="D3042" s="1"/>
      <c r="E3042" s="110"/>
      <c r="F3042" s="1"/>
      <c r="G3042" s="1"/>
      <c r="H3042" s="110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3"/>
      <c r="U3042" s="1"/>
      <c r="V3042" s="1"/>
    </row>
    <row r="3043" spans="1:22" x14ac:dyDescent="0.25">
      <c r="A3043" s="1"/>
      <c r="B3043" s="1"/>
      <c r="C3043" s="1"/>
      <c r="D3043" s="1"/>
      <c r="E3043" s="110"/>
      <c r="F3043" s="1"/>
      <c r="G3043" s="1"/>
      <c r="H3043" s="110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3"/>
      <c r="U3043" s="1"/>
      <c r="V3043" s="1"/>
    </row>
    <row r="3044" spans="1:22" x14ac:dyDescent="0.25">
      <c r="A3044" s="1"/>
      <c r="B3044" s="1"/>
      <c r="C3044" s="1"/>
      <c r="D3044" s="1"/>
      <c r="E3044" s="110"/>
      <c r="F3044" s="1"/>
      <c r="G3044" s="1"/>
      <c r="H3044" s="110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3"/>
      <c r="U3044" s="1"/>
      <c r="V3044" s="1"/>
    </row>
    <row r="3045" spans="1:22" x14ac:dyDescent="0.25">
      <c r="A3045" s="1"/>
      <c r="B3045" s="1"/>
      <c r="C3045" s="1"/>
      <c r="D3045" s="1"/>
      <c r="E3045" s="110"/>
      <c r="F3045" s="1"/>
      <c r="G3045" s="1"/>
      <c r="H3045" s="110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3"/>
      <c r="U3045" s="1"/>
      <c r="V3045" s="1"/>
    </row>
    <row r="3046" spans="1:22" x14ac:dyDescent="0.25">
      <c r="A3046" s="1"/>
      <c r="B3046" s="1"/>
      <c r="C3046" s="1"/>
      <c r="D3046" s="1"/>
      <c r="E3046" s="110"/>
      <c r="F3046" s="1"/>
      <c r="G3046" s="1"/>
      <c r="H3046" s="110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3"/>
      <c r="U3046" s="1"/>
      <c r="V3046" s="1"/>
    </row>
    <row r="3047" spans="1:22" x14ac:dyDescent="0.25">
      <c r="A3047" s="1"/>
      <c r="B3047" s="1"/>
      <c r="C3047" s="1"/>
      <c r="D3047" s="1"/>
      <c r="E3047" s="110"/>
      <c r="F3047" s="1"/>
      <c r="G3047" s="1"/>
      <c r="H3047" s="110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3"/>
      <c r="U3047" s="1"/>
      <c r="V3047" s="1"/>
    </row>
    <row r="3048" spans="1:22" x14ac:dyDescent="0.25">
      <c r="A3048" s="1"/>
      <c r="B3048" s="1"/>
      <c r="C3048" s="1"/>
      <c r="D3048" s="1"/>
      <c r="E3048" s="110"/>
      <c r="F3048" s="1"/>
      <c r="G3048" s="1"/>
      <c r="H3048" s="110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3"/>
      <c r="U3048" s="1"/>
      <c r="V3048" s="1"/>
    </row>
    <row r="3049" spans="1:22" x14ac:dyDescent="0.25">
      <c r="A3049" s="1"/>
      <c r="B3049" s="1"/>
      <c r="C3049" s="1"/>
      <c r="D3049" s="1"/>
      <c r="E3049" s="110"/>
      <c r="F3049" s="1"/>
      <c r="G3049" s="1"/>
      <c r="H3049" s="110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3"/>
      <c r="U3049" s="1"/>
      <c r="V3049" s="1"/>
    </row>
    <row r="3050" spans="1:22" x14ac:dyDescent="0.25">
      <c r="A3050" s="1"/>
      <c r="B3050" s="1"/>
      <c r="C3050" s="1"/>
      <c r="D3050" s="1"/>
      <c r="E3050" s="110"/>
      <c r="F3050" s="1"/>
      <c r="G3050" s="1"/>
      <c r="H3050" s="110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3"/>
      <c r="U3050" s="1"/>
      <c r="V3050" s="1"/>
    </row>
    <row r="3051" spans="1:22" x14ac:dyDescent="0.25">
      <c r="A3051" s="1"/>
      <c r="B3051" s="1"/>
      <c r="C3051" s="1"/>
      <c r="D3051" s="1"/>
      <c r="E3051" s="110"/>
      <c r="F3051" s="1"/>
      <c r="G3051" s="1"/>
      <c r="H3051" s="110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3"/>
      <c r="U3051" s="1"/>
      <c r="V3051" s="1"/>
    </row>
    <row r="3052" spans="1:22" x14ac:dyDescent="0.25">
      <c r="A3052" s="1"/>
      <c r="B3052" s="1"/>
      <c r="C3052" s="1"/>
      <c r="D3052" s="1"/>
      <c r="E3052" s="110"/>
      <c r="F3052" s="1"/>
      <c r="G3052" s="1"/>
      <c r="H3052" s="110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3"/>
      <c r="U3052" s="1"/>
      <c r="V3052" s="1"/>
    </row>
    <row r="3053" spans="1:22" x14ac:dyDescent="0.25">
      <c r="A3053" s="1"/>
      <c r="B3053" s="1"/>
      <c r="C3053" s="1"/>
      <c r="D3053" s="1"/>
      <c r="E3053" s="110"/>
      <c r="F3053" s="1"/>
      <c r="G3053" s="1"/>
      <c r="H3053" s="110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3"/>
      <c r="U3053" s="1"/>
      <c r="V3053" s="1"/>
    </row>
    <row r="3054" spans="1:22" x14ac:dyDescent="0.25">
      <c r="A3054" s="1"/>
      <c r="B3054" s="1"/>
      <c r="C3054" s="1"/>
      <c r="D3054" s="1"/>
      <c r="E3054" s="110"/>
      <c r="F3054" s="1"/>
      <c r="G3054" s="1"/>
      <c r="H3054" s="110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3"/>
      <c r="U3054" s="1"/>
      <c r="V3054" s="1"/>
    </row>
    <row r="3055" spans="1:22" x14ac:dyDescent="0.25">
      <c r="A3055" s="1"/>
      <c r="B3055" s="1"/>
      <c r="C3055" s="1"/>
      <c r="D3055" s="1"/>
      <c r="E3055" s="110"/>
      <c r="F3055" s="1"/>
      <c r="G3055" s="1"/>
      <c r="H3055" s="110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3"/>
      <c r="U3055" s="1"/>
      <c r="V3055" s="1"/>
    </row>
    <row r="3056" spans="1:22" x14ac:dyDescent="0.25">
      <c r="A3056" s="1"/>
      <c r="B3056" s="1"/>
      <c r="C3056" s="1"/>
      <c r="D3056" s="1"/>
      <c r="E3056" s="110"/>
      <c r="F3056" s="1"/>
      <c r="G3056" s="1"/>
      <c r="H3056" s="110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3"/>
      <c r="U3056" s="1"/>
      <c r="V3056" s="1"/>
    </row>
    <row r="3057" spans="1:22" x14ac:dyDescent="0.25">
      <c r="A3057" s="1"/>
      <c r="B3057" s="1"/>
      <c r="C3057" s="1"/>
      <c r="D3057" s="1"/>
      <c r="E3057" s="110"/>
      <c r="F3057" s="1"/>
      <c r="G3057" s="1"/>
      <c r="H3057" s="110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3"/>
      <c r="U3057" s="1"/>
      <c r="V3057" s="1"/>
    </row>
    <row r="3058" spans="1:22" x14ac:dyDescent="0.25">
      <c r="A3058" s="1"/>
      <c r="B3058" s="1"/>
      <c r="C3058" s="1"/>
      <c r="D3058" s="1"/>
      <c r="E3058" s="110"/>
      <c r="F3058" s="1"/>
      <c r="G3058" s="1"/>
      <c r="H3058" s="110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3"/>
      <c r="U3058" s="1"/>
      <c r="V3058" s="1"/>
    </row>
    <row r="3059" spans="1:22" x14ac:dyDescent="0.25">
      <c r="A3059" s="1"/>
      <c r="B3059" s="1"/>
      <c r="C3059" s="1"/>
      <c r="D3059" s="1"/>
      <c r="E3059" s="110"/>
      <c r="F3059" s="1"/>
      <c r="G3059" s="1"/>
      <c r="H3059" s="110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3"/>
      <c r="U3059" s="1"/>
      <c r="V3059" s="1"/>
    </row>
    <row r="3060" spans="1:22" x14ac:dyDescent="0.25">
      <c r="A3060" s="1"/>
      <c r="B3060" s="1"/>
      <c r="C3060" s="1"/>
      <c r="D3060" s="1"/>
      <c r="E3060" s="110"/>
      <c r="F3060" s="1"/>
      <c r="G3060" s="1"/>
      <c r="H3060" s="110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3"/>
      <c r="U3060" s="1"/>
      <c r="V3060" s="1"/>
    </row>
    <row r="3061" spans="1:22" x14ac:dyDescent="0.25">
      <c r="A3061" s="1"/>
      <c r="B3061" s="1"/>
      <c r="C3061" s="1"/>
      <c r="D3061" s="1"/>
      <c r="E3061" s="110"/>
      <c r="F3061" s="1"/>
      <c r="G3061" s="1"/>
      <c r="H3061" s="110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3"/>
      <c r="U3061" s="1"/>
      <c r="V3061" s="1"/>
    </row>
    <row r="3062" spans="1:22" x14ac:dyDescent="0.25">
      <c r="A3062" s="1"/>
      <c r="B3062" s="1"/>
      <c r="C3062" s="1"/>
      <c r="D3062" s="1"/>
      <c r="E3062" s="110"/>
      <c r="F3062" s="1"/>
      <c r="G3062" s="1"/>
      <c r="H3062" s="110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3"/>
      <c r="U3062" s="1"/>
      <c r="V3062" s="1"/>
    </row>
    <row r="3063" spans="1:22" x14ac:dyDescent="0.25">
      <c r="A3063" s="1"/>
      <c r="B3063" s="1"/>
      <c r="C3063" s="1"/>
      <c r="D3063" s="1"/>
      <c r="E3063" s="110"/>
      <c r="F3063" s="1"/>
      <c r="G3063" s="1"/>
      <c r="H3063" s="110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3"/>
      <c r="U3063" s="1"/>
      <c r="V3063" s="1"/>
    </row>
    <row r="3064" spans="1:22" x14ac:dyDescent="0.25">
      <c r="A3064" s="1"/>
      <c r="B3064" s="1"/>
      <c r="C3064" s="1"/>
      <c r="D3064" s="1"/>
      <c r="E3064" s="110"/>
      <c r="F3064" s="1"/>
      <c r="G3064" s="1"/>
      <c r="H3064" s="110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3"/>
      <c r="U3064" s="1"/>
      <c r="V3064" s="1"/>
    </row>
    <row r="3065" spans="1:22" x14ac:dyDescent="0.25">
      <c r="A3065" s="1"/>
      <c r="B3065" s="1"/>
      <c r="C3065" s="1"/>
      <c r="D3065" s="1"/>
      <c r="E3065" s="110"/>
      <c r="F3065" s="1"/>
      <c r="G3065" s="1"/>
      <c r="H3065" s="110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3"/>
      <c r="U3065" s="1"/>
      <c r="V3065" s="1"/>
    </row>
    <row r="3066" spans="1:22" x14ac:dyDescent="0.25">
      <c r="A3066" s="1"/>
      <c r="B3066" s="1"/>
      <c r="C3066" s="1"/>
      <c r="D3066" s="1"/>
      <c r="E3066" s="110"/>
      <c r="F3066" s="1"/>
      <c r="G3066" s="1"/>
      <c r="H3066" s="110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3"/>
      <c r="U3066" s="1"/>
      <c r="V3066" s="1"/>
    </row>
    <row r="3067" spans="1:22" x14ac:dyDescent="0.25">
      <c r="A3067" s="1"/>
      <c r="B3067" s="1"/>
      <c r="C3067" s="1"/>
      <c r="D3067" s="1"/>
      <c r="E3067" s="110"/>
      <c r="F3067" s="1"/>
      <c r="G3067" s="1"/>
      <c r="H3067" s="110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3"/>
      <c r="U3067" s="1"/>
      <c r="V3067" s="1"/>
    </row>
    <row r="3068" spans="1:22" x14ac:dyDescent="0.25">
      <c r="A3068" s="1"/>
      <c r="B3068" s="1"/>
      <c r="C3068" s="1"/>
      <c r="D3068" s="1"/>
      <c r="E3068" s="110"/>
      <c r="F3068" s="1"/>
      <c r="G3068" s="1"/>
      <c r="H3068" s="110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3"/>
      <c r="U3068" s="1"/>
      <c r="V3068" s="1"/>
    </row>
    <row r="3069" spans="1:22" x14ac:dyDescent="0.25">
      <c r="A3069" s="1"/>
      <c r="B3069" s="1"/>
      <c r="C3069" s="1"/>
      <c r="D3069" s="1"/>
      <c r="E3069" s="110"/>
      <c r="F3069" s="1"/>
      <c r="G3069" s="1"/>
      <c r="H3069" s="110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3"/>
      <c r="U3069" s="1"/>
      <c r="V3069" s="1"/>
    </row>
    <row r="3070" spans="1:22" x14ac:dyDescent="0.25">
      <c r="A3070" s="1"/>
      <c r="B3070" s="1"/>
      <c r="C3070" s="1"/>
      <c r="D3070" s="1"/>
      <c r="E3070" s="110"/>
      <c r="F3070" s="1"/>
      <c r="G3070" s="1"/>
      <c r="H3070" s="110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3"/>
      <c r="U3070" s="1"/>
      <c r="V3070" s="1"/>
    </row>
    <row r="3071" spans="1:22" x14ac:dyDescent="0.25">
      <c r="A3071" s="1"/>
      <c r="B3071" s="1"/>
      <c r="C3071" s="1"/>
      <c r="D3071" s="1"/>
      <c r="E3071" s="110"/>
      <c r="F3071" s="1"/>
      <c r="G3071" s="1"/>
      <c r="H3071" s="110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3"/>
      <c r="U3071" s="1"/>
      <c r="V3071" s="1"/>
    </row>
    <row r="3072" spans="1:22" x14ac:dyDescent="0.25">
      <c r="A3072" s="1"/>
      <c r="B3072" s="1"/>
      <c r="C3072" s="1"/>
      <c r="D3072" s="1"/>
      <c r="E3072" s="110"/>
      <c r="F3072" s="1"/>
      <c r="G3072" s="1"/>
      <c r="H3072" s="110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3"/>
      <c r="U3072" s="1"/>
      <c r="V3072" s="1"/>
    </row>
    <row r="3073" spans="1:22" x14ac:dyDescent="0.25">
      <c r="A3073" s="1"/>
      <c r="B3073" s="1"/>
      <c r="C3073" s="1"/>
      <c r="D3073" s="1"/>
      <c r="E3073" s="110"/>
      <c r="F3073" s="1"/>
      <c r="G3073" s="1"/>
      <c r="H3073" s="110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3"/>
      <c r="U3073" s="1"/>
      <c r="V3073" s="1"/>
    </row>
    <row r="3074" spans="1:22" x14ac:dyDescent="0.25">
      <c r="A3074" s="1"/>
      <c r="B3074" s="1"/>
      <c r="C3074" s="1"/>
      <c r="D3074" s="1"/>
      <c r="E3074" s="110"/>
      <c r="F3074" s="1"/>
      <c r="G3074" s="1"/>
      <c r="H3074" s="110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3"/>
      <c r="U3074" s="1"/>
      <c r="V3074" s="1"/>
    </row>
    <row r="3075" spans="1:22" x14ac:dyDescent="0.25">
      <c r="A3075" s="1"/>
      <c r="B3075" s="1"/>
      <c r="C3075" s="1"/>
      <c r="D3075" s="1"/>
      <c r="E3075" s="110"/>
      <c r="F3075" s="1"/>
      <c r="G3075" s="1"/>
      <c r="H3075" s="110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3"/>
      <c r="U3075" s="1"/>
      <c r="V3075" s="1"/>
    </row>
    <row r="3076" spans="1:22" x14ac:dyDescent="0.25">
      <c r="A3076" s="1"/>
      <c r="B3076" s="1"/>
      <c r="C3076" s="1"/>
      <c r="D3076" s="1"/>
      <c r="E3076" s="110"/>
      <c r="F3076" s="1"/>
      <c r="G3076" s="1"/>
      <c r="H3076" s="110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3"/>
      <c r="U3076" s="1"/>
      <c r="V3076" s="1"/>
    </row>
    <row r="3077" spans="1:22" x14ac:dyDescent="0.25">
      <c r="A3077" s="1"/>
      <c r="B3077" s="1"/>
      <c r="C3077" s="1"/>
      <c r="D3077" s="1"/>
      <c r="E3077" s="110"/>
      <c r="F3077" s="1"/>
      <c r="G3077" s="1"/>
      <c r="H3077" s="110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3"/>
      <c r="U3077" s="1"/>
      <c r="V3077" s="1"/>
    </row>
    <row r="3078" spans="1:22" x14ac:dyDescent="0.25">
      <c r="A3078" s="1"/>
      <c r="B3078" s="1"/>
      <c r="C3078" s="1"/>
      <c r="D3078" s="1"/>
      <c r="E3078" s="110"/>
      <c r="F3078" s="1"/>
      <c r="G3078" s="1"/>
      <c r="H3078" s="110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3"/>
      <c r="U3078" s="1"/>
      <c r="V3078" s="1"/>
    </row>
    <row r="3079" spans="1:22" x14ac:dyDescent="0.25">
      <c r="A3079" s="1"/>
      <c r="B3079" s="1"/>
      <c r="C3079" s="1"/>
      <c r="D3079" s="1"/>
      <c r="E3079" s="110"/>
      <c r="F3079" s="1"/>
      <c r="G3079" s="1"/>
      <c r="H3079" s="110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3"/>
      <c r="U3079" s="1"/>
      <c r="V3079" s="1"/>
    </row>
    <row r="3080" spans="1:22" x14ac:dyDescent="0.25">
      <c r="A3080" s="1"/>
      <c r="B3080" s="1"/>
      <c r="C3080" s="1"/>
      <c r="D3080" s="1"/>
      <c r="E3080" s="110"/>
      <c r="F3080" s="1"/>
      <c r="G3080" s="1"/>
      <c r="H3080" s="110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3"/>
      <c r="U3080" s="1"/>
      <c r="V3080" s="1"/>
    </row>
    <row r="3081" spans="1:22" x14ac:dyDescent="0.25">
      <c r="A3081" s="1"/>
      <c r="B3081" s="1"/>
      <c r="C3081" s="1"/>
      <c r="D3081" s="1"/>
      <c r="E3081" s="110"/>
      <c r="F3081" s="1"/>
      <c r="G3081" s="1"/>
      <c r="H3081" s="110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3"/>
      <c r="U3081" s="1"/>
      <c r="V3081" s="1"/>
    </row>
    <row r="3082" spans="1:22" x14ac:dyDescent="0.25">
      <c r="A3082" s="1"/>
      <c r="B3082" s="1"/>
      <c r="C3082" s="1"/>
      <c r="D3082" s="1"/>
      <c r="E3082" s="110"/>
      <c r="F3082" s="1"/>
      <c r="G3082" s="1"/>
      <c r="H3082" s="110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3"/>
      <c r="U3082" s="1"/>
      <c r="V3082" s="1"/>
    </row>
    <row r="3083" spans="1:22" x14ac:dyDescent="0.25">
      <c r="A3083" s="1"/>
      <c r="B3083" s="1"/>
      <c r="C3083" s="1"/>
      <c r="D3083" s="1"/>
      <c r="E3083" s="110"/>
      <c r="F3083" s="1"/>
      <c r="G3083" s="1"/>
      <c r="H3083" s="110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3"/>
      <c r="U3083" s="1"/>
      <c r="V3083" s="1"/>
    </row>
    <row r="3084" spans="1:22" x14ac:dyDescent="0.25">
      <c r="A3084" s="1"/>
      <c r="B3084" s="1"/>
      <c r="C3084" s="1"/>
      <c r="D3084" s="1"/>
      <c r="E3084" s="110"/>
      <c r="F3084" s="1"/>
      <c r="G3084" s="1"/>
      <c r="H3084" s="110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3"/>
      <c r="U3084" s="1"/>
      <c r="V3084" s="1"/>
    </row>
    <row r="3085" spans="1:22" x14ac:dyDescent="0.25">
      <c r="A3085" s="1"/>
      <c r="B3085" s="1"/>
      <c r="C3085" s="1"/>
      <c r="D3085" s="1"/>
      <c r="E3085" s="110"/>
      <c r="F3085" s="1"/>
      <c r="G3085" s="1"/>
      <c r="H3085" s="110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3"/>
      <c r="U3085" s="1"/>
      <c r="V3085" s="1"/>
    </row>
    <row r="3086" spans="1:22" x14ac:dyDescent="0.25">
      <c r="A3086" s="1"/>
      <c r="B3086" s="1"/>
      <c r="C3086" s="1"/>
      <c r="D3086" s="1"/>
      <c r="E3086" s="110"/>
      <c r="F3086" s="1"/>
      <c r="G3086" s="1"/>
      <c r="H3086" s="110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3"/>
      <c r="U3086" s="1"/>
      <c r="V3086" s="1"/>
    </row>
    <row r="3087" spans="1:22" x14ac:dyDescent="0.25">
      <c r="A3087" s="1"/>
      <c r="B3087" s="1"/>
      <c r="C3087" s="1"/>
      <c r="D3087" s="1"/>
      <c r="E3087" s="110"/>
      <c r="F3087" s="1"/>
      <c r="G3087" s="1"/>
      <c r="H3087" s="110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3"/>
      <c r="U3087" s="1"/>
      <c r="V3087" s="1"/>
    </row>
    <row r="3088" spans="1:22" x14ac:dyDescent="0.25">
      <c r="A3088" s="1"/>
      <c r="B3088" s="1"/>
      <c r="C3088" s="1"/>
      <c r="D3088" s="1"/>
      <c r="E3088" s="110"/>
      <c r="F3088" s="1"/>
      <c r="G3088" s="1"/>
      <c r="H3088" s="110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3"/>
      <c r="U3088" s="1"/>
      <c r="V3088" s="1"/>
    </row>
    <row r="3089" spans="1:22" x14ac:dyDescent="0.25">
      <c r="A3089" s="1"/>
      <c r="B3089" s="1"/>
      <c r="C3089" s="1"/>
      <c r="D3089" s="1"/>
      <c r="E3089" s="110"/>
      <c r="F3089" s="1"/>
      <c r="G3089" s="1"/>
      <c r="H3089" s="110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3"/>
      <c r="U3089" s="1"/>
      <c r="V3089" s="1"/>
    </row>
    <row r="3090" spans="1:22" x14ac:dyDescent="0.25">
      <c r="A3090" s="1"/>
      <c r="B3090" s="1"/>
      <c r="C3090" s="1"/>
      <c r="D3090" s="1"/>
      <c r="E3090" s="110"/>
      <c r="F3090" s="1"/>
      <c r="G3090" s="1"/>
      <c r="H3090" s="110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3"/>
      <c r="U3090" s="1"/>
      <c r="V3090" s="1"/>
    </row>
    <row r="3091" spans="1:22" x14ac:dyDescent="0.25">
      <c r="A3091" s="1"/>
      <c r="B3091" s="1"/>
      <c r="C3091" s="1"/>
      <c r="D3091" s="1"/>
      <c r="E3091" s="110"/>
      <c r="F3091" s="1"/>
      <c r="G3091" s="1"/>
      <c r="H3091" s="110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3"/>
      <c r="U3091" s="1"/>
      <c r="V3091" s="1"/>
    </row>
    <row r="3092" spans="1:22" x14ac:dyDescent="0.25">
      <c r="A3092" s="1"/>
      <c r="B3092" s="1"/>
      <c r="C3092" s="1"/>
      <c r="D3092" s="1"/>
      <c r="E3092" s="110"/>
      <c r="F3092" s="1"/>
      <c r="G3092" s="1"/>
      <c r="H3092" s="110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3"/>
      <c r="U3092" s="1"/>
      <c r="V3092" s="1"/>
    </row>
    <row r="3093" spans="1:22" x14ac:dyDescent="0.25">
      <c r="A3093" s="1"/>
      <c r="B3093" s="1"/>
      <c r="C3093" s="1"/>
      <c r="D3093" s="1"/>
      <c r="E3093" s="110"/>
      <c r="F3093" s="1"/>
      <c r="G3093" s="1"/>
      <c r="H3093" s="110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3"/>
      <c r="U3093" s="1"/>
      <c r="V3093" s="1"/>
    </row>
    <row r="3094" spans="1:22" x14ac:dyDescent="0.25">
      <c r="A3094" s="1"/>
      <c r="B3094" s="1"/>
      <c r="C3094" s="1"/>
      <c r="D3094" s="1"/>
      <c r="E3094" s="110"/>
      <c r="F3094" s="1"/>
      <c r="G3094" s="1"/>
      <c r="H3094" s="110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3"/>
      <c r="U3094" s="1"/>
      <c r="V3094" s="1"/>
    </row>
    <row r="3095" spans="1:22" x14ac:dyDescent="0.25">
      <c r="A3095" s="1"/>
      <c r="B3095" s="1"/>
      <c r="C3095" s="1"/>
      <c r="D3095" s="1"/>
      <c r="E3095" s="110"/>
      <c r="F3095" s="1"/>
      <c r="G3095" s="1"/>
      <c r="H3095" s="110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3"/>
      <c r="U3095" s="1"/>
      <c r="V3095" s="1"/>
    </row>
    <row r="3096" spans="1:22" x14ac:dyDescent="0.25">
      <c r="A3096" s="1"/>
      <c r="B3096" s="1"/>
      <c r="C3096" s="1"/>
      <c r="D3096" s="1"/>
      <c r="E3096" s="110"/>
      <c r="F3096" s="1"/>
      <c r="G3096" s="1"/>
      <c r="H3096" s="110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3"/>
      <c r="U3096" s="1"/>
      <c r="V3096" s="1"/>
    </row>
    <row r="3097" spans="1:22" x14ac:dyDescent="0.25">
      <c r="A3097" s="1"/>
      <c r="B3097" s="1"/>
      <c r="C3097" s="1"/>
      <c r="D3097" s="1"/>
      <c r="E3097" s="110"/>
      <c r="F3097" s="1"/>
      <c r="G3097" s="1"/>
      <c r="H3097" s="110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3"/>
      <c r="U3097" s="1"/>
      <c r="V3097" s="1"/>
    </row>
    <row r="3098" spans="1:22" x14ac:dyDescent="0.25">
      <c r="A3098" s="1"/>
      <c r="B3098" s="1"/>
      <c r="C3098" s="1"/>
      <c r="D3098" s="1"/>
      <c r="E3098" s="110"/>
      <c r="F3098" s="1"/>
      <c r="G3098" s="1"/>
      <c r="H3098" s="110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3"/>
      <c r="U3098" s="1"/>
      <c r="V3098" s="1"/>
    </row>
    <row r="3099" spans="1:22" x14ac:dyDescent="0.25">
      <c r="A3099" s="1"/>
      <c r="B3099" s="1"/>
      <c r="C3099" s="1"/>
      <c r="D3099" s="1"/>
      <c r="E3099" s="110"/>
      <c r="F3099" s="1"/>
      <c r="G3099" s="1"/>
      <c r="H3099" s="110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3"/>
      <c r="U3099" s="1"/>
      <c r="V3099" s="1"/>
    </row>
    <row r="3100" spans="1:22" x14ac:dyDescent="0.25">
      <c r="A3100" s="1"/>
      <c r="B3100" s="1"/>
      <c r="C3100" s="1"/>
      <c r="D3100" s="1"/>
      <c r="E3100" s="110"/>
      <c r="F3100" s="1"/>
      <c r="G3100" s="1"/>
      <c r="H3100" s="110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3"/>
      <c r="U3100" s="1"/>
      <c r="V3100" s="1"/>
    </row>
    <row r="3101" spans="1:22" x14ac:dyDescent="0.25">
      <c r="A3101" s="1"/>
      <c r="B3101" s="1"/>
      <c r="C3101" s="1"/>
      <c r="D3101" s="1"/>
      <c r="E3101" s="110"/>
      <c r="F3101" s="1"/>
      <c r="G3101" s="1"/>
      <c r="H3101" s="110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3"/>
      <c r="U3101" s="1"/>
      <c r="V3101" s="1"/>
    </row>
    <row r="3102" spans="1:22" x14ac:dyDescent="0.25">
      <c r="A3102" s="1"/>
      <c r="B3102" s="1"/>
      <c r="C3102" s="1"/>
      <c r="D3102" s="1"/>
      <c r="E3102" s="110"/>
      <c r="F3102" s="1"/>
      <c r="G3102" s="1"/>
      <c r="H3102" s="110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3"/>
      <c r="U3102" s="1"/>
      <c r="V3102" s="1"/>
    </row>
    <row r="3103" spans="1:22" x14ac:dyDescent="0.25">
      <c r="A3103" s="1"/>
      <c r="B3103" s="1"/>
      <c r="C3103" s="1"/>
      <c r="D3103" s="1"/>
      <c r="E3103" s="110"/>
      <c r="F3103" s="1"/>
      <c r="G3103" s="1"/>
      <c r="H3103" s="110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3"/>
      <c r="U3103" s="1"/>
      <c r="V3103" s="1"/>
    </row>
    <row r="3104" spans="1:22" x14ac:dyDescent="0.25">
      <c r="A3104" s="1"/>
      <c r="B3104" s="1"/>
      <c r="C3104" s="1"/>
      <c r="D3104" s="1"/>
      <c r="E3104" s="110"/>
      <c r="F3104" s="1"/>
      <c r="G3104" s="1"/>
      <c r="H3104" s="110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3"/>
      <c r="U3104" s="1"/>
      <c r="V3104" s="1"/>
    </row>
    <row r="3105" spans="1:22" x14ac:dyDescent="0.25">
      <c r="A3105" s="1"/>
      <c r="B3105" s="1"/>
      <c r="C3105" s="1"/>
      <c r="D3105" s="1"/>
      <c r="E3105" s="110"/>
      <c r="F3105" s="1"/>
      <c r="G3105" s="1"/>
      <c r="H3105" s="110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3"/>
      <c r="U3105" s="1"/>
      <c r="V3105" s="1"/>
    </row>
    <row r="3106" spans="1:22" x14ac:dyDescent="0.25">
      <c r="A3106" s="1"/>
      <c r="B3106" s="1"/>
      <c r="C3106" s="1"/>
      <c r="D3106" s="1"/>
      <c r="E3106" s="110"/>
      <c r="F3106" s="1"/>
      <c r="G3106" s="1"/>
      <c r="H3106" s="110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3"/>
      <c r="U3106" s="1"/>
      <c r="V3106" s="1"/>
    </row>
    <row r="3107" spans="1:22" x14ac:dyDescent="0.25">
      <c r="A3107" s="1"/>
      <c r="B3107" s="1"/>
      <c r="C3107" s="1"/>
      <c r="D3107" s="1"/>
      <c r="E3107" s="110"/>
      <c r="F3107" s="1"/>
      <c r="G3107" s="1"/>
      <c r="H3107" s="110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3"/>
      <c r="U3107" s="1"/>
      <c r="V3107" s="1"/>
    </row>
    <row r="3108" spans="1:22" x14ac:dyDescent="0.25">
      <c r="A3108" s="1"/>
      <c r="B3108" s="1"/>
      <c r="C3108" s="1"/>
      <c r="D3108" s="1"/>
      <c r="E3108" s="110"/>
      <c r="F3108" s="1"/>
      <c r="G3108" s="1"/>
      <c r="H3108" s="110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3"/>
      <c r="U3108" s="1"/>
      <c r="V3108" s="1"/>
    </row>
    <row r="3109" spans="1:22" x14ac:dyDescent="0.25">
      <c r="A3109" s="1"/>
      <c r="B3109" s="1"/>
      <c r="C3109" s="1"/>
      <c r="D3109" s="1"/>
      <c r="E3109" s="110"/>
      <c r="F3109" s="1"/>
      <c r="G3109" s="1"/>
      <c r="H3109" s="110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3"/>
      <c r="U3109" s="1"/>
      <c r="V3109" s="1"/>
    </row>
    <row r="3110" spans="1:22" x14ac:dyDescent="0.25">
      <c r="A3110" s="1"/>
      <c r="B3110" s="1"/>
      <c r="C3110" s="1"/>
      <c r="D3110" s="1"/>
      <c r="E3110" s="110"/>
      <c r="F3110" s="1"/>
      <c r="G3110" s="1"/>
      <c r="H3110" s="110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3"/>
      <c r="U3110" s="1"/>
      <c r="V3110" s="1"/>
    </row>
    <row r="3111" spans="1:22" x14ac:dyDescent="0.25">
      <c r="A3111" s="1"/>
      <c r="B3111" s="1"/>
      <c r="C3111" s="1"/>
      <c r="D3111" s="1"/>
      <c r="E3111" s="110"/>
      <c r="F3111" s="1"/>
      <c r="G3111" s="1"/>
      <c r="H3111" s="110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3"/>
      <c r="U3111" s="1"/>
      <c r="V3111" s="1"/>
    </row>
    <row r="3112" spans="1:22" x14ac:dyDescent="0.25">
      <c r="A3112" s="1"/>
      <c r="B3112" s="1"/>
      <c r="C3112" s="1"/>
      <c r="D3112" s="1"/>
      <c r="E3112" s="110"/>
      <c r="F3112" s="1"/>
      <c r="G3112" s="1"/>
      <c r="H3112" s="110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3"/>
      <c r="U3112" s="1"/>
      <c r="V3112" s="1"/>
    </row>
    <row r="3113" spans="1:22" x14ac:dyDescent="0.25">
      <c r="A3113" s="1"/>
      <c r="B3113" s="1"/>
      <c r="C3113" s="1"/>
      <c r="D3113" s="1"/>
      <c r="E3113" s="110"/>
      <c r="F3113" s="1"/>
      <c r="G3113" s="1"/>
      <c r="H3113" s="110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3"/>
      <c r="U3113" s="1"/>
      <c r="V3113" s="1"/>
    </row>
    <row r="3114" spans="1:22" x14ac:dyDescent="0.25">
      <c r="A3114" s="1"/>
      <c r="B3114" s="1"/>
      <c r="C3114" s="1"/>
      <c r="D3114" s="1"/>
      <c r="E3114" s="110"/>
      <c r="F3114" s="1"/>
      <c r="G3114" s="1"/>
      <c r="H3114" s="110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3"/>
      <c r="U3114" s="1"/>
      <c r="V3114" s="1"/>
    </row>
    <row r="3115" spans="1:22" x14ac:dyDescent="0.25">
      <c r="A3115" s="1"/>
      <c r="B3115" s="1"/>
      <c r="C3115" s="1"/>
      <c r="D3115" s="1"/>
      <c r="E3115" s="110"/>
      <c r="F3115" s="1"/>
      <c r="G3115" s="1"/>
      <c r="H3115" s="110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3"/>
      <c r="U3115" s="1"/>
      <c r="V3115" s="1"/>
    </row>
    <row r="3116" spans="1:22" x14ac:dyDescent="0.25">
      <c r="A3116" s="1"/>
      <c r="B3116" s="1"/>
      <c r="C3116" s="1"/>
      <c r="D3116" s="1"/>
      <c r="E3116" s="110"/>
      <c r="F3116" s="1"/>
      <c r="G3116" s="1"/>
      <c r="H3116" s="110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3"/>
      <c r="U3116" s="1"/>
      <c r="V3116" s="1"/>
    </row>
    <row r="3117" spans="1:22" x14ac:dyDescent="0.25">
      <c r="A3117" s="1"/>
      <c r="B3117" s="1"/>
      <c r="C3117" s="1"/>
      <c r="D3117" s="1"/>
      <c r="E3117" s="110"/>
      <c r="F3117" s="1"/>
      <c r="G3117" s="1"/>
      <c r="H3117" s="110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3"/>
      <c r="U3117" s="1"/>
      <c r="V3117" s="1"/>
    </row>
    <row r="3118" spans="1:22" x14ac:dyDescent="0.25">
      <c r="A3118" s="1"/>
      <c r="B3118" s="1"/>
      <c r="C3118" s="1"/>
      <c r="D3118" s="1"/>
      <c r="E3118" s="110"/>
      <c r="F3118" s="1"/>
      <c r="G3118" s="1"/>
      <c r="H3118" s="110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3"/>
      <c r="U3118" s="1"/>
      <c r="V3118" s="1"/>
    </row>
    <row r="3119" spans="1:22" x14ac:dyDescent="0.25">
      <c r="A3119" s="1"/>
      <c r="B3119" s="1"/>
      <c r="C3119" s="1"/>
      <c r="D3119" s="1"/>
      <c r="E3119" s="110"/>
      <c r="F3119" s="1"/>
      <c r="G3119" s="1"/>
      <c r="H3119" s="110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3"/>
      <c r="U3119" s="1"/>
      <c r="V3119" s="1"/>
    </row>
    <row r="3120" spans="1:22" x14ac:dyDescent="0.25">
      <c r="A3120" s="1"/>
      <c r="B3120" s="1"/>
      <c r="C3120" s="1"/>
      <c r="D3120" s="1"/>
      <c r="E3120" s="110"/>
      <c r="F3120" s="1"/>
      <c r="G3120" s="1"/>
      <c r="H3120" s="110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3"/>
      <c r="U3120" s="1"/>
      <c r="V3120" s="1"/>
    </row>
    <row r="3121" spans="1:22" x14ac:dyDescent="0.25">
      <c r="A3121" s="1"/>
      <c r="B3121" s="1"/>
      <c r="C3121" s="1"/>
      <c r="D3121" s="1"/>
      <c r="E3121" s="110"/>
      <c r="F3121" s="1"/>
      <c r="G3121" s="1"/>
      <c r="H3121" s="110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3"/>
      <c r="U3121" s="1"/>
      <c r="V3121" s="1"/>
    </row>
    <row r="3122" spans="1:22" x14ac:dyDescent="0.25">
      <c r="A3122" s="1"/>
      <c r="B3122" s="1"/>
      <c r="C3122" s="1"/>
      <c r="D3122" s="1"/>
      <c r="E3122" s="110"/>
      <c r="F3122" s="1"/>
      <c r="G3122" s="1"/>
      <c r="H3122" s="110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3"/>
      <c r="U3122" s="1"/>
      <c r="V3122" s="1"/>
    </row>
    <row r="3123" spans="1:22" x14ac:dyDescent="0.25">
      <c r="A3123" s="1"/>
      <c r="B3123" s="1"/>
      <c r="C3123" s="1"/>
      <c r="D3123" s="1"/>
      <c r="E3123" s="110"/>
      <c r="F3123" s="1"/>
      <c r="G3123" s="1"/>
      <c r="H3123" s="110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3"/>
      <c r="U3123" s="1"/>
      <c r="V3123" s="1"/>
    </row>
    <row r="3124" spans="1:22" x14ac:dyDescent="0.25">
      <c r="A3124" s="1"/>
      <c r="B3124" s="1"/>
      <c r="C3124" s="1"/>
      <c r="D3124" s="1"/>
      <c r="E3124" s="110"/>
      <c r="F3124" s="1"/>
      <c r="G3124" s="1"/>
      <c r="H3124" s="110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3"/>
      <c r="U3124" s="1"/>
      <c r="V3124" s="1"/>
    </row>
    <row r="3125" spans="1:22" x14ac:dyDescent="0.25">
      <c r="A3125" s="1"/>
      <c r="B3125" s="1"/>
      <c r="C3125" s="1"/>
      <c r="D3125" s="1"/>
      <c r="E3125" s="110"/>
      <c r="F3125" s="1"/>
      <c r="G3125" s="1"/>
      <c r="H3125" s="110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3"/>
      <c r="U3125" s="1"/>
      <c r="V3125" s="1"/>
    </row>
    <row r="3126" spans="1:22" x14ac:dyDescent="0.25">
      <c r="A3126" s="1"/>
      <c r="B3126" s="1"/>
      <c r="C3126" s="1"/>
      <c r="D3126" s="1"/>
      <c r="E3126" s="110"/>
      <c r="F3126" s="1"/>
      <c r="G3126" s="1"/>
      <c r="H3126" s="110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3"/>
      <c r="U3126" s="1"/>
      <c r="V3126" s="1"/>
    </row>
    <row r="3127" spans="1:22" x14ac:dyDescent="0.25">
      <c r="A3127" s="1"/>
      <c r="B3127" s="1"/>
      <c r="C3127" s="1"/>
      <c r="D3127" s="1"/>
      <c r="E3127" s="110"/>
      <c r="F3127" s="1"/>
      <c r="G3127" s="1"/>
      <c r="H3127" s="110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3"/>
      <c r="U3127" s="1"/>
      <c r="V3127" s="1"/>
    </row>
    <row r="3128" spans="1:22" x14ac:dyDescent="0.25">
      <c r="A3128" s="1"/>
      <c r="B3128" s="1"/>
      <c r="C3128" s="1"/>
      <c r="D3128" s="1"/>
      <c r="E3128" s="110"/>
      <c r="F3128" s="1"/>
      <c r="G3128" s="1"/>
      <c r="H3128" s="110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3"/>
      <c r="U3128" s="1"/>
      <c r="V3128" s="1"/>
    </row>
    <row r="3129" spans="1:22" x14ac:dyDescent="0.25">
      <c r="A3129" s="1"/>
      <c r="B3129" s="1"/>
      <c r="C3129" s="1"/>
      <c r="D3129" s="1"/>
      <c r="E3129" s="110"/>
      <c r="F3129" s="1"/>
      <c r="G3129" s="1"/>
      <c r="H3129" s="110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3"/>
      <c r="U3129" s="1"/>
      <c r="V3129" s="1"/>
    </row>
    <row r="3130" spans="1:22" x14ac:dyDescent="0.25">
      <c r="A3130" s="1"/>
      <c r="B3130" s="1"/>
      <c r="C3130" s="1"/>
      <c r="D3130" s="1"/>
      <c r="E3130" s="110"/>
      <c r="F3130" s="1"/>
      <c r="G3130" s="1"/>
      <c r="H3130" s="110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3"/>
      <c r="U3130" s="1"/>
      <c r="V3130" s="1"/>
    </row>
    <row r="3131" spans="1:22" x14ac:dyDescent="0.25">
      <c r="A3131" s="1"/>
      <c r="B3131" s="1"/>
      <c r="C3131" s="1"/>
      <c r="D3131" s="1"/>
      <c r="E3131" s="110"/>
      <c r="F3131" s="1"/>
      <c r="G3131" s="1"/>
      <c r="H3131" s="110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3"/>
      <c r="U3131" s="1"/>
      <c r="V3131" s="1"/>
    </row>
    <row r="3132" spans="1:22" x14ac:dyDescent="0.25">
      <c r="A3132" s="1"/>
      <c r="B3132" s="1"/>
      <c r="C3132" s="1"/>
      <c r="D3132" s="1"/>
      <c r="E3132" s="110"/>
      <c r="F3132" s="1"/>
      <c r="G3132" s="1"/>
      <c r="H3132" s="110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3"/>
      <c r="U3132" s="1"/>
      <c r="V3132" s="1"/>
    </row>
    <row r="3133" spans="1:22" x14ac:dyDescent="0.25">
      <c r="A3133" s="1"/>
      <c r="B3133" s="1"/>
      <c r="C3133" s="1"/>
      <c r="D3133" s="1"/>
      <c r="E3133" s="110"/>
      <c r="F3133" s="1"/>
      <c r="G3133" s="1"/>
      <c r="H3133" s="110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3"/>
      <c r="U3133" s="1"/>
      <c r="V3133" s="1"/>
    </row>
    <row r="3134" spans="1:22" x14ac:dyDescent="0.25">
      <c r="A3134" s="1"/>
      <c r="B3134" s="1"/>
      <c r="C3134" s="1"/>
      <c r="D3134" s="1"/>
      <c r="E3134" s="110"/>
      <c r="F3134" s="1"/>
      <c r="G3134" s="1"/>
      <c r="H3134" s="110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3"/>
      <c r="U3134" s="1"/>
      <c r="V3134" s="1"/>
    </row>
    <row r="3135" spans="1:22" x14ac:dyDescent="0.25">
      <c r="A3135" s="1"/>
      <c r="B3135" s="1"/>
      <c r="C3135" s="1"/>
      <c r="D3135" s="1"/>
      <c r="E3135" s="110"/>
      <c r="F3135" s="1"/>
      <c r="G3135" s="1"/>
      <c r="H3135" s="110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3"/>
      <c r="U3135" s="1"/>
      <c r="V3135" s="1"/>
    </row>
    <row r="3136" spans="1:22" x14ac:dyDescent="0.25">
      <c r="A3136" s="1"/>
      <c r="B3136" s="1"/>
      <c r="C3136" s="1"/>
      <c r="D3136" s="1"/>
      <c r="E3136" s="110"/>
      <c r="F3136" s="1"/>
      <c r="G3136" s="1"/>
      <c r="H3136" s="110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3"/>
      <c r="U3136" s="1"/>
      <c r="V3136" s="1"/>
    </row>
    <row r="3137" spans="1:22" x14ac:dyDescent="0.25">
      <c r="A3137" s="1"/>
      <c r="B3137" s="1"/>
      <c r="C3137" s="1"/>
      <c r="D3137" s="1"/>
      <c r="E3137" s="110"/>
      <c r="F3137" s="1"/>
      <c r="G3137" s="1"/>
      <c r="H3137" s="110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3"/>
      <c r="U3137" s="1"/>
      <c r="V3137" s="1"/>
    </row>
    <row r="3138" spans="1:22" x14ac:dyDescent="0.25">
      <c r="A3138" s="1"/>
      <c r="B3138" s="1"/>
      <c r="C3138" s="1"/>
      <c r="D3138" s="1"/>
      <c r="E3138" s="110"/>
      <c r="F3138" s="1"/>
      <c r="G3138" s="1"/>
      <c r="H3138" s="110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3"/>
      <c r="U3138" s="1"/>
      <c r="V3138" s="1"/>
    </row>
    <row r="3139" spans="1:22" x14ac:dyDescent="0.25">
      <c r="A3139" s="1"/>
      <c r="B3139" s="1"/>
      <c r="C3139" s="1"/>
      <c r="D3139" s="1"/>
      <c r="E3139" s="110"/>
      <c r="F3139" s="1"/>
      <c r="G3139" s="1"/>
      <c r="H3139" s="110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3"/>
      <c r="U3139" s="1"/>
      <c r="V3139" s="1"/>
    </row>
    <row r="3140" spans="1:22" x14ac:dyDescent="0.25">
      <c r="A3140" s="1"/>
      <c r="B3140" s="1"/>
      <c r="C3140" s="1"/>
      <c r="D3140" s="1"/>
      <c r="E3140" s="110"/>
      <c r="F3140" s="1"/>
      <c r="G3140" s="1"/>
      <c r="H3140" s="110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3"/>
      <c r="U3140" s="1"/>
      <c r="V3140" s="1"/>
    </row>
    <row r="3141" spans="1:22" x14ac:dyDescent="0.25">
      <c r="A3141" s="1"/>
      <c r="B3141" s="1"/>
      <c r="C3141" s="1"/>
      <c r="D3141" s="1"/>
      <c r="E3141" s="110"/>
      <c r="F3141" s="1"/>
      <c r="G3141" s="1"/>
      <c r="H3141" s="110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3"/>
      <c r="U3141" s="1"/>
      <c r="V3141" s="1"/>
    </row>
    <row r="3142" spans="1:22" x14ac:dyDescent="0.25">
      <c r="A3142" s="1"/>
      <c r="B3142" s="1"/>
      <c r="C3142" s="1"/>
      <c r="D3142" s="1"/>
      <c r="E3142" s="110"/>
      <c r="F3142" s="1"/>
      <c r="G3142" s="1"/>
      <c r="H3142" s="110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3"/>
      <c r="U3142" s="1"/>
      <c r="V3142" s="1"/>
    </row>
    <row r="3143" spans="1:22" x14ac:dyDescent="0.25">
      <c r="A3143" s="1"/>
      <c r="B3143" s="1"/>
      <c r="C3143" s="1"/>
      <c r="D3143" s="1"/>
      <c r="E3143" s="110"/>
      <c r="F3143" s="1"/>
      <c r="G3143" s="1"/>
      <c r="H3143" s="110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3"/>
      <c r="U3143" s="1"/>
      <c r="V3143" s="1"/>
    </row>
    <row r="3144" spans="1:22" x14ac:dyDescent="0.25">
      <c r="A3144" s="1"/>
      <c r="B3144" s="1"/>
      <c r="C3144" s="1"/>
      <c r="D3144" s="1"/>
      <c r="E3144" s="110"/>
      <c r="F3144" s="1"/>
      <c r="G3144" s="1"/>
      <c r="H3144" s="110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3"/>
      <c r="U3144" s="1"/>
      <c r="V3144" s="1"/>
    </row>
    <row r="3145" spans="1:22" x14ac:dyDescent="0.25">
      <c r="A3145" s="1"/>
      <c r="B3145" s="1"/>
      <c r="C3145" s="1"/>
      <c r="D3145" s="1"/>
      <c r="E3145" s="110"/>
      <c r="F3145" s="1"/>
      <c r="G3145" s="1"/>
      <c r="H3145" s="110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3"/>
      <c r="U3145" s="1"/>
      <c r="V3145" s="1"/>
    </row>
    <row r="3146" spans="1:22" x14ac:dyDescent="0.25">
      <c r="A3146" s="1"/>
      <c r="B3146" s="1"/>
      <c r="C3146" s="1"/>
      <c r="D3146" s="1"/>
      <c r="E3146" s="110"/>
      <c r="F3146" s="1"/>
      <c r="G3146" s="1"/>
      <c r="H3146" s="110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3"/>
      <c r="U3146" s="1"/>
      <c r="V3146" s="1"/>
    </row>
    <row r="3147" spans="1:22" x14ac:dyDescent="0.25">
      <c r="A3147" s="1"/>
      <c r="B3147" s="1"/>
      <c r="C3147" s="1"/>
      <c r="D3147" s="1"/>
      <c r="E3147" s="110"/>
      <c r="F3147" s="1"/>
      <c r="G3147" s="1"/>
      <c r="H3147" s="110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3"/>
      <c r="U3147" s="1"/>
      <c r="V3147" s="1"/>
    </row>
    <row r="3148" spans="1:22" x14ac:dyDescent="0.25">
      <c r="A3148" s="1"/>
      <c r="B3148" s="1"/>
      <c r="C3148" s="1"/>
      <c r="D3148" s="1"/>
      <c r="E3148" s="110"/>
      <c r="F3148" s="1"/>
      <c r="G3148" s="1"/>
      <c r="H3148" s="110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3"/>
      <c r="U3148" s="1"/>
      <c r="V3148" s="1"/>
    </row>
    <row r="3149" spans="1:22" x14ac:dyDescent="0.25">
      <c r="A3149" s="1"/>
      <c r="B3149" s="1"/>
      <c r="C3149" s="1"/>
      <c r="D3149" s="1"/>
      <c r="E3149" s="110"/>
      <c r="F3149" s="1"/>
      <c r="G3149" s="1"/>
      <c r="H3149" s="110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3"/>
      <c r="U3149" s="1"/>
      <c r="V3149" s="1"/>
    </row>
    <row r="3150" spans="1:22" x14ac:dyDescent="0.25">
      <c r="A3150" s="1"/>
      <c r="B3150" s="1"/>
      <c r="C3150" s="1"/>
      <c r="D3150" s="1"/>
      <c r="E3150" s="110"/>
      <c r="F3150" s="1"/>
      <c r="G3150" s="1"/>
      <c r="H3150" s="110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3"/>
      <c r="U3150" s="1"/>
      <c r="V3150" s="1"/>
    </row>
    <row r="3151" spans="1:22" x14ac:dyDescent="0.25">
      <c r="A3151" s="1"/>
      <c r="B3151" s="1"/>
      <c r="C3151" s="1"/>
      <c r="D3151" s="1"/>
      <c r="E3151" s="110"/>
      <c r="F3151" s="1"/>
      <c r="G3151" s="1"/>
      <c r="H3151" s="110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3"/>
      <c r="U3151" s="1"/>
      <c r="V3151" s="1"/>
    </row>
    <row r="3152" spans="1:22" x14ac:dyDescent="0.25">
      <c r="A3152" s="1"/>
      <c r="B3152" s="1"/>
      <c r="C3152" s="1"/>
      <c r="D3152" s="1"/>
      <c r="E3152" s="110"/>
      <c r="F3152" s="1"/>
      <c r="G3152" s="1"/>
      <c r="H3152" s="110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3"/>
      <c r="U3152" s="1"/>
      <c r="V3152" s="1"/>
    </row>
    <row r="3153" spans="1:22" x14ac:dyDescent="0.25">
      <c r="A3153" s="1"/>
      <c r="B3153" s="1"/>
      <c r="C3153" s="1"/>
      <c r="D3153" s="1"/>
      <c r="E3153" s="110"/>
      <c r="F3153" s="1"/>
      <c r="G3153" s="1"/>
      <c r="H3153" s="110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3"/>
      <c r="U3153" s="1"/>
      <c r="V3153" s="1"/>
    </row>
    <row r="3154" spans="1:22" x14ac:dyDescent="0.25">
      <c r="A3154" s="1"/>
      <c r="B3154" s="1"/>
      <c r="C3154" s="1"/>
      <c r="D3154" s="1"/>
      <c r="E3154" s="110"/>
      <c r="F3154" s="1"/>
      <c r="G3154" s="1"/>
      <c r="H3154" s="110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3"/>
      <c r="U3154" s="1"/>
      <c r="V3154" s="1"/>
    </row>
    <row r="3155" spans="1:22" x14ac:dyDescent="0.25">
      <c r="A3155" s="1"/>
      <c r="B3155" s="1"/>
      <c r="C3155" s="1"/>
      <c r="D3155" s="1"/>
      <c r="E3155" s="110"/>
      <c r="F3155" s="1"/>
      <c r="G3155" s="1"/>
      <c r="H3155" s="110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3"/>
      <c r="U3155" s="1"/>
      <c r="V3155" s="1"/>
    </row>
    <row r="3156" spans="1:22" x14ac:dyDescent="0.25">
      <c r="A3156" s="1"/>
      <c r="B3156" s="1"/>
      <c r="C3156" s="1"/>
      <c r="D3156" s="1"/>
      <c r="E3156" s="110"/>
      <c r="F3156" s="1"/>
      <c r="G3156" s="1"/>
      <c r="H3156" s="110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3"/>
      <c r="U3156" s="1"/>
      <c r="V3156" s="1"/>
    </row>
    <row r="3157" spans="1:22" x14ac:dyDescent="0.25">
      <c r="A3157" s="1"/>
      <c r="B3157" s="1"/>
      <c r="C3157" s="1"/>
      <c r="D3157" s="1"/>
      <c r="E3157" s="110"/>
      <c r="F3157" s="1"/>
      <c r="G3157" s="1"/>
      <c r="H3157" s="110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3"/>
      <c r="U3157" s="1"/>
      <c r="V3157" s="1"/>
    </row>
    <row r="3158" spans="1:22" x14ac:dyDescent="0.25">
      <c r="A3158" s="1"/>
      <c r="B3158" s="1"/>
      <c r="C3158" s="1"/>
      <c r="D3158" s="1"/>
      <c r="E3158" s="110"/>
      <c r="F3158" s="1"/>
      <c r="G3158" s="1"/>
      <c r="H3158" s="110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3"/>
      <c r="U3158" s="1"/>
      <c r="V3158" s="1"/>
    </row>
    <row r="3159" spans="1:22" x14ac:dyDescent="0.25">
      <c r="A3159" s="1"/>
      <c r="B3159" s="1"/>
      <c r="C3159" s="1"/>
      <c r="D3159" s="1"/>
      <c r="E3159" s="110"/>
      <c r="F3159" s="1"/>
      <c r="G3159" s="1"/>
      <c r="H3159" s="110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3"/>
      <c r="U3159" s="1"/>
      <c r="V3159" s="1"/>
    </row>
    <row r="3160" spans="1:22" x14ac:dyDescent="0.25">
      <c r="A3160" s="1"/>
      <c r="B3160" s="1"/>
      <c r="C3160" s="1"/>
      <c r="D3160" s="1"/>
      <c r="E3160" s="110"/>
      <c r="F3160" s="1"/>
      <c r="G3160" s="1"/>
      <c r="H3160" s="110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3"/>
      <c r="U3160" s="1"/>
      <c r="V3160" s="1"/>
    </row>
    <row r="3161" spans="1:22" x14ac:dyDescent="0.25">
      <c r="A3161" s="1"/>
      <c r="B3161" s="1"/>
      <c r="C3161" s="1"/>
      <c r="D3161" s="1"/>
      <c r="E3161" s="110"/>
      <c r="F3161" s="1"/>
      <c r="G3161" s="1"/>
      <c r="H3161" s="110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3"/>
      <c r="U3161" s="1"/>
      <c r="V3161" s="1"/>
    </row>
    <row r="3162" spans="1:22" x14ac:dyDescent="0.25">
      <c r="A3162" s="1"/>
      <c r="B3162" s="1"/>
      <c r="C3162" s="1"/>
      <c r="D3162" s="1"/>
      <c r="E3162" s="110"/>
      <c r="F3162" s="1"/>
      <c r="G3162" s="1"/>
      <c r="H3162" s="110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3"/>
      <c r="U3162" s="1"/>
      <c r="V3162" s="1"/>
    </row>
    <row r="3163" spans="1:22" x14ac:dyDescent="0.25">
      <c r="A3163" s="1"/>
      <c r="B3163" s="1"/>
      <c r="C3163" s="1"/>
      <c r="D3163" s="1"/>
      <c r="E3163" s="110"/>
      <c r="F3163" s="1"/>
      <c r="G3163" s="1"/>
      <c r="H3163" s="110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3"/>
      <c r="U3163" s="1"/>
      <c r="V3163" s="1"/>
    </row>
    <row r="3164" spans="1:22" x14ac:dyDescent="0.25">
      <c r="A3164" s="1"/>
      <c r="B3164" s="1"/>
      <c r="C3164" s="1"/>
      <c r="D3164" s="1"/>
      <c r="E3164" s="110"/>
      <c r="F3164" s="1"/>
      <c r="G3164" s="1"/>
      <c r="H3164" s="110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3"/>
      <c r="U3164" s="1"/>
      <c r="V3164" s="1"/>
    </row>
    <row r="3165" spans="1:22" x14ac:dyDescent="0.25">
      <c r="A3165" s="1"/>
      <c r="B3165" s="1"/>
      <c r="C3165" s="1"/>
      <c r="D3165" s="1"/>
      <c r="E3165" s="110"/>
      <c r="F3165" s="1"/>
      <c r="G3165" s="1"/>
      <c r="H3165" s="110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3"/>
      <c r="U3165" s="1"/>
      <c r="V3165" s="1"/>
    </row>
    <row r="3166" spans="1:22" x14ac:dyDescent="0.25">
      <c r="A3166" s="1"/>
      <c r="B3166" s="1"/>
      <c r="C3166" s="1"/>
      <c r="D3166" s="1"/>
      <c r="E3166" s="110"/>
      <c r="F3166" s="1"/>
      <c r="G3166" s="1"/>
      <c r="H3166" s="110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3"/>
      <c r="U3166" s="1"/>
      <c r="V3166" s="1"/>
    </row>
    <row r="3167" spans="1:22" x14ac:dyDescent="0.25">
      <c r="A3167" s="1"/>
      <c r="B3167" s="1"/>
      <c r="C3167" s="1"/>
      <c r="D3167" s="1"/>
      <c r="E3167" s="110"/>
      <c r="F3167" s="1"/>
      <c r="G3167" s="1"/>
      <c r="H3167" s="110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3"/>
      <c r="U3167" s="1"/>
      <c r="V3167" s="1"/>
    </row>
    <row r="3168" spans="1:22" x14ac:dyDescent="0.25">
      <c r="A3168" s="1"/>
      <c r="B3168" s="1"/>
      <c r="C3168" s="1"/>
      <c r="D3168" s="1"/>
      <c r="E3168" s="110"/>
      <c r="F3168" s="1"/>
      <c r="G3168" s="1"/>
      <c r="H3168" s="110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3"/>
      <c r="U3168" s="1"/>
      <c r="V3168" s="1"/>
    </row>
    <row r="3169" spans="1:22" x14ac:dyDescent="0.25">
      <c r="A3169" s="1"/>
      <c r="B3169" s="1"/>
      <c r="C3169" s="1"/>
      <c r="D3169" s="1"/>
      <c r="E3169" s="110"/>
      <c r="F3169" s="1"/>
      <c r="G3169" s="1"/>
      <c r="H3169" s="110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3"/>
      <c r="U3169" s="1"/>
      <c r="V3169" s="1"/>
    </row>
    <row r="3170" spans="1:22" x14ac:dyDescent="0.25">
      <c r="A3170" s="1"/>
      <c r="B3170" s="1"/>
      <c r="C3170" s="1"/>
      <c r="D3170" s="1"/>
      <c r="E3170" s="110"/>
      <c r="F3170" s="1"/>
      <c r="G3170" s="1"/>
      <c r="H3170" s="110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3"/>
      <c r="U3170" s="1"/>
      <c r="V3170" s="1"/>
    </row>
    <row r="3171" spans="1:22" x14ac:dyDescent="0.25">
      <c r="A3171" s="1"/>
      <c r="B3171" s="1"/>
      <c r="C3171" s="1"/>
      <c r="D3171" s="1"/>
      <c r="E3171" s="110"/>
      <c r="F3171" s="1"/>
      <c r="G3171" s="1"/>
      <c r="H3171" s="110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3"/>
      <c r="U3171" s="1"/>
      <c r="V3171" s="1"/>
    </row>
    <row r="3172" spans="1:22" x14ac:dyDescent="0.25">
      <c r="A3172" s="1"/>
      <c r="B3172" s="1"/>
      <c r="C3172" s="1"/>
      <c r="D3172" s="1"/>
      <c r="E3172" s="110"/>
      <c r="F3172" s="1"/>
      <c r="G3172" s="1"/>
      <c r="H3172" s="110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3"/>
      <c r="U3172" s="1"/>
      <c r="V3172" s="1"/>
    </row>
    <row r="3173" spans="1:22" x14ac:dyDescent="0.25">
      <c r="A3173" s="1"/>
      <c r="B3173" s="1"/>
      <c r="C3173" s="1"/>
      <c r="D3173" s="1"/>
      <c r="E3173" s="110"/>
      <c r="F3173" s="1"/>
      <c r="G3173" s="1"/>
      <c r="H3173" s="110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3"/>
      <c r="U3173" s="1"/>
      <c r="V3173" s="1"/>
    </row>
    <row r="3174" spans="1:22" x14ac:dyDescent="0.25">
      <c r="A3174" s="1"/>
      <c r="B3174" s="1"/>
      <c r="C3174" s="1"/>
      <c r="D3174" s="1"/>
      <c r="E3174" s="110"/>
      <c r="F3174" s="1"/>
      <c r="G3174" s="1"/>
      <c r="H3174" s="110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3"/>
      <c r="U3174" s="1"/>
      <c r="V3174" s="1"/>
    </row>
    <row r="3175" spans="1:22" x14ac:dyDescent="0.25">
      <c r="A3175" s="1"/>
      <c r="B3175" s="1"/>
      <c r="C3175" s="1"/>
      <c r="D3175" s="1"/>
      <c r="E3175" s="110"/>
      <c r="F3175" s="1"/>
      <c r="G3175" s="1"/>
      <c r="H3175" s="110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3"/>
      <c r="U3175" s="1"/>
      <c r="V3175" s="1"/>
    </row>
    <row r="3176" spans="1:22" x14ac:dyDescent="0.25">
      <c r="A3176" s="1"/>
      <c r="B3176" s="1"/>
      <c r="C3176" s="1"/>
      <c r="D3176" s="1"/>
      <c r="E3176" s="110"/>
      <c r="F3176" s="1"/>
      <c r="G3176" s="1"/>
      <c r="H3176" s="110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3"/>
      <c r="U3176" s="1"/>
      <c r="V3176" s="1"/>
    </row>
    <row r="3177" spans="1:22" x14ac:dyDescent="0.25">
      <c r="A3177" s="1"/>
      <c r="B3177" s="1"/>
      <c r="C3177" s="1"/>
      <c r="D3177" s="1"/>
      <c r="E3177" s="110"/>
      <c r="F3177" s="1"/>
      <c r="G3177" s="1"/>
      <c r="H3177" s="110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3"/>
      <c r="U3177" s="1"/>
      <c r="V3177" s="1"/>
    </row>
    <row r="3178" spans="1:22" x14ac:dyDescent="0.25">
      <c r="A3178" s="1"/>
      <c r="B3178" s="1"/>
      <c r="C3178" s="1"/>
      <c r="D3178" s="1"/>
      <c r="E3178" s="110"/>
      <c r="F3178" s="1"/>
      <c r="G3178" s="1"/>
      <c r="H3178" s="110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3"/>
      <c r="U3178" s="1"/>
      <c r="V3178" s="1"/>
    </row>
    <row r="3179" spans="1:22" x14ac:dyDescent="0.25">
      <c r="A3179" s="1"/>
      <c r="B3179" s="1"/>
      <c r="C3179" s="1"/>
      <c r="D3179" s="1"/>
      <c r="E3179" s="110"/>
      <c r="F3179" s="1"/>
      <c r="G3179" s="1"/>
      <c r="H3179" s="110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3"/>
      <c r="U3179" s="1"/>
      <c r="V3179" s="1"/>
    </row>
    <row r="3180" spans="1:22" x14ac:dyDescent="0.25">
      <c r="A3180" s="1"/>
      <c r="B3180" s="1"/>
      <c r="C3180" s="1"/>
      <c r="D3180" s="1"/>
      <c r="E3180" s="110"/>
      <c r="F3180" s="1"/>
      <c r="G3180" s="1"/>
      <c r="H3180" s="110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3"/>
      <c r="U3180" s="1"/>
      <c r="V3180" s="1"/>
    </row>
    <row r="3181" spans="1:22" x14ac:dyDescent="0.25">
      <c r="A3181" s="1"/>
      <c r="B3181" s="1"/>
      <c r="C3181" s="1"/>
      <c r="D3181" s="1"/>
      <c r="E3181" s="110"/>
      <c r="F3181" s="1"/>
      <c r="G3181" s="1"/>
      <c r="H3181" s="110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3"/>
      <c r="U3181" s="1"/>
      <c r="V3181" s="1"/>
    </row>
    <row r="3182" spans="1:22" x14ac:dyDescent="0.25">
      <c r="A3182" s="1"/>
      <c r="B3182" s="1"/>
      <c r="C3182" s="1"/>
      <c r="D3182" s="1"/>
      <c r="E3182" s="110"/>
      <c r="F3182" s="1"/>
      <c r="G3182" s="1"/>
      <c r="H3182" s="110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3"/>
      <c r="U3182" s="1"/>
      <c r="V3182" s="1"/>
    </row>
    <row r="3183" spans="1:22" x14ac:dyDescent="0.25">
      <c r="A3183" s="1"/>
      <c r="B3183" s="1"/>
      <c r="C3183" s="1"/>
      <c r="D3183" s="1"/>
      <c r="E3183" s="110"/>
      <c r="F3183" s="1"/>
      <c r="G3183" s="1"/>
      <c r="H3183" s="110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3"/>
      <c r="U3183" s="1"/>
      <c r="V3183" s="1"/>
    </row>
    <row r="3184" spans="1:22" x14ac:dyDescent="0.25">
      <c r="A3184" s="1"/>
      <c r="B3184" s="1"/>
      <c r="C3184" s="1"/>
      <c r="D3184" s="1"/>
      <c r="E3184" s="110"/>
      <c r="F3184" s="1"/>
      <c r="G3184" s="1"/>
      <c r="H3184" s="110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3"/>
      <c r="U3184" s="1"/>
      <c r="V3184" s="1"/>
    </row>
    <row r="3185" spans="1:22" x14ac:dyDescent="0.25">
      <c r="A3185" s="1"/>
      <c r="B3185" s="1"/>
      <c r="C3185" s="1"/>
      <c r="D3185" s="1"/>
      <c r="E3185" s="110"/>
      <c r="F3185" s="1"/>
      <c r="G3185" s="1"/>
      <c r="H3185" s="110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3"/>
      <c r="U3185" s="1"/>
      <c r="V3185" s="1"/>
    </row>
    <row r="3186" spans="1:22" x14ac:dyDescent="0.25">
      <c r="A3186" s="1"/>
      <c r="B3186" s="1"/>
      <c r="C3186" s="1"/>
      <c r="D3186" s="1"/>
      <c r="E3186" s="110"/>
      <c r="F3186" s="1"/>
      <c r="G3186" s="1"/>
      <c r="H3186" s="110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3"/>
      <c r="U3186" s="1"/>
      <c r="V3186" s="1"/>
    </row>
    <row r="3187" spans="1:22" x14ac:dyDescent="0.25">
      <c r="A3187" s="1"/>
      <c r="B3187" s="1"/>
      <c r="C3187" s="1"/>
      <c r="D3187" s="1"/>
      <c r="E3187" s="110"/>
      <c r="F3187" s="1"/>
      <c r="G3187" s="1"/>
      <c r="H3187" s="110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3"/>
      <c r="U3187" s="1"/>
      <c r="V3187" s="1"/>
    </row>
    <row r="3188" spans="1:22" x14ac:dyDescent="0.25">
      <c r="A3188" s="1"/>
      <c r="B3188" s="1"/>
      <c r="C3188" s="1"/>
      <c r="D3188" s="1"/>
      <c r="E3188" s="110"/>
      <c r="F3188" s="1"/>
      <c r="G3188" s="1"/>
      <c r="H3188" s="110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3"/>
      <c r="U3188" s="1"/>
      <c r="V3188" s="1"/>
    </row>
    <row r="3189" spans="1:22" x14ac:dyDescent="0.25">
      <c r="A3189" s="1"/>
      <c r="B3189" s="1"/>
      <c r="C3189" s="1"/>
      <c r="D3189" s="1"/>
      <c r="E3189" s="110"/>
      <c r="F3189" s="1"/>
      <c r="G3189" s="1"/>
      <c r="H3189" s="110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3"/>
      <c r="U3189" s="1"/>
      <c r="V3189" s="1"/>
    </row>
    <row r="3190" spans="1:22" x14ac:dyDescent="0.25">
      <c r="A3190" s="1"/>
      <c r="B3190" s="1"/>
      <c r="C3190" s="1"/>
      <c r="D3190" s="1"/>
      <c r="E3190" s="110"/>
      <c r="F3190" s="1"/>
      <c r="G3190" s="1"/>
      <c r="H3190" s="110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3"/>
      <c r="U3190" s="1"/>
      <c r="V3190" s="1"/>
    </row>
    <row r="3191" spans="1:22" x14ac:dyDescent="0.25">
      <c r="A3191" s="1"/>
      <c r="B3191" s="1"/>
      <c r="C3191" s="1"/>
      <c r="D3191" s="1"/>
      <c r="E3191" s="110"/>
      <c r="F3191" s="1"/>
      <c r="G3191" s="1"/>
      <c r="H3191" s="110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3"/>
      <c r="U3191" s="1"/>
      <c r="V3191" s="1"/>
    </row>
    <row r="3192" spans="1:22" x14ac:dyDescent="0.25">
      <c r="A3192" s="1"/>
      <c r="B3192" s="1"/>
      <c r="C3192" s="1"/>
      <c r="D3192" s="1"/>
      <c r="E3192" s="110"/>
      <c r="F3192" s="1"/>
      <c r="G3192" s="1"/>
      <c r="H3192" s="110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3"/>
      <c r="U3192" s="1"/>
      <c r="V3192" s="1"/>
    </row>
    <row r="3193" spans="1:22" x14ac:dyDescent="0.25">
      <c r="A3193" s="1"/>
      <c r="B3193" s="1"/>
      <c r="C3193" s="1"/>
      <c r="D3193" s="1"/>
      <c r="E3193" s="110"/>
      <c r="F3193" s="1"/>
      <c r="G3193" s="1"/>
      <c r="H3193" s="110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3"/>
      <c r="U3193" s="1"/>
      <c r="V3193" s="1"/>
    </row>
    <row r="3194" spans="1:22" x14ac:dyDescent="0.25">
      <c r="A3194" s="1"/>
      <c r="B3194" s="1"/>
      <c r="C3194" s="1"/>
      <c r="D3194" s="1"/>
      <c r="E3194" s="110"/>
      <c r="F3194" s="1"/>
      <c r="G3194" s="1"/>
      <c r="H3194" s="110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3"/>
      <c r="U3194" s="1"/>
      <c r="V3194" s="1"/>
    </row>
    <row r="3195" spans="1:22" x14ac:dyDescent="0.25">
      <c r="A3195" s="1"/>
      <c r="B3195" s="1"/>
      <c r="C3195" s="1"/>
      <c r="D3195" s="1"/>
      <c r="E3195" s="110"/>
      <c r="F3195" s="1"/>
      <c r="G3195" s="1"/>
      <c r="H3195" s="110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3"/>
      <c r="U3195" s="1"/>
      <c r="V3195" s="1"/>
    </row>
    <row r="3196" spans="1:22" x14ac:dyDescent="0.25">
      <c r="A3196" s="1"/>
      <c r="B3196" s="1"/>
      <c r="C3196" s="1"/>
      <c r="D3196" s="1"/>
      <c r="E3196" s="110"/>
      <c r="F3196" s="1"/>
      <c r="G3196" s="1"/>
      <c r="H3196" s="110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3"/>
      <c r="U3196" s="1"/>
      <c r="V3196" s="1"/>
    </row>
    <row r="3197" spans="1:22" x14ac:dyDescent="0.25">
      <c r="A3197" s="1"/>
      <c r="B3197" s="1"/>
      <c r="C3197" s="1"/>
      <c r="D3197" s="1"/>
      <c r="E3197" s="110"/>
      <c r="F3197" s="1"/>
      <c r="G3197" s="1"/>
      <c r="H3197" s="110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3"/>
      <c r="U3197" s="1"/>
      <c r="V3197" s="1"/>
    </row>
    <row r="3198" spans="1:22" x14ac:dyDescent="0.25">
      <c r="A3198" s="1"/>
      <c r="B3198" s="1"/>
      <c r="C3198" s="1"/>
      <c r="D3198" s="1"/>
      <c r="E3198" s="110"/>
      <c r="F3198" s="1"/>
      <c r="G3198" s="1"/>
      <c r="H3198" s="110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3"/>
      <c r="U3198" s="1"/>
      <c r="V3198" s="1"/>
    </row>
    <row r="3199" spans="1:22" x14ac:dyDescent="0.25">
      <c r="A3199" s="1"/>
      <c r="B3199" s="1"/>
      <c r="C3199" s="1"/>
      <c r="D3199" s="1"/>
      <c r="E3199" s="110"/>
      <c r="F3199" s="1"/>
      <c r="G3199" s="1"/>
      <c r="H3199" s="110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3"/>
      <c r="U3199" s="1"/>
      <c r="V3199" s="1"/>
    </row>
    <row r="3200" spans="1:22" x14ac:dyDescent="0.25">
      <c r="A3200" s="1"/>
      <c r="B3200" s="1"/>
      <c r="C3200" s="1"/>
      <c r="D3200" s="1"/>
      <c r="E3200" s="110"/>
      <c r="F3200" s="1"/>
      <c r="G3200" s="1"/>
      <c r="H3200" s="110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3"/>
      <c r="U3200" s="1"/>
      <c r="V3200" s="1"/>
    </row>
    <row r="3201" spans="1:22" x14ac:dyDescent="0.25">
      <c r="A3201" s="1"/>
      <c r="B3201" s="1"/>
      <c r="C3201" s="1"/>
      <c r="D3201" s="1"/>
      <c r="E3201" s="110"/>
      <c r="F3201" s="1"/>
      <c r="G3201" s="1"/>
      <c r="H3201" s="110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3"/>
      <c r="U3201" s="1"/>
      <c r="V3201" s="1"/>
    </row>
    <row r="3202" spans="1:22" x14ac:dyDescent="0.25">
      <c r="A3202" s="1"/>
      <c r="B3202" s="1"/>
      <c r="C3202" s="1"/>
      <c r="D3202" s="1"/>
      <c r="E3202" s="110"/>
      <c r="F3202" s="1"/>
      <c r="G3202" s="1"/>
      <c r="H3202" s="110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3"/>
      <c r="U3202" s="1"/>
      <c r="V3202" s="1"/>
    </row>
    <row r="3203" spans="1:22" x14ac:dyDescent="0.25">
      <c r="A3203" s="1"/>
      <c r="B3203" s="1"/>
      <c r="C3203" s="1"/>
      <c r="D3203" s="1"/>
      <c r="E3203" s="110"/>
      <c r="F3203" s="1"/>
      <c r="G3203" s="1"/>
      <c r="H3203" s="110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3"/>
      <c r="U3203" s="1"/>
      <c r="V3203" s="1"/>
    </row>
    <row r="3204" spans="1:22" x14ac:dyDescent="0.25">
      <c r="A3204" s="1"/>
      <c r="B3204" s="1"/>
      <c r="C3204" s="1"/>
      <c r="D3204" s="1"/>
      <c r="E3204" s="110"/>
      <c r="F3204" s="1"/>
      <c r="G3204" s="1"/>
      <c r="H3204" s="110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3"/>
      <c r="U3204" s="1"/>
      <c r="V3204" s="1"/>
    </row>
    <row r="3205" spans="1:22" x14ac:dyDescent="0.25">
      <c r="A3205" s="1"/>
      <c r="B3205" s="1"/>
      <c r="C3205" s="1"/>
      <c r="D3205" s="1"/>
      <c r="E3205" s="110"/>
      <c r="F3205" s="1"/>
      <c r="G3205" s="1"/>
      <c r="H3205" s="110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3"/>
      <c r="U3205" s="1"/>
      <c r="V3205" s="1"/>
    </row>
    <row r="3206" spans="1:22" x14ac:dyDescent="0.25">
      <c r="A3206" s="1"/>
      <c r="B3206" s="1"/>
      <c r="C3206" s="1"/>
      <c r="D3206" s="1"/>
      <c r="E3206" s="110"/>
      <c r="F3206" s="1"/>
      <c r="G3206" s="1"/>
      <c r="H3206" s="110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3"/>
      <c r="U3206" s="1"/>
      <c r="V3206" s="1"/>
    </row>
    <row r="3207" spans="1:22" x14ac:dyDescent="0.25">
      <c r="A3207" s="1"/>
      <c r="B3207" s="1"/>
      <c r="C3207" s="1"/>
      <c r="D3207" s="1"/>
      <c r="E3207" s="110"/>
      <c r="F3207" s="1"/>
      <c r="G3207" s="1"/>
      <c r="H3207" s="110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3"/>
      <c r="U3207" s="1"/>
      <c r="V3207" s="1"/>
    </row>
    <row r="3208" spans="1:22" x14ac:dyDescent="0.25">
      <c r="A3208" s="1"/>
      <c r="B3208" s="1"/>
      <c r="C3208" s="1"/>
      <c r="D3208" s="1"/>
      <c r="E3208" s="110"/>
      <c r="F3208" s="1"/>
      <c r="G3208" s="1"/>
      <c r="H3208" s="110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3"/>
      <c r="U3208" s="1"/>
      <c r="V3208" s="1"/>
    </row>
    <row r="3209" spans="1:22" x14ac:dyDescent="0.25">
      <c r="A3209" s="1"/>
      <c r="B3209" s="1"/>
      <c r="C3209" s="1"/>
      <c r="D3209" s="1"/>
      <c r="E3209" s="110"/>
      <c r="F3209" s="1"/>
      <c r="G3209" s="1"/>
      <c r="H3209" s="110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3"/>
      <c r="U3209" s="1"/>
      <c r="V3209" s="1"/>
    </row>
    <row r="3210" spans="1:22" x14ac:dyDescent="0.25">
      <c r="A3210" s="1"/>
      <c r="B3210" s="1"/>
      <c r="C3210" s="1"/>
      <c r="D3210" s="1"/>
      <c r="E3210" s="110"/>
      <c r="F3210" s="1"/>
      <c r="G3210" s="1"/>
      <c r="H3210" s="110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3"/>
      <c r="U3210" s="1"/>
      <c r="V3210" s="1"/>
    </row>
    <row r="3211" spans="1:22" x14ac:dyDescent="0.25">
      <c r="A3211" s="1"/>
      <c r="B3211" s="1"/>
      <c r="C3211" s="1"/>
      <c r="D3211" s="1"/>
      <c r="E3211" s="110"/>
      <c r="F3211" s="1"/>
      <c r="G3211" s="1"/>
      <c r="H3211" s="110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3"/>
      <c r="U3211" s="1"/>
      <c r="V3211" s="1"/>
    </row>
    <row r="3212" spans="1:22" x14ac:dyDescent="0.25">
      <c r="A3212" s="1"/>
      <c r="B3212" s="1"/>
      <c r="C3212" s="1"/>
      <c r="D3212" s="1"/>
      <c r="E3212" s="110"/>
      <c r="F3212" s="1"/>
      <c r="G3212" s="1"/>
      <c r="H3212" s="110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3"/>
      <c r="U3212" s="1"/>
      <c r="V3212" s="1"/>
    </row>
    <row r="3213" spans="1:22" x14ac:dyDescent="0.25">
      <c r="A3213" s="1"/>
      <c r="B3213" s="1"/>
      <c r="C3213" s="1"/>
      <c r="D3213" s="1"/>
      <c r="E3213" s="110"/>
      <c r="F3213" s="1"/>
      <c r="G3213" s="1"/>
      <c r="H3213" s="110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3"/>
      <c r="U3213" s="1"/>
      <c r="V3213" s="1"/>
    </row>
    <row r="3214" spans="1:22" x14ac:dyDescent="0.25">
      <c r="A3214" s="1"/>
      <c r="B3214" s="1"/>
      <c r="C3214" s="1"/>
      <c r="D3214" s="1"/>
      <c r="E3214" s="110"/>
      <c r="F3214" s="1"/>
      <c r="G3214" s="1"/>
      <c r="H3214" s="110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3"/>
      <c r="U3214" s="1"/>
      <c r="V3214" s="1"/>
    </row>
    <row r="3215" spans="1:22" x14ac:dyDescent="0.25">
      <c r="A3215" s="1"/>
      <c r="B3215" s="1"/>
      <c r="C3215" s="1"/>
      <c r="D3215" s="1"/>
      <c r="E3215" s="110"/>
      <c r="F3215" s="1"/>
      <c r="G3215" s="1"/>
      <c r="H3215" s="110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3"/>
      <c r="U3215" s="1"/>
      <c r="V3215" s="1"/>
    </row>
    <row r="3216" spans="1:22" x14ac:dyDescent="0.25">
      <c r="A3216" s="1"/>
      <c r="B3216" s="1"/>
      <c r="C3216" s="1"/>
      <c r="D3216" s="1"/>
      <c r="E3216" s="110"/>
      <c r="F3216" s="1"/>
      <c r="G3216" s="1"/>
      <c r="H3216" s="110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3"/>
      <c r="U3216" s="1"/>
      <c r="V3216" s="1"/>
    </row>
    <row r="3217" spans="1:22" x14ac:dyDescent="0.25">
      <c r="A3217" s="1"/>
      <c r="B3217" s="1"/>
      <c r="C3217" s="1"/>
      <c r="D3217" s="1"/>
      <c r="E3217" s="110"/>
      <c r="F3217" s="1"/>
      <c r="G3217" s="1"/>
      <c r="H3217" s="110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3"/>
      <c r="U3217" s="1"/>
      <c r="V3217" s="1"/>
    </row>
    <row r="3218" spans="1:22" x14ac:dyDescent="0.25">
      <c r="A3218" s="1"/>
      <c r="B3218" s="1"/>
      <c r="C3218" s="1"/>
      <c r="D3218" s="1"/>
      <c r="E3218" s="110"/>
      <c r="F3218" s="1"/>
      <c r="G3218" s="1"/>
      <c r="H3218" s="110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3"/>
      <c r="U3218" s="1"/>
      <c r="V3218" s="1"/>
    </row>
    <row r="3219" spans="1:22" x14ac:dyDescent="0.25">
      <c r="A3219" s="1"/>
      <c r="B3219" s="1"/>
      <c r="C3219" s="1"/>
      <c r="D3219" s="1"/>
      <c r="E3219" s="110"/>
      <c r="F3219" s="1"/>
      <c r="G3219" s="1"/>
      <c r="H3219" s="110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3"/>
      <c r="U3219" s="1"/>
      <c r="V3219" s="1"/>
    </row>
    <row r="3220" spans="1:22" x14ac:dyDescent="0.25">
      <c r="A3220" s="1"/>
      <c r="B3220" s="1"/>
      <c r="C3220" s="1"/>
      <c r="D3220" s="1"/>
      <c r="E3220" s="110"/>
      <c r="F3220" s="1"/>
      <c r="G3220" s="1"/>
      <c r="H3220" s="110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3"/>
      <c r="U3220" s="1"/>
      <c r="V3220" s="1"/>
    </row>
    <row r="3221" spans="1:22" x14ac:dyDescent="0.25">
      <c r="A3221" s="1"/>
      <c r="B3221" s="1"/>
      <c r="C3221" s="1"/>
      <c r="D3221" s="1"/>
      <c r="E3221" s="110"/>
      <c r="F3221" s="1"/>
      <c r="G3221" s="1"/>
      <c r="H3221" s="110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3"/>
      <c r="U3221" s="1"/>
      <c r="V3221" s="1"/>
    </row>
    <row r="3222" spans="1:22" x14ac:dyDescent="0.25">
      <c r="A3222" s="1"/>
      <c r="B3222" s="1"/>
      <c r="C3222" s="1"/>
      <c r="D3222" s="1"/>
      <c r="E3222" s="110"/>
      <c r="F3222" s="1"/>
      <c r="G3222" s="1"/>
      <c r="H3222" s="110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3"/>
      <c r="U3222" s="1"/>
      <c r="V3222" s="1"/>
    </row>
    <row r="3223" spans="1:22" x14ac:dyDescent="0.25">
      <c r="A3223" s="1"/>
      <c r="B3223" s="1"/>
      <c r="C3223" s="1"/>
      <c r="D3223" s="1"/>
      <c r="E3223" s="110"/>
      <c r="F3223" s="1"/>
      <c r="G3223" s="1"/>
      <c r="H3223" s="110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3"/>
      <c r="U3223" s="1"/>
      <c r="V3223" s="1"/>
    </row>
    <row r="3224" spans="1:22" x14ac:dyDescent="0.25">
      <c r="A3224" s="1"/>
      <c r="B3224" s="1"/>
      <c r="C3224" s="1"/>
      <c r="D3224" s="1"/>
      <c r="E3224" s="110"/>
      <c r="F3224" s="1"/>
      <c r="G3224" s="1"/>
      <c r="H3224" s="110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3"/>
      <c r="U3224" s="1"/>
      <c r="V3224" s="1"/>
    </row>
    <row r="3225" spans="1:22" x14ac:dyDescent="0.25">
      <c r="A3225" s="1"/>
      <c r="B3225" s="1"/>
      <c r="C3225" s="1"/>
      <c r="D3225" s="1"/>
      <c r="E3225" s="110"/>
      <c r="F3225" s="1"/>
      <c r="G3225" s="1"/>
      <c r="H3225" s="110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3"/>
      <c r="U3225" s="1"/>
      <c r="V3225" s="1"/>
    </row>
    <row r="3226" spans="1:22" x14ac:dyDescent="0.25">
      <c r="A3226" s="1"/>
      <c r="B3226" s="1"/>
      <c r="C3226" s="1"/>
      <c r="D3226" s="1"/>
      <c r="E3226" s="110"/>
      <c r="F3226" s="1"/>
      <c r="G3226" s="1"/>
      <c r="H3226" s="110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3"/>
      <c r="U3226" s="1"/>
      <c r="V3226" s="1"/>
    </row>
    <row r="3227" spans="1:22" x14ac:dyDescent="0.25">
      <c r="A3227" s="1"/>
      <c r="B3227" s="1"/>
      <c r="C3227" s="1"/>
      <c r="D3227" s="1"/>
      <c r="E3227" s="110"/>
      <c r="F3227" s="1"/>
      <c r="G3227" s="1"/>
      <c r="H3227" s="110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3"/>
      <c r="U3227" s="1"/>
      <c r="V3227" s="1"/>
    </row>
    <row r="3228" spans="1:22" x14ac:dyDescent="0.25">
      <c r="A3228" s="1"/>
      <c r="B3228" s="1"/>
      <c r="C3228" s="1"/>
      <c r="D3228" s="1"/>
      <c r="E3228" s="110"/>
      <c r="F3228" s="1"/>
      <c r="G3228" s="1"/>
      <c r="H3228" s="110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3"/>
      <c r="U3228" s="1"/>
      <c r="V3228" s="1"/>
    </row>
    <row r="3229" spans="1:22" x14ac:dyDescent="0.25">
      <c r="A3229" s="1"/>
      <c r="B3229" s="1"/>
      <c r="C3229" s="1"/>
      <c r="D3229" s="1"/>
      <c r="E3229" s="110"/>
      <c r="F3229" s="1"/>
      <c r="G3229" s="1"/>
      <c r="H3229" s="110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3"/>
      <c r="U3229" s="1"/>
      <c r="V3229" s="1"/>
    </row>
    <row r="3230" spans="1:22" x14ac:dyDescent="0.25">
      <c r="A3230" s="1"/>
      <c r="B3230" s="1"/>
      <c r="C3230" s="1"/>
      <c r="D3230" s="1"/>
      <c r="E3230" s="110"/>
      <c r="F3230" s="1"/>
      <c r="G3230" s="1"/>
      <c r="H3230" s="110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3"/>
      <c r="U3230" s="1"/>
      <c r="V3230" s="1"/>
    </row>
    <row r="3231" spans="1:22" x14ac:dyDescent="0.25">
      <c r="A3231" s="1"/>
      <c r="B3231" s="1"/>
      <c r="C3231" s="1"/>
      <c r="D3231" s="1"/>
      <c r="E3231" s="110"/>
      <c r="F3231" s="1"/>
      <c r="G3231" s="1"/>
      <c r="H3231" s="110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3"/>
      <c r="U3231" s="1"/>
      <c r="V3231" s="1"/>
    </row>
    <row r="3232" spans="1:22" x14ac:dyDescent="0.25">
      <c r="A3232" s="1"/>
      <c r="B3232" s="1"/>
      <c r="C3232" s="1"/>
      <c r="D3232" s="1"/>
      <c r="E3232" s="110"/>
      <c r="F3232" s="1"/>
      <c r="G3232" s="1"/>
      <c r="H3232" s="110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3"/>
      <c r="U3232" s="1"/>
      <c r="V3232" s="1"/>
    </row>
    <row r="3233" spans="1:22" x14ac:dyDescent="0.25">
      <c r="A3233" s="1"/>
      <c r="B3233" s="1"/>
      <c r="C3233" s="1"/>
      <c r="D3233" s="1"/>
      <c r="E3233" s="110"/>
      <c r="F3233" s="1"/>
      <c r="G3233" s="1"/>
      <c r="H3233" s="110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3"/>
      <c r="U3233" s="1"/>
      <c r="V3233" s="1"/>
    </row>
    <row r="3234" spans="1:22" x14ac:dyDescent="0.25">
      <c r="A3234" s="1"/>
      <c r="B3234" s="1"/>
      <c r="C3234" s="1"/>
      <c r="D3234" s="1"/>
      <c r="E3234" s="110"/>
      <c r="F3234" s="1"/>
      <c r="G3234" s="1"/>
      <c r="H3234" s="110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3"/>
      <c r="U3234" s="1"/>
      <c r="V3234" s="1"/>
    </row>
    <row r="3235" spans="1:22" x14ac:dyDescent="0.25">
      <c r="A3235" s="1"/>
      <c r="B3235" s="1"/>
      <c r="C3235" s="1"/>
      <c r="D3235" s="1"/>
      <c r="E3235" s="110"/>
      <c r="F3235" s="1"/>
      <c r="G3235" s="1"/>
      <c r="H3235" s="110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3"/>
      <c r="U3235" s="1"/>
      <c r="V3235" s="1"/>
    </row>
    <row r="3236" spans="1:22" x14ac:dyDescent="0.25">
      <c r="A3236" s="1"/>
      <c r="B3236" s="1"/>
      <c r="C3236" s="1"/>
      <c r="D3236" s="1"/>
      <c r="E3236" s="110"/>
      <c r="F3236" s="1"/>
      <c r="G3236" s="1"/>
      <c r="H3236" s="110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3"/>
      <c r="U3236" s="1"/>
      <c r="V3236" s="1"/>
    </row>
    <row r="3237" spans="1:22" x14ac:dyDescent="0.25">
      <c r="A3237" s="1"/>
      <c r="B3237" s="1"/>
      <c r="C3237" s="1"/>
      <c r="D3237" s="1"/>
      <c r="E3237" s="110"/>
      <c r="F3237" s="1"/>
      <c r="G3237" s="1"/>
      <c r="H3237" s="110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3"/>
      <c r="U3237" s="1"/>
      <c r="V3237" s="1"/>
    </row>
    <row r="3238" spans="1:22" x14ac:dyDescent="0.25">
      <c r="A3238" s="1"/>
      <c r="B3238" s="1"/>
      <c r="C3238" s="1"/>
      <c r="D3238" s="1"/>
      <c r="E3238" s="110"/>
      <c r="F3238" s="1"/>
      <c r="G3238" s="1"/>
      <c r="H3238" s="110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3"/>
      <c r="U3238" s="1"/>
      <c r="V3238" s="1"/>
    </row>
    <row r="3239" spans="1:22" x14ac:dyDescent="0.25">
      <c r="A3239" s="1"/>
      <c r="B3239" s="1"/>
      <c r="C3239" s="1"/>
      <c r="D3239" s="1"/>
      <c r="E3239" s="110"/>
      <c r="F3239" s="1"/>
      <c r="G3239" s="1"/>
      <c r="H3239" s="110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3"/>
      <c r="U3239" s="1"/>
      <c r="V3239" s="1"/>
    </row>
    <row r="3240" spans="1:22" x14ac:dyDescent="0.25">
      <c r="A3240" s="1"/>
      <c r="B3240" s="1"/>
      <c r="C3240" s="1"/>
      <c r="D3240" s="1"/>
      <c r="E3240" s="110"/>
      <c r="F3240" s="1"/>
      <c r="G3240" s="1"/>
      <c r="H3240" s="110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3"/>
      <c r="U3240" s="1"/>
      <c r="V3240" s="1"/>
    </row>
    <row r="3241" spans="1:22" x14ac:dyDescent="0.25">
      <c r="A3241" s="1"/>
      <c r="B3241" s="1"/>
      <c r="C3241" s="1"/>
      <c r="D3241" s="1"/>
      <c r="E3241" s="110"/>
      <c r="F3241" s="1"/>
      <c r="G3241" s="1"/>
      <c r="H3241" s="110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3"/>
      <c r="U3241" s="1"/>
      <c r="V3241" s="1"/>
    </row>
    <row r="3242" spans="1:22" x14ac:dyDescent="0.25">
      <c r="A3242" s="1"/>
      <c r="B3242" s="1"/>
      <c r="C3242" s="1"/>
      <c r="D3242" s="1"/>
      <c r="E3242" s="110"/>
      <c r="F3242" s="1"/>
      <c r="G3242" s="1"/>
      <c r="H3242" s="110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3"/>
      <c r="U3242" s="1"/>
      <c r="V3242" s="1"/>
    </row>
    <row r="3243" spans="1:22" x14ac:dyDescent="0.25">
      <c r="A3243" s="1"/>
      <c r="B3243" s="1"/>
      <c r="C3243" s="1"/>
      <c r="D3243" s="1"/>
      <c r="E3243" s="110"/>
      <c r="F3243" s="1"/>
      <c r="G3243" s="1"/>
      <c r="H3243" s="110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3"/>
      <c r="U3243" s="1"/>
      <c r="V3243" s="1"/>
    </row>
    <row r="3244" spans="1:22" x14ac:dyDescent="0.25">
      <c r="A3244" s="1"/>
      <c r="B3244" s="1"/>
      <c r="C3244" s="1"/>
      <c r="D3244" s="1"/>
      <c r="E3244" s="110"/>
      <c r="F3244" s="1"/>
      <c r="G3244" s="1"/>
      <c r="H3244" s="110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3"/>
      <c r="U3244" s="1"/>
      <c r="V3244" s="1"/>
    </row>
    <row r="3245" spans="1:22" x14ac:dyDescent="0.25">
      <c r="A3245" s="1"/>
      <c r="B3245" s="1"/>
      <c r="C3245" s="1"/>
      <c r="D3245" s="1"/>
      <c r="E3245" s="110"/>
      <c r="F3245" s="1"/>
      <c r="G3245" s="1"/>
      <c r="H3245" s="110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3"/>
      <c r="U3245" s="1"/>
      <c r="V3245" s="1"/>
    </row>
    <row r="3246" spans="1:22" x14ac:dyDescent="0.25">
      <c r="A3246" s="1"/>
      <c r="B3246" s="1"/>
      <c r="C3246" s="1"/>
      <c r="D3246" s="1"/>
      <c r="E3246" s="110"/>
      <c r="F3246" s="1"/>
      <c r="G3246" s="1"/>
      <c r="H3246" s="110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3"/>
      <c r="U3246" s="1"/>
      <c r="V3246" s="1"/>
    </row>
    <row r="3247" spans="1:22" x14ac:dyDescent="0.25">
      <c r="A3247" s="1"/>
      <c r="B3247" s="1"/>
      <c r="C3247" s="1"/>
      <c r="D3247" s="1"/>
      <c r="E3247" s="110"/>
      <c r="F3247" s="1"/>
      <c r="G3247" s="1"/>
      <c r="H3247" s="110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3"/>
      <c r="U3247" s="1"/>
      <c r="V3247" s="1"/>
    </row>
    <row r="3248" spans="1:22" x14ac:dyDescent="0.25">
      <c r="A3248" s="1"/>
      <c r="B3248" s="1"/>
      <c r="C3248" s="1"/>
      <c r="D3248" s="1"/>
      <c r="E3248" s="110"/>
      <c r="F3248" s="1"/>
      <c r="G3248" s="1"/>
      <c r="H3248" s="110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3"/>
      <c r="U3248" s="1"/>
      <c r="V324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I.1</vt:lpstr>
      <vt:lpstr>I.2</vt:lpstr>
      <vt:lpstr>I.3</vt:lpstr>
      <vt:lpstr>I.4</vt:lpstr>
      <vt:lpstr>I.7</vt:lpstr>
      <vt:lpstr>I.9 (municipal + 200 mil hab)</vt:lpstr>
      <vt:lpstr>I.10 (municipal + 200 mil hab)</vt:lpstr>
      <vt:lpstr>DETALLADO</vt:lpstr>
      <vt:lpstr>Base Recursos Fiscales</vt:lpstr>
      <vt:lpstr>Hoja1</vt:lpstr>
      <vt:lpstr>2022</vt:lpstr>
      <vt:lpstr>Hoja2</vt:lpstr>
      <vt:lpstr>DETALLADO!Área_de_impresión</vt:lpstr>
      <vt:lpstr>I.1!Área_de_impresión</vt:lpstr>
      <vt:lpstr>'I.10 (municipal + 200 mil hab)'!Área_de_impresión</vt:lpstr>
      <vt:lpstr>I.2!Área_de_impresión</vt:lpstr>
      <vt:lpstr>I.3!Área_de_impresión</vt:lpstr>
      <vt:lpstr>I.4!Área_de_impresión</vt:lpstr>
      <vt:lpstr>'I.9 (municipal + 200 mil hab)'!Área_de_impresión</vt:lpstr>
      <vt:lpstr>DETALLADO!Títulos_a_imprimir</vt:lpstr>
      <vt:lpstr>I.1!Títulos_a_imprimir</vt:lpstr>
      <vt:lpstr>I.3!Títulos_a_imprimir</vt:lpstr>
      <vt:lpstr>I.4!Títulos_a_imprimir</vt:lpstr>
      <vt:lpstr>I.7!Títulos_a_imprimir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Netza</dc:creator>
  <cp:lastModifiedBy>Usuario 96</cp:lastModifiedBy>
  <cp:lastPrinted>2024-10-24T20:30:23Z</cp:lastPrinted>
  <dcterms:created xsi:type="dcterms:W3CDTF">2022-09-08T00:19:45Z</dcterms:created>
  <dcterms:modified xsi:type="dcterms:W3CDTF">2025-05-16T21:49:05Z</dcterms:modified>
</cp:coreProperties>
</file>